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9" activeTab="14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PEMBELIAN" sheetId="3" r:id="rId16"/>
    <sheet name="PEMAKAIAN PART" sheetId="4" r:id="rId17"/>
    <sheet name="PEMAKAIAN OLI " sheetId="2" r:id="rId18"/>
    <sheet name="PEMAKAIAN BAN" sheetId="5" r:id="rId19"/>
    <sheet name="BAN 750-16" sheetId="6" r:id="rId20"/>
    <sheet name="BAN 825-16" sheetId="7" r:id="rId21"/>
    <sheet name="BAN 1000-20 ORI" sheetId="8" r:id="rId22"/>
    <sheet name="BAN 1100-20" sheetId="9" r:id="rId23"/>
    <sheet name="BAN 1000-20 VULC" sheetId="10" r:id="rId24"/>
    <sheet name="BAN 900-20 " sheetId="11" r:id="rId25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21" hidden="1">'BAN 1000-20 ORI'!$A$2:$S$180</definedName>
    <definedName name="_xlnm._FilterDatabase" localSheetId="23" hidden="1">'BAN 1000-20 VULC'!$A$2:$U$578</definedName>
    <definedName name="_xlnm._FilterDatabase" localSheetId="22" hidden="1">'BAN 1100-20'!$A$2:$S$91</definedName>
    <definedName name="_xlnm._FilterDatabase" localSheetId="19" hidden="1">'BAN 750-16'!$A$2:$S$748</definedName>
    <definedName name="_xlnm._FilterDatabase" localSheetId="20" hidden="1">'BAN 825-16'!$A$2:$T$331</definedName>
    <definedName name="_xlnm._FilterDatabase" localSheetId="18" hidden="1">'PEMAKAIAN BAN'!$A$2:$O$2322</definedName>
    <definedName name="_xlnm._FilterDatabase" localSheetId="17" hidden="1">'PEMAKAIAN OLI '!$B$4:$AC$75</definedName>
    <definedName name="_xlnm._FilterDatabase" localSheetId="16" hidden="1">'PEMAKAIAN PART'!$A$2:$S$19688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9" i="25" l="1"/>
  <c r="AR7" i="25"/>
  <c r="Z40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32" i="25"/>
  <c r="Z28" i="25"/>
  <c r="Z27" i="25"/>
  <c r="Z26" i="25"/>
  <c r="Z25" i="25"/>
  <c r="Z24" i="25"/>
  <c r="Z22" i="25"/>
  <c r="Z20" i="25" l="1"/>
  <c r="Z19" i="25"/>
  <c r="Z32" i="24" l="1"/>
  <c r="Z8" i="25"/>
  <c r="Z7" i="25"/>
  <c r="Z6" i="25"/>
  <c r="Z11" i="25"/>
  <c r="Z12" i="25"/>
  <c r="Z11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50" i="25"/>
  <c r="S50" i="25"/>
  <c r="K50" i="25"/>
  <c r="H50" i="25"/>
  <c r="AR49" i="25"/>
  <c r="Z49" i="25"/>
  <c r="S49" i="25"/>
  <c r="K49" i="25"/>
  <c r="H49" i="25"/>
  <c r="AR48" i="25"/>
  <c r="Z48" i="25"/>
  <c r="S48" i="25"/>
  <c r="K48" i="25"/>
  <c r="H48" i="25"/>
  <c r="AR47" i="25"/>
  <c r="Z47" i="25"/>
  <c r="S47" i="25"/>
  <c r="K47" i="25"/>
  <c r="H47" i="25"/>
  <c r="AR46" i="25"/>
  <c r="Z46" i="25"/>
  <c r="S46" i="25"/>
  <c r="K46" i="25"/>
  <c r="H46" i="25"/>
  <c r="AR45" i="25"/>
  <c r="Z45" i="25"/>
  <c r="S45" i="25"/>
  <c r="K45" i="25"/>
  <c r="H45" i="25"/>
  <c r="AR44" i="25"/>
  <c r="Z44" i="25"/>
  <c r="S44" i="25"/>
  <c r="K44" i="25"/>
  <c r="H44" i="25"/>
  <c r="AR43" i="25"/>
  <c r="Z43" i="25"/>
  <c r="S43" i="25"/>
  <c r="K43" i="25"/>
  <c r="H43" i="25"/>
  <c r="AR42" i="25"/>
  <c r="Z42" i="25"/>
  <c r="S42" i="25"/>
  <c r="K42" i="25"/>
  <c r="H42" i="25"/>
  <c r="AR41" i="25"/>
  <c r="Z41" i="25"/>
  <c r="S41" i="25"/>
  <c r="K41" i="25"/>
  <c r="H41" i="25"/>
  <c r="AR40" i="25"/>
  <c r="S40" i="25"/>
  <c r="K40" i="25"/>
  <c r="H40" i="25"/>
  <c r="AR39" i="25"/>
  <c r="Z39" i="25"/>
  <c r="S39" i="25"/>
  <c r="K39" i="25"/>
  <c r="H39" i="25"/>
  <c r="AR38" i="25"/>
  <c r="Z38" i="25"/>
  <c r="S38" i="25"/>
  <c r="K38" i="25"/>
  <c r="H38" i="25"/>
  <c r="AR37" i="25"/>
  <c r="Z37" i="25"/>
  <c r="S37" i="25"/>
  <c r="K37" i="25"/>
  <c r="H37" i="25"/>
  <c r="AR36" i="25"/>
  <c r="AH36" i="25"/>
  <c r="Z36" i="25"/>
  <c r="S36" i="25"/>
  <c r="K36" i="25"/>
  <c r="H36" i="25"/>
  <c r="AR35" i="25"/>
  <c r="Z35" i="25"/>
  <c r="S35" i="25"/>
  <c r="K35" i="25"/>
  <c r="H35" i="25"/>
  <c r="AZ34" i="25"/>
  <c r="AR34" i="25"/>
  <c r="Z34" i="25"/>
  <c r="S34" i="25"/>
  <c r="K34" i="25"/>
  <c r="H34" i="25"/>
  <c r="AR33" i="25"/>
  <c r="Z33" i="25"/>
  <c r="S33" i="25"/>
  <c r="K33" i="25"/>
  <c r="H33" i="25"/>
  <c r="S32" i="25"/>
  <c r="K32" i="25"/>
  <c r="H32" i="25"/>
  <c r="AR31" i="25"/>
  <c r="Z31" i="25"/>
  <c r="S31" i="25"/>
  <c r="K31" i="25"/>
  <c r="H31" i="25"/>
  <c r="BJ30" i="25"/>
  <c r="AR30" i="25"/>
  <c r="Z30" i="25"/>
  <c r="S30" i="25"/>
  <c r="K30" i="25"/>
  <c r="H30" i="25"/>
  <c r="BJ29" i="25"/>
  <c r="AR29" i="25"/>
  <c r="Z29" i="25"/>
  <c r="S29" i="25"/>
  <c r="K29" i="25"/>
  <c r="H29" i="25"/>
  <c r="BJ28" i="25"/>
  <c r="AR28" i="25"/>
  <c r="S28" i="25"/>
  <c r="K28" i="25"/>
  <c r="H28" i="25"/>
  <c r="BS27" i="25"/>
  <c r="BJ27" i="25"/>
  <c r="AR27" i="25"/>
  <c r="S27" i="25"/>
  <c r="K27" i="25"/>
  <c r="H27" i="25"/>
  <c r="BS26" i="25"/>
  <c r="BJ26" i="25"/>
  <c r="AR26" i="25"/>
  <c r="S26" i="25"/>
  <c r="K26" i="25"/>
  <c r="H26" i="25"/>
  <c r="BS25" i="25"/>
  <c r="BJ25" i="25"/>
  <c r="AR25" i="25"/>
  <c r="S25" i="25"/>
  <c r="K25" i="25"/>
  <c r="H25" i="25"/>
  <c r="BS24" i="25"/>
  <c r="BJ24" i="25"/>
  <c r="AR24" i="25"/>
  <c r="S24" i="25"/>
  <c r="K24" i="25"/>
  <c r="H24" i="25"/>
  <c r="BS23" i="25"/>
  <c r="BJ23" i="25"/>
  <c r="AR23" i="25"/>
  <c r="AI23" i="25"/>
  <c r="Z23" i="25"/>
  <c r="S23" i="25"/>
  <c r="K23" i="25"/>
  <c r="H23" i="25"/>
  <c r="BS22" i="25"/>
  <c r="BJ22" i="25"/>
  <c r="AR22" i="25"/>
  <c r="AI22" i="25"/>
  <c r="S22" i="25"/>
  <c r="K22" i="25"/>
  <c r="H22" i="25"/>
  <c r="BS21" i="25"/>
  <c r="BJ21" i="25"/>
  <c r="AR21" i="25"/>
  <c r="AI21" i="25"/>
  <c r="Z21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Z18" i="25"/>
  <c r="S18" i="25"/>
  <c r="K18" i="25"/>
  <c r="H18" i="25"/>
  <c r="BS17" i="25"/>
  <c r="BJ17" i="25"/>
  <c r="BA17" i="25"/>
  <c r="AR17" i="25"/>
  <c r="AI17" i="25"/>
  <c r="Z17" i="25"/>
  <c r="S17" i="25"/>
  <c r="K17" i="25"/>
  <c r="H17" i="25"/>
  <c r="BS16" i="25"/>
  <c r="BJ16" i="25"/>
  <c r="BA16" i="25"/>
  <c r="AR16" i="25"/>
  <c r="AI16" i="25"/>
  <c r="Z16" i="25"/>
  <c r="S16" i="25"/>
  <c r="K16" i="25"/>
  <c r="H16" i="25"/>
  <c r="BS15" i="25"/>
  <c r="BJ15" i="25"/>
  <c r="BA15" i="25"/>
  <c r="AR15" i="25"/>
  <c r="AI15" i="25"/>
  <c r="Z15" i="25"/>
  <c r="S15" i="25"/>
  <c r="K15" i="25"/>
  <c r="H15" i="25"/>
  <c r="BS14" i="25"/>
  <c r="BJ14" i="25"/>
  <c r="BA14" i="25"/>
  <c r="AR14" i="25"/>
  <c r="AI14" i="25"/>
  <c r="Z14" i="25"/>
  <c r="S14" i="25"/>
  <c r="K14" i="25"/>
  <c r="H14" i="25"/>
  <c r="BS13" i="25"/>
  <c r="BJ13" i="25"/>
  <c r="BA13" i="25"/>
  <c r="AR13" i="25"/>
  <c r="AI13" i="25"/>
  <c r="Z13" i="25"/>
  <c r="S13" i="25"/>
  <c r="K13" i="25"/>
  <c r="H13" i="25"/>
  <c r="BS12" i="25"/>
  <c r="BJ12" i="25"/>
  <c r="BA12" i="25"/>
  <c r="AR12" i="25"/>
  <c r="AI12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I9" i="25"/>
  <c r="Z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Z26" i="24" l="1"/>
  <c r="Z25" i="24"/>
  <c r="Z24" i="24"/>
  <c r="Z22" i="24"/>
  <c r="Z21" i="24"/>
  <c r="Z20" i="24"/>
  <c r="Z19" i="24"/>
  <c r="Z18" i="24"/>
  <c r="S33" i="24"/>
  <c r="S34" i="24"/>
  <c r="S35" i="24"/>
  <c r="S36" i="24"/>
  <c r="S37" i="24"/>
  <c r="Z30" i="24"/>
  <c r="Z9" i="24"/>
  <c r="AI16" i="24"/>
  <c r="AI15" i="24"/>
  <c r="AI14" i="24"/>
  <c r="AI10" i="24"/>
  <c r="AI9" i="24"/>
  <c r="AI8" i="24"/>
  <c r="AI7" i="24"/>
  <c r="AI6" i="24"/>
  <c r="Z28" i="24"/>
  <c r="Z27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50" i="24"/>
  <c r="S50" i="24"/>
  <c r="K51" i="24"/>
  <c r="H51" i="24"/>
  <c r="Z49" i="24"/>
  <c r="S49" i="24"/>
  <c r="K50" i="24"/>
  <c r="H50" i="24"/>
  <c r="AR49" i="24"/>
  <c r="Z48" i="24"/>
  <c r="S48" i="24"/>
  <c r="K49" i="24"/>
  <c r="H49" i="24"/>
  <c r="AR48" i="24"/>
  <c r="Z47" i="24"/>
  <c r="S47" i="24"/>
  <c r="K48" i="24"/>
  <c r="H48" i="24"/>
  <c r="AR47" i="24"/>
  <c r="Z46" i="24"/>
  <c r="S46" i="24"/>
  <c r="K47" i="24"/>
  <c r="H47" i="24"/>
  <c r="AR46" i="24"/>
  <c r="Z45" i="24"/>
  <c r="S45" i="24"/>
  <c r="K46" i="24"/>
  <c r="H46" i="24"/>
  <c r="AR45" i="24"/>
  <c r="Z44" i="24"/>
  <c r="S44" i="24"/>
  <c r="K45" i="24"/>
  <c r="H45" i="24"/>
  <c r="AR44" i="24"/>
  <c r="Z43" i="24"/>
  <c r="S43" i="24"/>
  <c r="K44" i="24"/>
  <c r="H44" i="24"/>
  <c r="AR43" i="24"/>
  <c r="Z42" i="24"/>
  <c r="S42" i="24"/>
  <c r="K43" i="24"/>
  <c r="H43" i="24"/>
  <c r="AR42" i="24"/>
  <c r="Z41" i="24"/>
  <c r="S41" i="24"/>
  <c r="K42" i="24"/>
  <c r="H42" i="24"/>
  <c r="AR41" i="24"/>
  <c r="Z40" i="24"/>
  <c r="S40" i="24"/>
  <c r="K41" i="24"/>
  <c r="H41" i="24"/>
  <c r="AR40" i="24"/>
  <c r="Z39" i="24"/>
  <c r="S39" i="24"/>
  <c r="K40" i="24"/>
  <c r="H40" i="24"/>
  <c r="AR39" i="24"/>
  <c r="Z38" i="24"/>
  <c r="S38" i="24"/>
  <c r="K39" i="24"/>
  <c r="H39" i="24"/>
  <c r="AR38" i="24"/>
  <c r="Z37" i="24"/>
  <c r="Z23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Z31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Z17" i="24"/>
  <c r="S18" i="24"/>
  <c r="K18" i="24"/>
  <c r="H18" i="24"/>
  <c r="BS17" i="24"/>
  <c r="BJ17" i="24"/>
  <c r="BA17" i="24"/>
  <c r="AR17" i="24"/>
  <c r="AI17" i="24"/>
  <c r="Z16" i="24"/>
  <c r="S17" i="24"/>
  <c r="K17" i="24"/>
  <c r="H17" i="24"/>
  <c r="BS16" i="24"/>
  <c r="BJ16" i="24"/>
  <c r="BA16" i="24"/>
  <c r="AR16" i="24"/>
  <c r="Z15" i="24"/>
  <c r="S16" i="24"/>
  <c r="K16" i="24"/>
  <c r="H16" i="24"/>
  <c r="BS15" i="24"/>
  <c r="BJ15" i="24"/>
  <c r="BA15" i="24"/>
  <c r="AR15" i="24"/>
  <c r="Z14" i="24"/>
  <c r="S15" i="24"/>
  <c r="K15" i="24"/>
  <c r="H15" i="24"/>
  <c r="BS14" i="24"/>
  <c r="BJ14" i="24"/>
  <c r="BA14" i="24"/>
  <c r="AR14" i="24"/>
  <c r="Z13" i="24"/>
  <c r="S14" i="24"/>
  <c r="K14" i="24"/>
  <c r="H14" i="24"/>
  <c r="BS13" i="24"/>
  <c r="BJ13" i="24"/>
  <c r="BA13" i="24"/>
  <c r="AR13" i="24"/>
  <c r="AI13" i="24"/>
  <c r="Z12" i="24"/>
  <c r="S13" i="24"/>
  <c r="K13" i="24"/>
  <c r="H13" i="24"/>
  <c r="BS12" i="24"/>
  <c r="BJ12" i="24"/>
  <c r="BA12" i="24"/>
  <c r="AR12" i="24"/>
  <c r="AI12" i="24"/>
  <c r="Z29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1" i="22"/>
  <c r="K37" i="22"/>
  <c r="H37" i="22"/>
  <c r="AR36" i="22"/>
  <c r="AH36" i="22"/>
  <c r="Z33" i="22"/>
  <c r="S30" i="22"/>
  <c r="K36" i="22"/>
  <c r="H36" i="22"/>
  <c r="AR35" i="22"/>
  <c r="Z32" i="22"/>
  <c r="S37" i="22"/>
  <c r="K35" i="22"/>
  <c r="H35" i="22"/>
  <c r="AZ34" i="22"/>
  <c r="AR34" i="22"/>
  <c r="Z31" i="22"/>
  <c r="S36" i="22"/>
  <c r="K34" i="22"/>
  <c r="H34" i="22"/>
  <c r="AR33" i="22"/>
  <c r="Z30" i="22"/>
  <c r="S35" i="22"/>
  <c r="K33" i="22"/>
  <c r="H33" i="22"/>
  <c r="Z29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<sst xmlns="http://schemas.openxmlformats.org/spreadsheetml/2006/main" count="173542" uniqueCount="16890">
  <si>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</si>
  <si>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</si>
  <si>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</si>
  <si>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</si>
  <si>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</si>
  <si>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</si>
  <si>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</si>
  <si>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</si>
  <si>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</si>
  <si>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</si>
  <si>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</si>
  <si>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</si>
  <si>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</si>
  <si>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</si>
  <si>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</si>
  <si>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</si>
  <si>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</si>
  <si>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</si>
  <si>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</si>
  <si>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</si>
  <si>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</si>
  <si>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</si>
  <si>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</si>
  <si>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</si>
  <si>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</si>
  <si>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</si>
  <si>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</si>
  <si>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</si>
  <si>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</si>
  <si>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</si>
  <si>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</si>
  <si>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</si>
  <si>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</si>
  <si>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</si>
  <si>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</si>
  <si>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</si>
  <si>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</si>
  <si>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</si>
  <si>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</si>
  <si>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</si>
  <si>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</si>
  <si>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</si>
  <si>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</si>
  <si>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</si>
  <si>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</si>
  <si>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</si>
  <si>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</si>
  <si>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</si>
  <si>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</si>
  <si>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</si>
  <si>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</si>
  <si>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</si>
  <si>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</si>
  <si>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</si>
  <si>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</si>
  <si>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</si>
  <si>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</si>
  <si>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</si>
  <si>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</si>
  <si>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</si>
  <si>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</si>
  <si>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</si>
  <si>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</si>
  <si>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</si>
  <si>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</si>
  <si>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</si>
  <si>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</si>
  <si>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</si>
  <si>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</si>
  <si>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</si>
  <si>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</si>
  <si>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</si>
  <si>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</si>
  <si>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</si>
  <si>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</si>
  <si>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</si>
  <si>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</si>
  <si>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</si>
  <si>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</si>
  <si>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</si>
  <si>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</si>
  <si>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</si>
  <si>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</si>
  <si>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</si>
  <si>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</si>
  <si>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</si>
  <si>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</si>
  <si>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</si>
  <si>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</si>
  <si>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</si>
  <si>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</si>
  <si>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</si>
  <si>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</si>
  <si>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</si>
  <si>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</si>
  <si>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</si>
  <si>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</si>
  <si>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</si>
  <si>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</si>
  <si>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</si>
  <si>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</si>
  <si>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</si>
  <si>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</si>
  <si>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</si>
  <si>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</si>
  <si>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</si>
  <si>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</si>
  <si>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</si>
  <si>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</si>
  <si>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</si>
  <si>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</si>
  <si>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</si>
  <si>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</si>
  <si>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</si>
  <si>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</si>
  <si>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</si>
  <si>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</si>
  <si>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</si>
  <si>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</si>
  <si>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</si>
  <si>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</si>
  <si>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</si>
  <si>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</si>
  <si>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</si>
  <si>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</si>
  <si>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</si>
  <si>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</si>
  <si>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</si>
  <si>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</si>
  <si>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</si>
  <si>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</si>
  <si>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</si>
  <si>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</si>
  <si>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</si>
  <si>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</si>
  <si>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</si>
  <si>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</si>
  <si>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</si>
  <si>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</si>
  <si>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</si>
  <si>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</si>
  <si>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</si>
  <si>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</si>
  <si>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</si>
  <si>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</si>
  <si>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</si>
  <si>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</si>
  <si>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</si>
  <si>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</si>
  <si>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</si>
  <si>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</si>
  <si>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</si>
  <si>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</si>
  <si>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</si>
  <si>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</si>
  <si>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</si>
  <si>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</si>
  <si>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</si>
  <si>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</si>
  <si>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</si>
  <si>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</si>
  <si>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</si>
  <si>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</si>
  <si>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</si>
  <si>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</si>
  <si>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</si>
  <si>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</si>
  <si>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</si>
  <si>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</si>
  <si>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</si>
  <si>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</si>
  <si>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</si>
  <si>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</si>
  <si>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</si>
  <si>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</si>
  <si>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</si>
  <si>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</si>
  <si>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</si>
  <si>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</si>
  <si>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</si>
  <si>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</si>
  <si>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</si>
  <si>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</si>
  <si>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</si>
  <si>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</si>
  <si>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</si>
  <si>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</si>
  <si>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</si>
  <si>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</si>
  <si>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</si>
  <si>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</si>
  <si>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</si>
  <si>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</si>
  <si>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</si>
  <si>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</si>
  <si>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</si>
  <si>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</si>
  <si>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</si>
  <si>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</si>
  <si>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</si>
  <si>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</si>
  <si>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</si>
  <si>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</si>
  <si>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</si>
  <si>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</si>
  <si>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</si>
  <si>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</si>
  <si>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</si>
  <si>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</si>
  <si>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</si>
  <si>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</si>
  <si>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</si>
  <si>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</si>
  <si>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</si>
  <si>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</si>
  <si>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</si>
  <si>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</si>
  <si>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</si>
  <si>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</si>
  <si>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</si>
  <si>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</si>
  <si>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</si>
  <si>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</si>
  <si>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</si>
  <si>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</si>
  <si>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</si>
  <si>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</si>
  <si>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</si>
  <si>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</si>
  <si>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</si>
  <si>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</si>
  <si>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</si>
  <si>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</si>
  <si>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</si>
  <si>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</si>
  <si>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</si>
  <si>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</si>
  <si>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</si>
  <si>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</si>
  <si>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</si>
  <si>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</si>
  <si>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</si>
  <si>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</si>
  <si>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</si>
  <si>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</si>
  <si>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</si>
  <si>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</si>
  <si>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</si>
  <si>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</si>
  <si>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</si>
  <si>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</si>
  <si>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</si>
  <si>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</si>
  <si>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</si>
  <si>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</si>
  <si>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</si>
  <si>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</si>
  <si>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</si>
  <si>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</si>
  <si>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</si>
  <si>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</si>
  <si>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</si>
  <si>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</si>
  <si>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</si>
  <si>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</si>
  <si>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</si>
  <si>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</si>
  <si>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</si>
  <si>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</si>
  <si>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</si>
  <si>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</si>
  <si>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</si>
  <si>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</si>
  <si>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</si>
  <si>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</si>
  <si>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</si>
  <si>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</si>
  <si>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</si>
  <si>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</si>
  <si>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</si>
  <si>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</si>
  <si>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</si>
  <si>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</si>
  <si>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</si>
  <si>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</si>
  <si>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</si>
  <si>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</si>
  <si>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</si>
  <si>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</si>
  <si>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</si>
  <si>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</si>
  <si>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</si>
  <si>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</si>
  <si>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</si>
  <si>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</si>
  <si>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</si>
  <si>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</si>
  <si>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</si>
  <si>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</si>
  <si>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</si>
  <si>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</si>
  <si>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</si>
  <si>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</si>
  <si>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</si>
  <si>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</si>
  <si>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</si>
  <si>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</si>
  <si>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</si>
  <si>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</si>
  <si>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</si>
  <si>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</si>
  <si>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</si>
  <si>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</si>
  <si>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</si>
  <si>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</si>
  <si>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</si>
  <si>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</si>
  <si>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</si>
  <si>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</si>
  <si>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</si>
  <si>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</si>
  <si>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</si>
  <si>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</si>
  <si>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</si>
  <si>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</si>
  <si>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</si>
  <si>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</si>
  <si>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</si>
  <si>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</si>
  <si>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</si>
  <si>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</si>
  <si>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</si>
  <si>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</si>
  <si>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</si>
  <si>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</si>
  <si>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</si>
  <si>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</si>
  <si>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</si>
  <si>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</si>
  <si>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</si>
  <si>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</si>
  <si>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</si>
  <si>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</si>
  <si>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</si>
  <si>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</si>
  <si>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</si>
  <si>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</si>
  <si>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</si>
  <si>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</si>
  <si>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</si>
  <si>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</si>
  <si>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</si>
  <si>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</si>
  <si>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</si>
  <si>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</si>
  <si>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</si>
  <si>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</si>
  <si>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</si>
  <si>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</si>
  <si>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</si>
  <si>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</si>
  <si>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</si>
  <si>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</si>
  <si>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</si>
  <si>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</si>
  <si>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</si>
  <si>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</si>
  <si>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</si>
  <si>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</si>
  <si>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</si>
  <si>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</si>
  <si>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</si>
  <si>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</si>
  <si>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</si>
  <si>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</si>
  <si>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</si>
  <si>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</si>
  <si>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</si>
  <si>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</si>
  <si>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</si>
  <si>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</si>
  <si>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</si>
  <si>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</si>
  <si>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</si>
  <si>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</si>
  <si>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</si>
  <si>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</si>
  <si>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</si>
  <si>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</si>
  <si>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</si>
  <si>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</si>
  <si>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</si>
  <si>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</si>
  <si>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</si>
  <si>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</si>
  <si>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</si>
  <si>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</si>
  <si>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</si>
  <si>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</si>
  <si>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</si>
  <si>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</si>
  <si>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</si>
  <si>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</si>
  <si>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</si>
  <si>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</si>
  <si>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</si>
  <si>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</si>
  <si>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</si>
  <si>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</si>
  <si>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</si>
  <si>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</si>
  <si>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</si>
  <si>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</si>
  <si>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</si>
  <si>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</si>
  <si>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</si>
  <si>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</si>
  <si>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</si>
  <si>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</si>
  <si>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</si>
  <si>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</si>
  <si>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</si>
  <si>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</si>
  <si>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</si>
  <si>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</si>
  <si>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</si>
  <si>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</si>
  <si>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</si>
  <si>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</si>
  <si>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</si>
  <si>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</si>
  <si>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</si>
  <si>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</si>
  <si>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</si>
  <si>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</si>
  <si>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</si>
  <si>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</si>
  <si>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</si>
  <si>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</si>
  <si>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</si>
  <si>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</si>
  <si>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</si>
  <si>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</si>
  <si>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</si>
  <si>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</si>
  <si>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</si>
  <si>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</si>
  <si>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</si>
  <si>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</si>
  <si>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</si>
  <si>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</si>
  <si>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</si>
  <si>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</si>
  <si>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</si>
  <si>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</si>
  <si>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</si>
  <si>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</si>
  <si>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</si>
  <si>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</si>
  <si>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</si>
  <si>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</si>
  <si>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</si>
  <si>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</si>
  <si>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</si>
  <si>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</si>
  <si>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</si>
  <si>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</si>
  <si>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</si>
  <si>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</si>
  <si>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</si>
  <si>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</si>
  <si>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</si>
  <si>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</si>
  <si>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</si>
  <si>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</si>
  <si>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</si>
  <si>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</si>
  <si>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</si>
  <si>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</si>
  <si>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</si>
  <si>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</si>
  <si>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</si>
  <si>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</si>
  <si>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</si>
  <si>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</si>
  <si>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</si>
  <si>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</si>
  <si>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</si>
  <si>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</si>
  <si>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</si>
  <si>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</si>
  <si>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</si>
  <si>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</si>
  <si>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</si>
  <si>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</si>
  <si>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</si>
  <si>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</si>
  <si>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</si>
  <si>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</si>
  <si>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</si>
  <si>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</si>
  <si>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</si>
  <si>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</si>
  <si>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</si>
  <si>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</si>
  <si>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</si>
  <si>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</si>
  <si>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</si>
  <si>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</si>
  <si>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</si>
  <si>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</si>
  <si>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</si>
  <si>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</si>
  <si>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</si>
  <si>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</si>
  <si>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</si>
  <si>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</si>
  <si>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</si>
  <si>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</si>
  <si>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</si>
  <si>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</si>
  <si>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</si>
  <si>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</si>
  <si>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</si>
  <si>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</si>
  <si>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</si>
  <si>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</si>
  <si>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</si>
  <si>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</si>
  <si>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</si>
  <si>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</si>
  <si>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</si>
  <si>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</si>
  <si>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</si>
  <si>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</si>
  <si>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</si>
  <si>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</si>
  <si>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</si>
  <si>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</si>
  <si>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</si>
  <si>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</si>
  <si>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</si>
  <si>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</si>
  <si>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</si>
  <si>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</si>
  <si>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</si>
  <si>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</si>
  <si>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</si>
  <si>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</si>
  <si>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</si>
  <si>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</si>
  <si>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</si>
  <si>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</si>
  <si>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</si>
  <si>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</si>
  <si>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</si>
  <si>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</si>
  <si>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</si>
  <si>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</si>
  <si>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</si>
  <si>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</si>
  <si>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</si>
  <si>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</si>
  <si>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</si>
  <si>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</si>
  <si>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</si>
  <si>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</si>
  <si>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</si>
  <si>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</si>
  <si>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</si>
  <si>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</si>
  <si>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</si>
  <si>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</si>
  <si>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</si>
  <si>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</si>
  <si>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</si>
  <si>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</si>
  <si>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</si>
  <si>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</si>
  <si>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</si>
  <si>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</si>
  <si>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</si>
  <si>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</si>
  <si>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</si>
  <si>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</si>
  <si>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</si>
  <si>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</si>
  <si>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</si>
  <si>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</si>
  <si>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</si>
  <si>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</si>
  <si>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</si>
  <si>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</si>
  <si>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</si>
  <si>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</si>
  <si>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</si>
  <si>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</si>
  <si>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</si>
  <si>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</si>
  <si>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</si>
  <si>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</si>
  <si>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</si>
  <si>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</si>
  <si>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</si>
  <si>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</si>
  <si>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</si>
  <si>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</si>
  <si>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</si>
  <si>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</si>
  <si>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</si>
  <si>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</si>
  <si>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</si>
  <si>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</si>
  <si>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</si>
  <si>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</si>
  <si>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</si>
  <si>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</si>
  <si>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</si>
  <si>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</si>
  <si>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</si>
  <si>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</si>
  <si>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</si>
  <si>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</si>
  <si>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</si>
  <si>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</si>
  <si>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</si>
  <si>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</si>
  <si>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</si>
  <si>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</si>
  <si>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</si>
  <si>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</si>
  <si>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</si>
  <si>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</si>
  <si>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</si>
  <si>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</si>
  <si>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</si>
  <si>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</si>
  <si>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</si>
  <si>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</si>
  <si>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</si>
  <si>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</si>
  <si>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</si>
  <si>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</si>
  <si>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</si>
  <si>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</si>
  <si>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</si>
  <si>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</si>
  <si>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</si>
  <si>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</si>
  <si>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</si>
  <si>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</si>
  <si>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</si>
  <si>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</si>
  <si>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</si>
  <si>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</si>
  <si>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</si>
  <si>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</si>
  <si>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</si>
  <si>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</si>
  <si>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</si>
  <si>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</si>
  <si>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</si>
  <si>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</si>
  <si>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</si>
  <si>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</si>
  <si>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</si>
  <si>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</si>
  <si>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</si>
  <si>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</si>
  <si>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</si>
  <si>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</si>
  <si>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</si>
  <si>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</si>
  <si>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</si>
  <si>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</si>
  <si>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</si>
  <si>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</si>
  <si>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</si>
  <si>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</si>
  <si>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</si>
  <si>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</si>
  <si>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</si>
  <si>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</si>
  <si>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</si>
  <si>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</si>
  <si>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</si>
  <si>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</si>
  <si>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</si>
  <si>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</si>
  <si>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</si>
  <si>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</si>
  <si>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</si>
  <si>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</si>
  <si>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</si>
  <si>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</si>
  <si>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</si>
  <si>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</si>
  <si>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</si>
  <si>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</si>
  <si>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</si>
  <si>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</si>
  <si>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</si>
  <si>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</si>
  <si>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</si>
  <si>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</si>
  <si>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</si>
  <si>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</si>
  <si>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</si>
  <si>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</si>
  <si>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</si>
  <si>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</si>
  <si>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</si>
  <si>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</si>
  <si>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</si>
  <si>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</si>
  <si>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</si>
  <si>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</si>
  <si>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</si>
  <si>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</si>
  <si>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</si>
  <si>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</si>
  <si>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</si>
  <si>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</si>
  <si>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</si>
  <si>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</si>
  <si>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</si>
  <si>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</si>
  <si>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</si>
  <si>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</si>
  <si>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</si>
  <si>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</si>
  <si>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</si>
  <si>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</si>
  <si>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</si>
  <si>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</si>
  <si>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</si>
  <si>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</si>
  <si>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</si>
  <si>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</si>
  <si>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</si>
  <si>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</si>
  <si>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</si>
  <si>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</si>
  <si>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</si>
  <si>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</si>
  <si>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</si>
  <si>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</si>
  <si>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</si>
  <si>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</si>
  <si>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</si>
  <si>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</si>
  <si>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</si>
  <si>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</si>
  <si>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</si>
  <si>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</si>
  <si>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</si>
  <si>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</si>
  <si>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</si>
  <si>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</si>
  <si>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</si>
  <si>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</si>
  <si>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</si>
  <si>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</si>
  <si>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</si>
  <si>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</si>
  <si>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</si>
  <si>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</si>
  <si>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</si>
  <si>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</si>
  <si>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</si>
  <si>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</si>
  <si>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</si>
  <si>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</si>
  <si>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</si>
  <si>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</si>
  <si>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</si>
  <si>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</si>
  <si>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</si>
  <si>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</si>
  <si>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</si>
  <si>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</si>
  <si>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</si>
  <si>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</si>
  <si>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</si>
  <si>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</si>
  <si>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</si>
  <si>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</si>
  <si>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</si>
  <si>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</si>
  <si>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</si>
  <si>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</si>
  <si>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</si>
  <si>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</si>
  <si>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</si>
  <si>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</si>
  <si>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</si>
  <si>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</si>
  <si>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</si>
  <si>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</si>
  <si>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</si>
  <si>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</si>
  <si>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</si>
  <si>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</si>
  <si>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</si>
  <si>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</si>
  <si>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</si>
  <si>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</si>
  <si>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</si>
  <si>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</si>
  <si>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</si>
  <si>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</si>
  <si>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</si>
  <si>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</si>
  <si>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</si>
  <si>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</si>
  <si>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</si>
  <si>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</si>
  <si>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</si>
  <si>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</si>
  <si>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</si>
  <si>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</si>
  <si>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</si>
  <si>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</si>
  <si>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</si>
  <si>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</si>
  <si>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</si>
  <si>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</si>
  <si>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</si>
  <si>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</si>
  <si>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</si>
  <si>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</si>
  <si>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</si>
  <si>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</si>
  <si>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</si>
  <si>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</si>
  <si>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</si>
  <si>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</si>
  <si>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</si>
  <si>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</si>
  <si>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</si>
  <si>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</si>
  <si>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</si>
  <si>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</si>
  <si>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</si>
  <si>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</si>
  <si>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</si>
  <si>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</si>
  <si>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</si>
  <si>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</si>
  <si>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</si>
  <si>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</si>
  <si>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</si>
  <si>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</si>
  <si>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</si>
  <si>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</si>
  <si>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</si>
  <si>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</si>
  <si>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</si>
  <si>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</si>
  <si>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</si>
  <si>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</si>
  <si>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</si>
  <si>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</si>
  <si>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</si>
  <si>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</si>
  <si>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</si>
  <si>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</si>
  <si>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</si>
  <si>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</si>
  <si>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</si>
  <si>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</si>
  <si>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</si>
  <si>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</si>
  <si>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</si>
  <si>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</si>
  <si>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</si>
  <si>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</si>
  <si>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</si>
  <si>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</si>
  <si>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</si>
  <si>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</si>
  <si>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</si>
  <si>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</si>
  <si>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</si>
  <si>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</si>
  <si>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</si>
  <si>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</si>
  <si>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</si>
  <si>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</si>
  <si>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</si>
  <si>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</si>
  <si>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</si>
  <si>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</si>
  <si>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</si>
  <si>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</si>
  <si>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</si>
  <si>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</si>
  <si>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</si>
  <si>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</si>
  <si>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</si>
  <si>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</si>
  <si>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</si>
  <si>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</si>
  <si>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</si>
  <si>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</si>
  <si>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</si>
  <si>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</si>
  <si>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</si>
  <si>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</si>
  <si>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</si>
  <si>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</si>
  <si>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</si>
  <si>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</si>
  <si>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</si>
  <si>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</si>
  <si>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</si>
  <si>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</si>
  <si>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</si>
  <si>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</si>
  <si>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</si>
  <si>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</si>
  <si>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</si>
  <si>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</si>
  <si>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</si>
  <si>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</si>
  <si>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</si>
  <si>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</si>
  <si>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</si>
  <si>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</si>
  <si>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</si>
  <si>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</si>
  <si>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</si>
  <si>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</si>
  <si>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</si>
  <si>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</si>
  <si>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</si>
  <si>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</si>
  <si>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</si>
  <si>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</si>
  <si>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</si>
  <si>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</si>
  <si>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</si>
  <si>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</si>
  <si>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</si>
  <si>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</si>
  <si>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</si>
  <si>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</si>
  <si>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</si>
  <si>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</si>
  <si>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</si>
  <si>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</si>
  <si>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</si>
  <si>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</si>
  <si>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</si>
  <si>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</si>
  <si>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</si>
  <si>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</si>
  <si>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</si>
  <si>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</si>
  <si>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</si>
  <si>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</si>
  <si>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</si>
  <si>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</si>
  <si>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</si>
  <si>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</si>
  <si>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</si>
  <si>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</si>
  <si>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</si>
  <si>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</si>
  <si>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</si>
  <si>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</si>
  <si>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</si>
  <si>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</si>
  <si>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</si>
  <si>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</si>
  <si>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</si>
  <si>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</si>
  <si>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</si>
  <si>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</si>
  <si>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</si>
  <si>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</si>
  <si>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</si>
  <si>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</si>
  <si>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</si>
  <si>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</si>
  <si>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</si>
  <si>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</si>
  <si>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</si>
  <si>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</si>
  <si>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</si>
  <si>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</si>
  <si>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</si>
  <si>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</si>
  <si>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</si>
  <si>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</si>
  <si>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</si>
  <si>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</si>
  <si>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</si>
  <si>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</si>
  <si>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</si>
  <si>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</si>
  <si>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</si>
  <si>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</si>
  <si>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</si>
  <si>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</si>
  <si>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</si>
  <si>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</si>
  <si>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</si>
  <si>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</si>
  <si>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</si>
  <si>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</si>
  <si>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</si>
  <si>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</si>
  <si>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</si>
  <si>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</si>
  <si>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</si>
  <si>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</si>
  <si>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</si>
  <si>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</si>
  <si>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</si>
  <si>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</si>
  <si>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</si>
  <si>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</si>
  <si>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</si>
  <si>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</si>
  <si>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</si>
  <si>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</si>
  <si>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</si>
  <si>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</si>
  <si>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</si>
  <si>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</si>
  <si>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</si>
  <si>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</si>
  <si>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</si>
  <si>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</si>
  <si>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</si>
  <si>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</si>
  <si>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</si>
  <si>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</si>
  <si>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</si>
  <si>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</si>
  <si>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</si>
  <si>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</si>
  <si>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</si>
  <si>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</si>
  <si>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</si>
  <si>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</si>
  <si>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</si>
  <si>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</si>
  <si>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</si>
  <si>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</si>
  <si>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</si>
  <si>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</si>
  <si>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</si>
  <si>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</si>
  <si>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</si>
  <si>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</si>
  <si>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</si>
  <si>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</si>
  <si>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</si>
  <si>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</si>
  <si>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</si>
  <si>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</si>
  <si>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</si>
  <si>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</si>
  <si>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</si>
  <si>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</si>
  <si>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</si>
  <si>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</si>
  <si>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</si>
  <si>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</si>
  <si>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</si>
  <si>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</si>
  <si>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</si>
  <si>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</si>
  <si>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</si>
  <si>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</si>
  <si>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</si>
  <si>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</si>
  <si>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</si>
  <si>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</si>
  <si>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</si>
  <si>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</si>
  <si>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</si>
  <si>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</si>
  <si>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</si>
  <si>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</si>
  <si>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</si>
  <si>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</si>
  <si>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</si>
  <si>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</si>
  <si>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</si>
  <si>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</si>
  <si>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</si>
  <si>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</si>
  <si>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</si>
  <si>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</si>
  <si>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</si>
  <si>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</si>
  <si>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</si>
  <si>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</si>
  <si>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</si>
  <si>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</si>
  <si>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</si>
  <si>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</si>
  <si>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</si>
  <si>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</si>
  <si>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</si>
  <si>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</si>
  <si>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</si>
  <si>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</si>
  <si>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</si>
  <si>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</si>
  <si>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</si>
  <si>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</si>
  <si>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</si>
  <si>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</si>
  <si>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</si>
  <si>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</si>
  <si>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</si>
  <si>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</si>
  <si>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</si>
  <si>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</si>
  <si>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</si>
  <si>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</si>
  <si>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</si>
  <si>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</si>
  <si>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</si>
  <si>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</si>
  <si>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</si>
  <si>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</si>
  <si>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</si>
  <si>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</si>
  <si>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</si>
  <si>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</si>
  <si>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</si>
  <si>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</si>
  <si>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</si>
  <si>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</si>
  <si>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</si>
  <si>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</si>
  <si>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</si>
  <si>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</si>
  <si>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</si>
  <si>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</si>
  <si>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</si>
  <si>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</si>
  <si>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</si>
  <si>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</si>
  <si>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</si>
  <si>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</si>
  <si>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</si>
  <si>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</si>
  <si>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</si>
  <si>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</si>
  <si>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</si>
  <si>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</si>
  <si>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</si>
  <si>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</si>
  <si>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</si>
  <si>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</si>
  <si>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</si>
  <si>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</si>
  <si>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</si>
  <si>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</si>
  <si>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</si>
  <si>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</si>
  <si>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</si>
  <si>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</si>
  <si>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</si>
  <si>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</si>
  <si>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</si>
  <si>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</si>
  <si>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</si>
  <si>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</si>
  <si>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</si>
  <si>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</si>
  <si>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</si>
  <si>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</si>
  <si>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</si>
  <si>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</si>
  <si>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</si>
  <si>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</si>
  <si>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</si>
  <si>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</si>
  <si>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</si>
  <si>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</si>
  <si>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</si>
  <si>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</si>
  <si>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</si>
  <si>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</si>
  <si>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</si>
  <si>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</si>
  <si>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</si>
  <si>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</si>
  <si>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</si>
  <si>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</si>
  <si>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</si>
  <si>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</si>
  <si>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</si>
  <si>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</si>
  <si>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</si>
  <si>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</si>
  <si>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</si>
  <si>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</si>
  <si>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</si>
  <si>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</si>
  <si>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</si>
  <si>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</si>
  <si>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</si>
  <si>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</si>
  <si>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</si>
  <si>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</si>
  <si>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</si>
  <si>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</si>
  <si>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</si>
  <si>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</si>
  <si>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</si>
  <si>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</si>
  <si>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</si>
  <si>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</si>
  <si>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</si>
  <si>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</si>
  <si>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</si>
  <si>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</si>
  <si>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</si>
  <si>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</si>
  <si>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</si>
  <si>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</si>
  <si>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</si>
  <si>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</si>
  <si>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</si>
  <si>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</si>
  <si>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</si>
  <si>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</si>
  <si>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</si>
  <si>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</si>
  <si>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</si>
  <si>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</si>
  <si>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</si>
  <si>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</si>
  <si>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</si>
  <si>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</si>
  <si>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</si>
  <si>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</si>
  <si>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</si>
  <si>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</si>
  <si>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</si>
  <si>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</si>
  <si>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</si>
  <si>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</si>
  <si>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</si>
  <si>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</si>
  <si>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</si>
  <si>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</si>
  <si>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</si>
  <si>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</si>
  <si>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</si>
  <si>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</si>
  <si>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</si>
  <si>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</si>
  <si>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</si>
  <si>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</si>
  <si>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</si>
  <si>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</si>
  <si>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</si>
  <si>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</si>
  <si>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</si>
  <si>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</si>
  <si>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</si>
  <si>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</si>
  <si>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</si>
  <si>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</si>
  <si>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</si>
  <si>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</si>
  <si>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</si>
  <si>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</si>
  <si>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</si>
  <si>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</si>
  <si>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</si>
  <si>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</si>
  <si>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</si>
  <si>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</si>
  <si>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</si>
  <si>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</si>
  <si>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</si>
  <si>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</si>
  <si>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</si>
  <si>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</si>
  <si>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</si>
  <si>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</si>
  <si>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</si>
  <si>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</si>
  <si>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</si>
  <si>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</si>
  <si>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</si>
  <si>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</si>
  <si>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</si>
  <si>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</si>
  <si>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</si>
  <si>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</si>
  <si>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</si>
  <si>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</si>
  <si>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</si>
  <si>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</si>
  <si>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</si>
  <si>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</si>
  <si>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</si>
  <si>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</si>
  <si>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</si>
  <si>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</si>
  <si>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</si>
  <si>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</si>
  <si>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</si>
  <si>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</si>
  <si>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</si>
  <si>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</si>
  <si>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</si>
  <si>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</si>
  <si>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</si>
  <si>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</si>
  <si>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</si>
  <si>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</si>
  <si>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</si>
  <si>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</si>
  <si>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</si>
  <si>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</si>
  <si>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</si>
  <si>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</si>
  <si>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</si>
  <si>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</si>
  <si>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</si>
  <si>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</si>
  <si>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</si>
  <si>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</si>
  <si>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</si>
  <si>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</si>
  <si>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</si>
  <si>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</si>
  <si>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</si>
  <si>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</si>
  <si>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</si>
  <si>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</si>
  <si>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</si>
  <si>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</si>
  <si>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</si>
  <si>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</si>
  <si>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</si>
  <si>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</si>
  <si>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</si>
  <si>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</si>
  <si>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</si>
  <si>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</si>
  <si>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</si>
  <si>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</si>
  <si>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</si>
  <si>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</si>
  <si>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</si>
  <si>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</si>
  <si>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</si>
  <si>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</si>
  <si>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</si>
  <si>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</si>
  <si>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</si>
  <si>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</si>
  <si>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</si>
  <si>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</si>
  <si>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</si>
  <si>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</si>
  <si>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</si>
  <si>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</si>
  <si>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</si>
  <si>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</si>
  <si>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</si>
  <si>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</si>
  <si>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</si>
  <si>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</si>
  <si>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</si>
  <si>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</si>
  <si>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</si>
  <si>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</si>
  <si>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</si>
  <si>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</si>
  <si>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</si>
  <si>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</si>
  <si>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</si>
  <si>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</si>
  <si>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</si>
  <si>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</si>
  <si>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</si>
  <si>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</si>
  <si>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</si>
  <si>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</si>
  <si>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</si>
  <si>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</si>
  <si>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</si>
  <si>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</si>
  <si>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</si>
  <si>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</si>
  <si>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</si>
  <si>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</si>
  <si>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</si>
  <si>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</si>
  <si>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</si>
  <si>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</si>
  <si>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</si>
  <si>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</si>
  <si>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</si>
  <si>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</si>
  <si>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</si>
  <si>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</si>
  <si>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</si>
  <si>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</si>
  <si>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</si>
  <si>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</si>
  <si>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</si>
  <si>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</si>
  <si>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</si>
  <si>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</si>
  <si>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</si>
  <si>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</si>
  <si>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</si>
  <si>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</si>
  <si>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</si>
  <si>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</si>
  <si>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</si>
  <si>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</si>
  <si>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</si>
  <si>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</si>
  <si>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</si>
  <si>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</si>
  <si>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</si>
  <si>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</si>
  <si>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</si>
  <si>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</si>
  <si>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</si>
  <si>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</si>
  <si>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</si>
  <si>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</si>
  <si>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</si>
  <si>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</si>
  <si>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</si>
  <si>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</si>
  <si>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</si>
  <si>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</si>
  <si>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</si>
  <si>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</si>
  <si>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</si>
  <si>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</si>
  <si>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</si>
  <si>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</si>
  <si>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</si>
  <si>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</si>
  <si>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</si>
  <si>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</si>
  <si>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</si>
  <si>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</si>
  <si>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</si>
  <si>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</si>
  <si>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</si>
  <si>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</si>
  <si>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</si>
  <si>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</si>
  <si>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</si>
  <si>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</si>
  <si>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</si>
  <si>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</si>
  <si>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</si>
  <si>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</si>
  <si>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</si>
  <si>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</si>
  <si>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</si>
  <si>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</si>
  <si>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</si>
  <si>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</si>
  <si>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</si>
  <si>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</si>
  <si>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</si>
  <si>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</si>
  <si>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</si>
  <si>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</si>
  <si>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</si>
  <si>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</si>
  <si>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</si>
  <si>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</si>
  <si>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</si>
  <si>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</si>
  <si>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</si>
  <si>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</si>
  <si>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</si>
  <si>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</si>
  <si>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</si>
  <si>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</si>
  <si>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</si>
  <si>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</si>
  <si>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</si>
  <si>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</si>
  <si>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</si>
  <si>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</si>
  <si>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</si>
  <si>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</si>
  <si>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</si>
  <si>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</si>
  <si>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</si>
  <si>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</si>
  <si>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</si>
  <si>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</si>
  <si>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</si>
  <si>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</si>
  <si>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</si>
  <si>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</si>
  <si>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</si>
  <si>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</si>
  <si>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</si>
  <si>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</si>
  <si>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</si>
  <si>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</si>
  <si>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</si>
  <si>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</si>
  <si>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</si>
  <si>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</si>
  <si>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</si>
  <si>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</si>
  <si>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</si>
  <si>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</si>
  <si>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</si>
  <si>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</si>
  <si>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</si>
  <si>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</si>
  <si>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</si>
  <si>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</si>
  <si>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</si>
  <si>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</si>
  <si>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</si>
  <si>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</si>
  <si>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</si>
  <si>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</si>
  <si>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</si>
  <si>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</si>
  <si>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</si>
  <si>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</si>
  <si>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</si>
  <si>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</si>
  <si>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</si>
  <si>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</si>
  <si>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</si>
  <si>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</si>
  <si>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</si>
  <si>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</si>
  <si>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</si>
  <si>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</si>
  <si>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</si>
  <si>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</si>
  <si>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</si>
  <si>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</si>
  <si>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</si>
  <si>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</si>
  <si>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</si>
  <si>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</si>
  <si>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</si>
  <si>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</si>
  <si>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</si>
  <si>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</si>
  <si>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</si>
  <si>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</si>
  <si>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</si>
  <si>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</si>
  <si>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</si>
  <si>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</si>
  <si>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</si>
  <si>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</si>
  <si>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</si>
  <si>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</si>
  <si>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</si>
  <si>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</si>
  <si>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</si>
  <si>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</si>
  <si>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</si>
  <si>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</si>
  <si>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</si>
  <si>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</si>
  <si>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</si>
  <si>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</si>
  <si>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</si>
  <si>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</si>
  <si>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</si>
  <si>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</si>
  <si>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</si>
  <si>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</si>
  <si>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</si>
  <si>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</si>
  <si>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</si>
  <si>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</si>
  <si>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</si>
  <si>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</si>
  <si>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</si>
  <si>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</si>
  <si>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</si>
  <si>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</si>
  <si>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</si>
  <si>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</si>
  <si>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</si>
  <si>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</si>
  <si>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</si>
  <si>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</si>
  <si>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</si>
  <si>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</si>
  <si>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</si>
  <si>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</si>
  <si>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</si>
  <si>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</si>
  <si>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</si>
  <si>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</si>
  <si>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</si>
  <si>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</si>
  <si>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</si>
  <si>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</si>
  <si>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</si>
  <si>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</si>
  <si>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</si>
  <si>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</si>
  <si>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</si>
  <si>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</si>
  <si>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</si>
  <si>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</si>
  <si>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</si>
  <si>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</si>
  <si>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</si>
  <si>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</si>
  <si>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</si>
  <si>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</si>
  <si>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</si>
  <si>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</si>
  <si>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</si>
  <si>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</si>
  <si>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</si>
  <si>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</si>
  <si>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</si>
  <si>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</si>
  <si>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</si>
  <si>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</si>
  <si>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</si>
  <si>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</si>
  <si>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</si>
  <si>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</si>
  <si>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</si>
  <si>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</si>
  <si>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</si>
  <si>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</si>
  <si>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</si>
  <si>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</si>
  <si>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</si>
  <si>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</si>
  <si>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</si>
  <si>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</si>
  <si>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</si>
  <si>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</si>
  <si>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</si>
  <si>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</si>
  <si>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</si>
  <si>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</si>
  <si>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</si>
  <si>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</si>
  <si>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</si>
  <si>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</si>
  <si>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</si>
  <si>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</si>
  <si>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</si>
  <si>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</si>
  <si>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</si>
  <si>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</si>
  <si>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</si>
  <si>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</si>
  <si>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</si>
  <si>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</si>
  <si>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</si>
  <si>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</si>
  <si>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</si>
  <si>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</si>
  <si>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</si>
  <si>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</si>
  <si>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</si>
  <si>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</si>
  <si>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</si>
  <si>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</si>
  <si>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</si>
  <si>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</si>
  <si>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</si>
  <si>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</si>
  <si>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</si>
  <si>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</si>
  <si>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</si>
  <si>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</si>
  <si>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</si>
  <si>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</si>
  <si>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</si>
  <si>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</si>
  <si>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</si>
  <si>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</si>
  <si>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</si>
  <si>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</si>
  <si>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</si>
  <si>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</si>
  <si>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</si>
  <si>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</si>
  <si>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</si>
  <si>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</si>
  <si>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</si>
  <si>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</si>
  <si>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</si>
  <si>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</si>
  <si>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</si>
  <si>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</si>
  <si>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</si>
  <si>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</si>
  <si>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</si>
  <si>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</si>
  <si>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</si>
  <si>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</si>
  <si>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</si>
  <si>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</si>
  <si>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</si>
  <si>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</si>
  <si>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</si>
  <si>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</si>
  <si>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</si>
  <si>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</si>
  <si>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</si>
  <si>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</si>
  <si>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</si>
  <si>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</si>
  <si>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</si>
  <si>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</si>
  <si>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</si>
  <si>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</si>
  <si>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</si>
  <si>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</si>
  <si>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</si>
  <si>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</si>
  <si>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</si>
  <si>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</si>
  <si>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</si>
  <si>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</si>
  <si>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</si>
  <si>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</si>
  <si>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</si>
  <si>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</si>
  <si>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</si>
  <si>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</si>
  <si>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</si>
  <si>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</si>
  <si>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</si>
  <si>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</si>
  <si>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</si>
  <si>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</si>
  <si>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</si>
  <si>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</si>
  <si>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</si>
  <si>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</si>
  <si>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</si>
  <si>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</si>
  <si>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</si>
  <si>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</si>
  <si>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</si>
  <si>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</si>
  <si>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</si>
  <si>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</si>
  <si>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</si>
  <si>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</si>
  <si>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</si>
  <si>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</si>
  <si>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</si>
  <si>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</si>
  <si>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</si>
  <si>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</si>
  <si>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</si>
  <si>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</si>
  <si>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</si>
  <si>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</si>
  <si>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</si>
  <si>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</si>
  <si>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</si>
  <si>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</si>
  <si>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</si>
  <si>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</si>
  <si>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</si>
  <si>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</si>
  <si>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</si>
  <si>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</si>
  <si>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</si>
  <si>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</si>
  <si>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</si>
  <si>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</si>
  <si>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</si>
  <si>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</si>
  <si>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</si>
  <si>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</si>
  <si>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</si>
  <si>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</si>
  <si>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</si>
  <si>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</si>
  <si>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</si>
  <si>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</si>
  <si>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</si>
  <si>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</si>
  <si>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</si>
  <si>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</si>
  <si>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</si>
  <si>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</si>
  <si>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</si>
  <si>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</si>
  <si>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</si>
  <si>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</si>
  <si>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</si>
  <si>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</si>
  <si>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</si>
  <si>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</si>
  <si>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</si>
  <si>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</si>
  <si>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</si>
  <si>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</si>
  <si>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</si>
  <si>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</si>
  <si>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</si>
  <si>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</si>
  <si>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</si>
  <si>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</si>
  <si>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</si>
  <si>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</si>
  <si>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</si>
  <si>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</si>
  <si>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</si>
  <si>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</si>
  <si>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</si>
  <si>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</si>
  <si>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</si>
  <si>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</si>
  <si>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</si>
  <si>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</si>
  <si>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</si>
  <si>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</si>
  <si>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</si>
  <si>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</si>
  <si>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</si>
  <si>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</si>
  <si>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</si>
  <si>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</si>
  <si>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</si>
  <si>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</si>
  <si>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</si>
  <si>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</si>
  <si>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</si>
  <si>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</si>
  <si>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</si>
  <si>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</si>
  <si>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</si>
  <si>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</si>
  <si>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</si>
  <si>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</si>
  <si>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</si>
  <si>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</si>
  <si>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</si>
  <si>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</si>
  <si>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</si>
  <si>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</si>
  <si>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</si>
  <si>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</si>
  <si>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</si>
  <si>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</si>
  <si>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</si>
  <si>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</si>
  <si>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</si>
  <si>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</si>
  <si>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</si>
  <si>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</si>
  <si>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</si>
  <si>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</si>
  <si>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</si>
  <si>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</si>
  <si>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</si>
  <si>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</si>
  <si>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</si>
  <si>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</si>
  <si>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</si>
  <si>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</si>
  <si>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</si>
  <si>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</si>
  <si>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</si>
  <si>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</si>
  <si>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</si>
  <si>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</si>
  <si>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</si>
  <si>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</si>
  <si>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</si>
  <si>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</si>
  <si>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</si>
  <si>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</si>
  <si>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</si>
  <si>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</si>
  <si>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</si>
  <si>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</si>
  <si>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</si>
  <si>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</si>
  <si>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</si>
  <si>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</si>
  <si>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</si>
  <si>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</si>
  <si>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</si>
  <si>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</si>
  <si>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</si>
  <si>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</si>
  <si>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</si>
  <si>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</si>
  <si>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</si>
  <si>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</si>
  <si>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</si>
  <si>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</si>
  <si>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</si>
  <si>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</si>
  <si>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</si>
  <si>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</si>
  <si>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</si>
  <si>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</si>
  <si>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</si>
  <si>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</si>
  <si>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</si>
  <si>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</si>
  <si>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</si>
  <si>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</si>
  <si>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</si>
  <si>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</si>
  <si>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</si>
  <si>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</si>
  <si>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</si>
  <si>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</si>
  <si>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</si>
  <si>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</si>
  <si>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</si>
  <si>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</si>
  <si>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</si>
  <si>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</si>
  <si>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</si>
  <si>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</si>
  <si>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</si>
  <si>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</si>
  <si>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</si>
  <si>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</si>
  <si>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</si>
  <si>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</si>
  <si>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</si>
  <si>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</si>
  <si>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</si>
  <si>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</si>
  <si>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</si>
  <si>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</si>
  <si>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</si>
  <si>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</si>
  <si>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</si>
  <si>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</si>
  <si>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</si>
  <si>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</si>
  <si>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</si>
  <si>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</si>
  <si>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</si>
  <si>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</si>
  <si>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</si>
  <si>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</si>
  <si>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</si>
  <si>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</si>
  <si>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</si>
  <si>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</si>
  <si>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</si>
  <si>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</si>
  <si>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</si>
  <si>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</si>
  <si>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</si>
  <si>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</si>
  <si>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</si>
  <si>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</si>
  <si>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</si>
  <si>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</si>
  <si>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</si>
  <si>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</si>
  <si>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</si>
  <si>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</si>
  <si>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</si>
  <si>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</si>
  <si>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</si>
  <si>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</si>
  <si>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</si>
  <si>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</si>
  <si>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</si>
  <si>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</si>
  <si>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</si>
  <si>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</si>
  <si>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</si>
  <si>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</si>
  <si>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</si>
  <si>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</si>
  <si>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</si>
  <si>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</si>
  <si>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</si>
  <si>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</si>
  <si>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</si>
  <si>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</si>
  <si>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</si>
  <si>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</si>
  <si>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</si>
  <si>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</si>
  <si>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</si>
  <si>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</si>
  <si>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</si>
  <si>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</si>
  <si>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</si>
  <si>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</si>
  <si>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</si>
  <si>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</si>
  <si>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</si>
  <si>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</si>
  <si>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</si>
  <si>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</si>
  <si>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</si>
  <si>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</si>
  <si>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</si>
  <si>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</si>
  <si>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</si>
  <si>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</si>
  <si>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</si>
  <si>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</si>
  <si>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</si>
  <si>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</si>
  <si>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</si>
  <si>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</si>
  <si>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</si>
  <si>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</si>
  <si>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</si>
  <si>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</si>
  <si>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</si>
  <si>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</si>
  <si>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</si>
  <si>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</si>
  <si>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</si>
  <si>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</si>
  <si>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</si>
  <si>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</si>
  <si>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</si>
  <si>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</si>
  <si>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</si>
  <si>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</si>
  <si>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</si>
  <si>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</si>
  <si>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</si>
  <si>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</si>
  <si>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</si>
  <si>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</si>
  <si>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</si>
  <si>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</si>
  <si>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</si>
  <si>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</si>
  <si>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</si>
  <si>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</si>
  <si>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</si>
  <si>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</si>
  <si>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</si>
  <si>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</si>
  <si>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</si>
  <si>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</si>
  <si>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</si>
  <si>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</si>
  <si>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</si>
  <si>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</si>
  <si>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</si>
  <si>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</si>
  <si>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</si>
  <si>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</si>
  <si>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</si>
  <si>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</si>
  <si>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</si>
  <si>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</si>
  <si>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</si>
  <si>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</si>
  <si>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</si>
  <si>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</si>
  <si>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</si>
  <si>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</si>
  <si>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</si>
  <si>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</si>
  <si>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</si>
  <si>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</si>
  <si>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</si>
  <si>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</si>
  <si>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</si>
  <si>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</si>
  <si>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</si>
  <si>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</si>
  <si>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</si>
  <si>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</si>
  <si>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</si>
  <si>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</si>
  <si>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</si>
  <si>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</si>
  <si>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</si>
  <si>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</si>
  <si>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</si>
  <si>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</si>
  <si>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</si>
  <si>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</si>
  <si>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</si>
  <si>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</si>
  <si>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</si>
  <si>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</si>
  <si>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</si>
  <si>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</si>
  <si>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</si>
  <si>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</si>
  <si>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</si>
  <si>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</si>
  <si>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</si>
  <si>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</si>
  <si>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</si>
  <si>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</si>
  <si>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</si>
  <si>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</si>
  <si>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</si>
  <si>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</si>
  <si>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</si>
  <si>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</si>
  <si>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</si>
  <si>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</si>
  <si>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</si>
  <si>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</si>
  <si>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</si>
  <si>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</si>
  <si>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</si>
  <si>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</si>
  <si>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</si>
  <si>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</si>
  <si>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</si>
  <si>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</si>
  <si>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</si>
  <si>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</si>
  <si>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</si>
  <si>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</si>
  <si>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</si>
  <si>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</si>
  <si>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</si>
  <si>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</si>
  <si>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</si>
  <si>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</si>
  <si>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</si>
  <si>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</si>
  <si>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</si>
  <si>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</si>
  <si>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</si>
  <si>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</si>
  <si>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</si>
  <si>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</si>
  <si>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</si>
  <si>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</si>
  <si>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</si>
  <si>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</si>
  <si>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</si>
  <si>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</si>
  <si>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</si>
  <si>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</si>
  <si>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</si>
  <si>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</si>
  <si>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</si>
  <si>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</si>
  <si>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</si>
  <si>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</si>
  <si>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</si>
  <si>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</si>
  <si>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</si>
  <si>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</si>
  <si>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</si>
  <si>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</si>
  <si>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</si>
  <si>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</si>
  <si>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</si>
  <si>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</si>
  <si>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</si>
  <si>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</si>
  <si>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</si>
  <si>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</si>
  <si>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</si>
  <si>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</si>
  <si>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</si>
  <si>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</si>
  <si>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</si>
  <si>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</si>
  <si>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</si>
  <si>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</si>
  <si>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</si>
  <si>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</si>
  <si>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</si>
  <si>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</si>
  <si>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</si>
  <si>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</si>
  <si>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</si>
  <si>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</si>
  <si>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</si>
  <si>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</si>
  <si>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</si>
  <si>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</si>
  <si>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</si>
  <si>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</si>
  <si>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</si>
  <si>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</si>
  <si>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</si>
  <si>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</si>
  <si>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</si>
  <si>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</si>
  <si>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</si>
  <si>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</si>
  <si>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</si>
  <si>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</si>
  <si>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</si>
  <si>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</si>
  <si>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</si>
  <si>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</si>
  <si>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</si>
  <si>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</si>
  <si>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</si>
  <si>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</si>
  <si>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</si>
  <si>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</si>
  <si>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</si>
  <si>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</si>
  <si>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</si>
  <si>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</si>
  <si>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</si>
  <si>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</si>
  <si>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</si>
  <si>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</si>
  <si>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</si>
  <si>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</si>
  <si>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</si>
  <si>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</si>
  <si>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</si>
  <si>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</si>
  <si>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</si>
  <si>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</si>
  <si>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</si>
  <si>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</si>
  <si>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</si>
  <si>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</si>
  <si>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</si>
  <si>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</si>
  <si>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</si>
  <si>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</si>
  <si>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</si>
  <si>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</si>
  <si>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</si>
  <si>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</si>
  <si>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</si>
  <si>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</si>
  <si>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</si>
  <si>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</si>
  <si>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</si>
  <si>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</si>
  <si>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</si>
  <si>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</si>
  <si>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</si>
  <si>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</si>
  <si>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</si>
  <si>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</si>
  <si>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</si>
  <si>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</si>
  <si>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</si>
  <si>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</si>
  <si>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</si>
  <si>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</si>
  <si>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</si>
  <si>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</si>
  <si>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</si>
  <si>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</si>
  <si>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</si>
  <si>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</si>
  <si>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</si>
  <si>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</si>
  <si>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</si>
  <si>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</si>
  <si>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</si>
  <si>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</si>
  <si>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</si>
  <si>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</si>
  <si>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</si>
  <si>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</si>
  <si>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</si>
  <si>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</si>
  <si>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</si>
  <si>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</si>
  <si>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</si>
  <si>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</si>
  <si>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</si>
  <si>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</si>
  <si>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</si>
  <si>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</si>
  <si>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</si>
  <si>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</si>
  <si>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</si>
  <si>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</si>
  <si>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</si>
  <si>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</si>
  <si>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</si>
  <si>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</si>
  <si>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</si>
  <si>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</si>
  <si>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</si>
  <si>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</si>
  <si>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</si>
  <si>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</si>
  <si>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</si>
  <si>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</si>
  <si>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</si>
  <si>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</si>
  <si>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</si>
  <si>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</si>
  <si>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</si>
  <si>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</si>
  <si>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</si>
  <si>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</si>
  <si>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</si>
  <si>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</si>
  <si>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</si>
  <si>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</si>
  <si>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</si>
  <si>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</si>
  <si>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</si>
  <si>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</si>
  <si>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</si>
  <si>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</si>
  <si>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</si>
  <si>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</si>
  <si>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</si>
  <si>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</si>
  <si>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</si>
  <si>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</si>
  <si>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</si>
  <si>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</si>
  <si>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</si>
  <si>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</si>
  <si>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</si>
  <si>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</si>
  <si>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</si>
  <si>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</si>
  <si>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</si>
  <si>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</si>
  <si>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</si>
  <si>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</si>
  <si>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</si>
  <si>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</si>
  <si>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</si>
  <si>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</si>
  <si>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</si>
  <si>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</si>
  <si>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</si>
  <si>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</si>
  <si>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</si>
  <si>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</si>
  <si>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</si>
  <si>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</si>
  <si>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</si>
  <si>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</si>
  <si>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</si>
  <si>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</si>
  <si>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</si>
  <si>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</si>
  <si>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</si>
  <si>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</si>
  <si>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</si>
  <si>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</si>
  <si>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</si>
  <si>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</si>
  <si>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</si>
  <si>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</si>
  <si>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</si>
  <si>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</si>
  <si>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</si>
  <si>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</si>
  <si>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</si>
  <si>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</si>
  <si>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</si>
  <si>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</si>
  <si>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</si>
  <si>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</si>
  <si>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</si>
  <si>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</si>
  <si>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</si>
  <si>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</si>
  <si>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</si>
  <si>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</si>
  <si>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</si>
  <si>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</si>
  <si>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</si>
  <si>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</si>
  <si>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</si>
  <si>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</si>
  <si>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</si>
  <si>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</si>
  <si>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</si>
  <si>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</si>
  <si>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</si>
  <si>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</si>
  <si>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</si>
  <si>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</si>
  <si>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</si>
  <si>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</si>
  <si>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</si>
  <si>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</si>
  <si>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</si>
  <si>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</si>
  <si>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</si>
  <si>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</si>
  <si>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</si>
  <si>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</si>
  <si>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</si>
  <si>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</si>
  <si>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</si>
  <si>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</si>
  <si>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</si>
  <si>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</si>
  <si>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</si>
  <si>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</si>
  <si>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</si>
  <si>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</si>
  <si>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</si>
  <si>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</si>
  <si>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</si>
  <si>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</si>
  <si>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</si>
  <si>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</si>
  <si>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</si>
  <si>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</si>
  <si>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</si>
  <si>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</si>
  <si>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</si>
  <si>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</si>
  <si>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</si>
  <si>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</si>
  <si>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</si>
  <si>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</si>
  <si>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</si>
  <si>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</si>
  <si>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</si>
  <si>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</si>
  <si>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</si>
  <si>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</si>
  <si>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</si>
  <si>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</si>
  <si>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</si>
  <si>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</si>
  <si>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</si>
  <si>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</si>
  <si>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</si>
  <si>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</si>
  <si>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</si>
  <si>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</si>
  <si>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</si>
  <si>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</si>
  <si>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</si>
  <si>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</si>
  <si>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</si>
  <si>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</si>
  <si>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</si>
  <si>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</si>
  <si>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</si>
  <si>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</si>
  <si>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</si>
  <si>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</si>
  <si>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</si>
  <si>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</si>
  <si>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</si>
  <si>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</si>
  <si>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</si>
  <si>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</si>
  <si>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</si>
  <si>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</si>
  <si>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</si>
  <si>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</si>
  <si>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</si>
  <si>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</si>
  <si>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</si>
  <si>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</si>
  <si>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</si>
  <si>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</si>
  <si>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</si>
  <si>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</si>
  <si>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</si>
  <si>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</si>
  <si>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</si>
  <si>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</si>
  <si>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</si>
  <si>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</si>
  <si>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</si>
  <si>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</si>
  <si>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</si>
  <si>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</si>
  <si>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</si>
  <si>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</si>
  <si>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</si>
  <si>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</si>
  <si>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</si>
  <si>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</si>
  <si>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</si>
  <si>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</si>
  <si>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</si>
  <si>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</si>
  <si>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</si>
  <si>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</si>
  <si>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</si>
  <si>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</si>
  <si>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</si>
  <si>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</si>
  <si>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</si>
  <si>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</si>
  <si>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</si>
  <si>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</si>
  <si>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</si>
  <si>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</si>
  <si>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</si>
  <si>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</si>
  <si>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</si>
  <si>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</si>
  <si>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</si>
  <si>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</si>
  <si>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</si>
  <si>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</si>
  <si>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</si>
  <si>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</si>
  <si>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</si>
  <si>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</si>
  <si>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</si>
  <si>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</si>
  <si>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</si>
  <si>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</si>
  <si>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</si>
  <si>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</si>
  <si>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</si>
  <si>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</si>
  <si>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</si>
  <si>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</si>
  <si>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</si>
  <si>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</si>
  <si>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</si>
  <si>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</si>
  <si>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</si>
  <si>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</si>
  <si>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</si>
  <si>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</si>
  <si>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</si>
  <si>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</si>
  <si>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</si>
  <si>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</si>
  <si>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</si>
  <si>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</si>
  <si>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</si>
  <si>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</si>
  <si>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</si>
  <si>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</si>
  <si>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</si>
  <si>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</si>
  <si>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</si>
  <si>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</si>
  <si>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</si>
  <si>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</si>
  <si>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</si>
  <si>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</si>
  <si>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</si>
  <si>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</si>
  <si>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</si>
  <si>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</si>
  <si>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</si>
  <si>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</si>
  <si>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</si>
  <si>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</si>
  <si>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</si>
  <si>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</si>
  <si>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</si>
  <si>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</si>
  <si>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</si>
  <si>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</si>
  <si>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</si>
  <si>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</si>
  <si>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</si>
  <si>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</si>
  <si>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</si>
  <si>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</si>
  <si>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</si>
  <si>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</si>
  <si>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</si>
  <si>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</si>
  <si>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</si>
  <si>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</si>
  <si>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</si>
  <si>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</si>
  <si>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</si>
  <si>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</si>
  <si>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</si>
  <si>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</si>
  <si>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</si>
  <si>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</si>
  <si>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</si>
  <si>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</si>
  <si>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</si>
  <si>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</si>
  <si>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</si>
  <si>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</si>
  <si>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</si>
  <si>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</si>
  <si>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</si>
  <si>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</si>
  <si>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</si>
  <si>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</si>
  <si>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</si>
  <si>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</si>
  <si>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</si>
  <si>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</si>
  <si>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</si>
  <si>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</si>
  <si>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</si>
  <si>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</si>
  <si>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</si>
  <si>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</si>
  <si>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</si>
  <si>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</si>
  <si>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</si>
  <si>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</si>
  <si>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</si>
  <si>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</si>
  <si>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</si>
  <si>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</si>
  <si>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</si>
  <si>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</si>
  <si>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</si>
  <si>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</si>
  <si>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</si>
  <si>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</si>
  <si>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</si>
  <si>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</si>
  <si>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</si>
  <si>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</si>
  <si>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</si>
  <si>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</si>
  <si>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</si>
  <si>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</si>
  <si>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</si>
  <si>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</si>
  <si>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</si>
  <si>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</si>
  <si>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</si>
  <si>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</si>
  <si>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</si>
  <si>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</si>
  <si>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</si>
  <si>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</si>
  <si>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</si>
  <si>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</si>
  <si>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</si>
  <si>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</si>
  <si>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</si>
  <si>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</si>
  <si>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</si>
  <si>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</si>
  <si>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</si>
  <si>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</si>
  <si>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</si>
  <si>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</si>
  <si>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</si>
  <si>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</si>
  <si>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</si>
  <si>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</si>
  <si>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</si>
  <si>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</si>
  <si>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</si>
  <si>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</si>
  <si>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</si>
  <si>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</si>
  <si>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</si>
  <si>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</si>
  <si>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</si>
  <si>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</si>
  <si>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</si>
  <si>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</si>
  <si>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</si>
  <si>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</si>
  <si>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</si>
  <si>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</si>
  <si>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</si>
  <si>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</si>
  <si>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</si>
  <si>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</si>
  <si>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</si>
  <si>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</si>
  <si>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</si>
  <si>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</si>
  <si>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</si>
  <si>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</si>
  <si>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</si>
  <si>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</si>
  <si>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</si>
  <si>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</si>
  <si>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</si>
  <si>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</si>
  <si>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</si>
  <si>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</si>
  <si>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</si>
  <si>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</si>
  <si>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</si>
  <si>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</si>
  <si>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</si>
  <si>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</si>
  <si>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</si>
  <si>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</si>
  <si>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</si>
  <si>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</si>
  <si>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</si>
  <si>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</si>
  <si>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</si>
  <si>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</si>
  <si>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</si>
  <si>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</si>
  <si>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</si>
  <si>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</si>
  <si>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</si>
  <si>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</si>
  <si>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</si>
  <si>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</si>
  <si>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</si>
  <si>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</si>
  <si>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</si>
  <si>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</si>
  <si>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</si>
  <si>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</si>
  <si>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</si>
  <si>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</si>
  <si>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</si>
  <si>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</si>
  <si>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</si>
  <si>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</si>
  <si>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</si>
  <si>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</si>
  <si>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</si>
  <si>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</si>
  <si>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</si>
  <si>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</si>
  <si>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</si>
  <si>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</si>
  <si>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</si>
  <si>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</si>
  <si>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</si>
  <si>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</si>
  <si>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</si>
  <si>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</si>
  <si>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</si>
  <si>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</si>
  <si>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</si>
  <si>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</si>
  <si>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</si>
  <si>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</si>
  <si>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</si>
  <si>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</si>
  <si>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</si>
  <si>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</si>
  <si>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</si>
  <si>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</si>
  <si>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</si>
  <si>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</si>
  <si>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</si>
  <si>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</si>
  <si>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</si>
  <si>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</si>
  <si>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</si>
  <si>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</si>
  <si>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</si>
  <si>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</si>
  <si>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</si>
  <si>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</si>
  <si>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</si>
  <si>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</si>
  <si>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</si>
  <si>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</si>
  <si>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</si>
  <si>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</si>
  <si>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</si>
  <si>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</si>
  <si>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</si>
  <si>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</si>
  <si>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</si>
  <si>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</si>
  <si>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</si>
  <si>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</si>
  <si>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</si>
  <si>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</si>
  <si>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</si>
  <si>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</si>
  <si>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</si>
  <si>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</si>
  <si>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</si>
  <si>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</si>
  <si>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</si>
  <si>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</si>
  <si>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</si>
  <si>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</si>
  <si>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</si>
  <si>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</si>
  <si>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</si>
  <si>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</si>
  <si>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</si>
  <si>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</si>
  <si>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</si>
  <si>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</si>
  <si>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</si>
  <si>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</si>
  <si>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</si>
  <si>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</si>
  <si>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</si>
  <si>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</si>
  <si>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</si>
  <si>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</si>
  <si>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</si>
  <si>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</si>
  <si>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</si>
  <si>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</si>
  <si>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</si>
  <si>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</si>
  <si>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</si>
  <si>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</si>
  <si>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</si>
  <si>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</si>
  <si>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</si>
  <si>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</si>
  <si>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</si>
  <si>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</si>
  <si>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</si>
  <si>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</si>
  <si>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</si>
  <si>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</si>
  <si>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</si>
  <si>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</si>
  <si>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</si>
  <si>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</si>
  <si>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</si>
  <si>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</si>
  <si>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</si>
  <si>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</si>
  <si>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</si>
  <si>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</si>
  <si>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</si>
  <si>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</si>
  <si>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</si>
  <si>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</si>
  <si>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</si>
  <si>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</si>
  <si>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</si>
  <si>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</si>
  <si>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</si>
  <si>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</si>
  <si>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</si>
  <si>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</si>
  <si>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</si>
  <si>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</si>
  <si>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</si>
  <si>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</si>
  <si>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</si>
  <si>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</si>
  <si>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</si>
  <si>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</si>
  <si>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</si>
  <si>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</si>
  <si>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</si>
  <si>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</si>
  <si>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</si>
  <si>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</si>
  <si>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</si>
  <si>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</si>
  <si>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</si>
  <si>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</si>
  <si>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</si>
  <si>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</si>
  <si>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</si>
  <si>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</si>
  <si>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</si>
  <si>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</si>
  <si>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</si>
  <si>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</si>
  <si>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</si>
  <si>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</si>
  <si>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</si>
  <si>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</si>
  <si>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</si>
  <si>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</si>
  <si>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</si>
  <si>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</si>
  <si>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</si>
  <si>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</si>
  <si>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</si>
  <si>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</si>
  <si>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</si>
  <si>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</si>
  <si>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</si>
  <si>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</si>
  <si>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</si>
  <si>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</si>
  <si>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</si>
  <si>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</si>
  <si>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</si>
  <si>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</si>
  <si>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</si>
  <si>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</si>
  <si>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</si>
  <si>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</si>
  <si>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</si>
  <si>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</si>
  <si>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</si>
  <si>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</si>
  <si>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</si>
  <si>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</si>
  <si>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</si>
  <si>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</si>
  <si>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</si>
  <si>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</si>
  <si>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</si>
  <si>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</si>
  <si>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</si>
  <si>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</si>
  <si>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</si>
  <si>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</si>
  <si>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</si>
  <si>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</si>
  <si>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</si>
  <si>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</si>
  <si>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</si>
  <si>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</si>
  <si>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</si>
  <si>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</si>
  <si>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</si>
  <si>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</si>
  <si>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</si>
  <si>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</si>
  <si>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</si>
  <si>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</si>
  <si>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</si>
  <si>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</si>
  <si>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</si>
  <si>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</si>
  <si>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</si>
  <si>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</si>
  <si>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</si>
  <si>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</si>
  <si>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</si>
  <si>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</si>
  <si>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</si>
  <si>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</si>
  <si>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</si>
  <si>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</si>
  <si>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</si>
  <si>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</si>
  <si>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</si>
  <si>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</si>
  <si>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</si>
  <si>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</si>
  <si>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</si>
  <si>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</si>
  <si>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</si>
  <si>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</si>
  <si>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</si>
  <si>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</si>
  <si>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</si>
  <si>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</si>
  <si>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</si>
  <si>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</si>
  <si>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</si>
  <si>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</si>
  <si>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</si>
  <si>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</si>
  <si>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</si>
  <si>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</si>
  <si>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</si>
  <si>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</si>
  <si>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</si>
  <si>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</si>
  <si>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</si>
  <si>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</si>
  <si>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</si>
  <si>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</si>
  <si>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</si>
  <si>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</si>
  <si>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</si>
  <si>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</si>
  <si>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</si>
  <si>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</si>
  <si>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</si>
  <si>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</si>
  <si>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</si>
  <si>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</si>
  <si>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</si>
  <si>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</si>
  <si>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</si>
  <si>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</si>
  <si>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</si>
  <si>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</si>
  <si>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</si>
  <si>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</si>
  <si>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</si>
  <si>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</si>
  <si>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</si>
  <si>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</si>
  <si>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</si>
  <si>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</si>
  <si>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</si>
  <si>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</si>
  <si>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</si>
  <si>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</si>
  <si>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</si>
  <si>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</si>
  <si>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</si>
  <si>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</si>
  <si>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</si>
  <si>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</si>
  <si>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</si>
  <si>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</si>
  <si>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</si>
  <si>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</si>
  <si>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</si>
  <si>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</si>
  <si>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</si>
  <si>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</si>
  <si>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</si>
  <si>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</si>
  <si>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</si>
  <si>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</si>
  <si>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</si>
  <si>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</si>
  <si>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</si>
  <si>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</si>
  <si>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</si>
  <si>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</si>
  <si>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</si>
  <si>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</si>
  <si>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</si>
  <si>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</si>
  <si>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</si>
  <si>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</si>
  <si>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</si>
  <si>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</si>
  <si>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</si>
  <si>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</si>
  <si>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</si>
  <si>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</si>
  <si>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</si>
  <si>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</si>
  <si>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</si>
  <si>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</si>
  <si>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</si>
  <si>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</si>
  <si>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</si>
  <si>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</si>
  <si>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</si>
  <si>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</si>
  <si>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</si>
  <si>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</si>
  <si>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</si>
  <si>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</si>
  <si>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</si>
  <si>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</si>
  <si>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</si>
  <si>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</si>
  <si>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</si>
  <si>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</si>
  <si>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</si>
  <si>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</si>
  <si>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</si>
  <si>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</si>
  <si>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</si>
  <si>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</si>
  <si>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</si>
  <si>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</si>
  <si>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</si>
  <si>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</si>
  <si>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</si>
  <si>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</si>
  <si>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</si>
  <si>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</si>
  <si>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</si>
  <si>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</si>
  <si>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</si>
  <si>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</si>
  <si>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</si>
  <si>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</si>
  <si>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</si>
  <si>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</si>
  <si>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</si>
  <si>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</si>
  <si>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</si>
  <si>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</si>
  <si>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</si>
  <si>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</si>
  <si>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</si>
  <si>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</si>
  <si>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</si>
  <si>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</si>
  <si>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</si>
  <si>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</si>
  <si>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</si>
  <si>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</si>
  <si>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</si>
  <si>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</si>
  <si>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</si>
  <si>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</si>
  <si>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</si>
  <si>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</si>
  <si>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</si>
  <si>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</si>
  <si>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</si>
  <si>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</si>
  <si>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</si>
  <si>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</si>
  <si>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</si>
  <si>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</si>
  <si>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</si>
  <si>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</si>
  <si>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</si>
  <si>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</si>
  <si>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</si>
  <si>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</si>
  <si>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</si>
  <si>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</si>
  <si>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</si>
  <si>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</si>
  <si>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</si>
  <si>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</si>
  <si>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</si>
  <si>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</si>
  <si>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</si>
  <si>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</si>
  <si>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</si>
  <si>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</si>
  <si>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</si>
  <si>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</si>
  <si>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</si>
  <si>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</si>
  <si>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</si>
  <si>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</si>
  <si>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</si>
  <si>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</si>
  <si>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</si>
  <si>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</si>
  <si>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</si>
  <si>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</si>
  <si>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</si>
  <si>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</si>
  <si>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</si>
  <si>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</si>
  <si>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</si>
  <si>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</si>
  <si>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</si>
  <si>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</si>
  <si>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</si>
  <si>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</si>
  <si>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</si>
  <si>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</si>
  <si>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</si>
  <si>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</si>
  <si>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</si>
  <si>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</si>
  <si>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</si>
  <si>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</si>
  <si>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</si>
  <si>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</si>
  <si>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</si>
  <si>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</si>
  <si>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</si>
  <si>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</si>
  <si>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</si>
  <si>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</si>
  <si>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</si>
  <si>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</si>
  <si>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</si>
  <si>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</si>
  <si>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</si>
  <si>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</si>
  <si>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</si>
  <si>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</si>
  <si>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</si>
  <si>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</si>
  <si>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</si>
  <si>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</si>
  <si>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</si>
  <si>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</si>
  <si>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</si>
  <si>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</si>
  <si>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</si>
  <si>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</si>
  <si>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</si>
  <si>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</si>
  <si>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</si>
  <si>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</si>
  <si>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</si>
  <si>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</si>
  <si>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</si>
  <si>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</si>
  <si>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</si>
  <si>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</si>
  <si>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</si>
  <si>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</si>
  <si>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</si>
  <si>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</si>
  <si>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</si>
  <si>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</si>
  <si>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</si>
  <si>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</si>
  <si>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</si>
  <si>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</si>
  <si>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</si>
  <si>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</si>
  <si>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</si>
  <si>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</si>
  <si>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</si>
  <si>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</si>
  <si>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</si>
  <si>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</si>
  <si>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</si>
  <si>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</si>
  <si>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</si>
  <si>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</si>
  <si>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</si>
  <si>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</si>
  <si>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</si>
  <si>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</si>
  <si>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</si>
  <si>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</si>
  <si>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</si>
  <si>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</si>
  <si>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</si>
  <si>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</si>
  <si>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</si>
  <si>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</si>
  <si>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</si>
  <si>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</si>
  <si>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</si>
  <si>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</si>
  <si>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</si>
  <si>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</si>
  <si>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</si>
  <si>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</si>
  <si>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</si>
  <si>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</si>
  <si>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</si>
  <si>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</si>
  <si>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</si>
  <si>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</si>
  <si>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</si>
  <si>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</si>
  <si>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</si>
  <si>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</si>
  <si>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</si>
  <si>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</si>
  <si>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</si>
  <si>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</si>
  <si>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</si>
  <si>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</si>
  <si>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</si>
  <si>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</si>
  <si>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</si>
  <si>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</si>
  <si>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</si>
  <si>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</si>
  <si>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</si>
  <si>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</si>
  <si>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</si>
  <si>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</si>
  <si>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</si>
  <si>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</si>
  <si>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</si>
  <si>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</si>
  <si>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</si>
  <si>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</si>
  <si>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</si>
  <si>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</si>
  <si>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</si>
  <si>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</si>
  <si>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</si>
  <si>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</si>
  <si>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</si>
  <si>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</si>
  <si>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</si>
  <si>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</si>
  <si>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</si>
  <si>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</si>
  <si>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</si>
  <si>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</si>
  <si>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</si>
  <si>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</si>
  <si>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</si>
  <si>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</si>
  <si>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</si>
  <si>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</si>
  <si>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</si>
  <si>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</si>
  <si>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</si>
  <si>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</si>
  <si>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</si>
  <si>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</si>
  <si>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</si>
  <si>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</si>
  <si>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</si>
  <si>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</si>
  <si>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</si>
  <si>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</si>
  <si>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</si>
  <si>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</si>
  <si>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</si>
  <si>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</si>
  <si>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</si>
  <si>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</si>
  <si>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</si>
  <si>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</si>
  <si>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</si>
  <si>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</si>
  <si>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</si>
  <si>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</si>
  <si>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</si>
  <si>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</si>
  <si>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</si>
  <si>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</si>
  <si>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</si>
  <si>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</si>
  <si>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</si>
  <si>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</si>
  <si>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</si>
  <si>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</si>
  <si>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</si>
  <si>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</si>
  <si>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</si>
  <si>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</si>
  <si>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</si>
  <si>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</si>
  <si>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</si>
  <si>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</si>
  <si>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</si>
  <si>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</si>
  <si>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</si>
  <si>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</si>
  <si>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</si>
  <si>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</si>
  <si>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</si>
  <si>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</si>
  <si>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</si>
  <si>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</si>
  <si>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</si>
  <si>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</si>
  <si>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</si>
  <si>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</si>
  <si>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</si>
  <si>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</si>
  <si>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</si>
  <si>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</si>
  <si>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</si>
  <si>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</si>
  <si>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</si>
  <si>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</si>
  <si>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</si>
  <si>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</si>
  <si>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</si>
  <si>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</si>
  <si>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</si>
  <si>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</si>
  <si>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</si>
  <si>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</si>
  <si>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</si>
  <si>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</si>
  <si>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</si>
  <si>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</si>
  <si>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</si>
  <si>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</si>
  <si>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</si>
  <si>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</si>
  <si>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</si>
  <si>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</si>
  <si>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</si>
  <si>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</si>
  <si>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</si>
  <si>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</si>
  <si>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</si>
  <si>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</si>
  <si>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</si>
  <si>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</si>
  <si>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</si>
  <si>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</si>
  <si>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</si>
  <si>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</si>
  <si>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</si>
  <si>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</si>
  <si>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</si>
  <si>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</si>
  <si>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</si>
  <si>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</si>
  <si>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</si>
  <si>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</si>
  <si>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</si>
  <si>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</si>
  <si>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</si>
  <si>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</si>
  <si>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</si>
  <si>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</si>
  <si>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</si>
  <si>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</si>
  <si>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</si>
  <si>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</si>
  <si>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</si>
  <si>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</si>
  <si>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</si>
  <si>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</si>
  <si>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</si>
  <si>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</si>
  <si>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</si>
  <si>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</si>
  <si>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</si>
  <si>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</si>
  <si>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</si>
  <si>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</si>
  <si>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</si>
  <si>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</si>
  <si>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</si>
  <si>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</si>
  <si>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</si>
  <si>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</si>
  <si>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</si>
  <si>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</si>
  <si>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</si>
  <si>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</si>
  <si>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</si>
  <si>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</si>
  <si>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</si>
  <si>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</si>
  <si>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</si>
  <si>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</si>
  <si>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</si>
  <si>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</si>
  <si>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</si>
  <si>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</si>
  <si>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</si>
  <si>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</si>
  <si>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</si>
  <si>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</si>
  <si>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</si>
  <si>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</si>
  <si>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</si>
  <si>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</si>
  <si>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</si>
  <si>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</si>
  <si>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</si>
  <si>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</si>
  <si>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</si>
  <si>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</si>
  <si>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</si>
  <si>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</si>
  <si>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</si>
  <si>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</si>
  <si>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</si>
  <si>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</si>
  <si>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</si>
  <si>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</si>
  <si>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</si>
  <si>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</si>
  <si>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</si>
  <si>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</si>
  <si>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</si>
  <si>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</si>
  <si>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</si>
  <si>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</si>
  <si>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</si>
  <si>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</si>
  <si>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</si>
  <si>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</si>
  <si>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</si>
  <si>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</si>
  <si>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</si>
  <si>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</si>
  <si>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</si>
  <si>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</si>
  <si>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</si>
  <si>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</si>
  <si>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</si>
  <si>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</si>
  <si>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</si>
  <si>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</si>
  <si>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</si>
  <si>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</si>
  <si>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</si>
  <si>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</si>
  <si>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</si>
  <si>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</si>
  <si>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</si>
  <si>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</si>
  <si>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</si>
  <si>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</si>
  <si>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</si>
  <si>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</si>
  <si>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</si>
  <si>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</si>
  <si>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</si>
  <si>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</si>
  <si>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</si>
  <si>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</si>
  <si>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</si>
  <si>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</si>
  <si>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</si>
  <si>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</si>
  <si>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</si>
  <si>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</si>
  <si>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</si>
  <si>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</si>
  <si>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</si>
  <si>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</si>
  <si>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</si>
  <si>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</si>
  <si>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</si>
  <si>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</si>
  <si>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</si>
  <si>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</si>
  <si>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</si>
  <si>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</si>
  <si>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</si>
  <si>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</si>
  <si>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</si>
  <si>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</si>
  <si>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</si>
  <si>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</si>
  <si>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</si>
  <si>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</si>
  <si>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</si>
  <si>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</si>
  <si>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</si>
  <si>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</si>
  <si>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</si>
  <si>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</si>
  <si>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</si>
  <si>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</si>
  <si>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</si>
  <si>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</si>
  <si>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</si>
  <si>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</si>
  <si>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</si>
  <si>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</si>
  <si>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</si>
  <si>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</si>
  <si>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</si>
  <si>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</si>
  <si>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</si>
  <si>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</si>
  <si>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</si>
  <si>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</si>
  <si>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</si>
  <si>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</si>
  <si>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</si>
  <si>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</si>
  <si>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</si>
  <si>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</si>
  <si>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</si>
  <si>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</si>
  <si>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</si>
  <si>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</si>
  <si>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</si>
  <si>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</si>
  <si>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</si>
  <si>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</si>
  <si>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</si>
  <si>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</si>
  <si>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</si>
  <si>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</si>
  <si>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</si>
  <si>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</si>
  <si>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</si>
  <si>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</si>
  <si>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</si>
  <si>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</si>
  <si>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</si>
  <si>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</si>
  <si>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</si>
  <si>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</si>
  <si>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</si>
  <si>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</si>
  <si>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</si>
  <si>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</si>
  <si>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</si>
  <si>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</si>
  <si>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</si>
  <si>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</si>
  <si>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</si>
  <si>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</si>
  <si>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</si>
  <si>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</si>
  <si>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</si>
  <si>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</si>
  <si>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</si>
  <si>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</si>
  <si>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</si>
  <si>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</si>
  <si>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</si>
  <si>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</si>
  <si>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</si>
  <si>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</si>
  <si>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</si>
  <si>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</si>
  <si>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</si>
  <si>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</si>
  <si>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</si>
  <si>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</si>
  <si>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</si>
  <si>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</si>
  <si>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</si>
  <si>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</si>
  <si>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</si>
  <si>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</si>
  <si>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</si>
  <si>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</si>
  <si>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</si>
  <si>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</si>
  <si>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</si>
  <si>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</si>
  <si>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</si>
  <si>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</si>
  <si>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</si>
  <si>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</si>
  <si>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</si>
  <si>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</si>
  <si>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</si>
  <si>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</si>
  <si>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</si>
  <si>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</si>
  <si>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</si>
  <si>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</si>
  <si>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</si>
  <si>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</si>
  <si>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</si>
  <si>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</si>
  <si>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</si>
  <si>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</si>
  <si>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</si>
  <si>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</si>
  <si>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</si>
  <si>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</si>
  <si>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</si>
  <si>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</si>
  <si>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</si>
  <si>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</si>
  <si>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</si>
  <si>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</si>
  <si>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</si>
  <si>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</si>
  <si>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</si>
  <si>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</si>
  <si>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</si>
  <si>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</si>
  <si>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</si>
  <si>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</si>
  <si>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</si>
  <si>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</si>
  <si>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</si>
  <si>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</si>
  <si>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</si>
  <si>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</si>
  <si>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</si>
  <si>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</si>
  <si>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</si>
  <si>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</si>
  <si>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</si>
  <si>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</si>
  <si>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</si>
  <si>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</si>
  <si>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</si>
  <si>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</si>
  <si>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</si>
  <si>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</si>
  <si>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</si>
  <si>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</si>
  <si>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</si>
  <si>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</si>
  <si>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</si>
  <si>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</si>
  <si>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</si>
  <si>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</si>
  <si>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</si>
  <si>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</si>
  <si>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</si>
  <si>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</si>
  <si>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</si>
  <si>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</si>
  <si>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</si>
  <si>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</si>
  <si>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</si>
  <si>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</si>
  <si>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</si>
  <si>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</si>
  <si>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</si>
  <si>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</si>
  <si>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</si>
  <si>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</si>
  <si>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</si>
  <si>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</si>
  <si>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</si>
  <si>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</si>
  <si>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</si>
  <si>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</si>
  <si>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</si>
  <si>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</si>
  <si>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</si>
  <si>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</si>
  <si>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</si>
  <si>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</si>
  <si>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</si>
  <si>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</si>
  <si>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</si>
  <si>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</si>
  <si>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</si>
  <si>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</si>
  <si>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</si>
  <si>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</si>
  <si>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</si>
  <si>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</si>
  <si>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</si>
  <si>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</si>
  <si>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</si>
  <si>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</si>
  <si>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</si>
  <si>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</si>
  <si>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</si>
  <si>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</si>
  <si>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</si>
  <si>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</si>
  <si>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</si>
  <si>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</si>
  <si>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</si>
  <si>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</si>
  <si>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</si>
  <si>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</si>
  <si>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</si>
  <si>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</si>
  <si>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</si>
  <si>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</si>
  <si>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</si>
  <si>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</si>
  <si>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</si>
  <si>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</si>
  <si>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</si>
  <si>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</si>
  <si>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</si>
  <si>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</si>
  <si>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</si>
  <si>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</si>
  <si>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</si>
  <si>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</si>
  <si>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</si>
  <si>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</si>
  <si>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</si>
  <si>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</si>
  <si>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</si>
  <si>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</si>
  <si>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</si>
  <si>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</si>
  <si>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</si>
  <si>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</si>
  <si>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</si>
  <si>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</si>
  <si>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</si>
  <si>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</si>
  <si>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</si>
  <si>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</si>
  <si>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</si>
  <si>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</si>
  <si>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</si>
  <si>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</si>
  <si>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</si>
  <si>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</si>
  <si>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</si>
  <si>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</si>
  <si>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</si>
  <si>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</si>
  <si>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</si>
  <si>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</si>
  <si>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</si>
  <si>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</si>
  <si>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</si>
  <si>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</si>
  <si>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</si>
  <si>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</si>
  <si>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</si>
  <si>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</si>
  <si>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</si>
  <si>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</si>
  <si>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</si>
  <si>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</si>
  <si>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</si>
  <si>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</si>
  <si>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</si>
  <si>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</si>
  <si>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</si>
  <si>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</si>
  <si>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</si>
  <si>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</si>
  <si>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</si>
  <si>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</si>
  <si>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</si>
  <si>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</si>
  <si>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</si>
  <si>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</si>
  <si>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</si>
  <si>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</si>
  <si>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</si>
  <si>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</si>
  <si>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</si>
  <si>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</si>
  <si>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</si>
  <si>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</si>
  <si>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</si>
  <si>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</si>
  <si>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</si>
  <si>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</si>
  <si>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</si>
  <si>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</si>
  <si>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</si>
  <si>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</si>
  <si>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</si>
  <si>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</si>
  <si>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</si>
  <si>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</si>
  <si>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</si>
  <si>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</si>
  <si>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</si>
  <si>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</si>
  <si>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</si>
  <si>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</si>
  <si>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</si>
  <si>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</si>
  <si>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</si>
  <si>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</si>
  <si>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</si>
  <si>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</si>
  <si>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</si>
  <si>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</si>
  <si>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</si>
  <si>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</si>
  <si>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</si>
  <si>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</si>
  <si>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</si>
  <si>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</si>
  <si>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</si>
  <si>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</si>
  <si>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</si>
  <si>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</si>
  <si>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</si>
  <si>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</si>
  <si>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</si>
  <si>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</si>
  <si>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</si>
  <si>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</si>
  <si>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</si>
  <si>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</si>
  <si>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</si>
  <si>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</si>
  <si>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</si>
  <si>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</si>
  <si>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</si>
  <si>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</si>
  <si>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</si>
  <si>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</si>
  <si>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</si>
  <si>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</si>
  <si>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</si>
  <si>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</si>
  <si>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</si>
  <si>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</si>
  <si>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</si>
  <si>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</si>
  <si>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</si>
  <si>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</si>
  <si>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</si>
  <si>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</si>
  <si>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</si>
  <si>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</si>
  <si>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</si>
  <si>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</si>
  <si>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</si>
  <si>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</si>
  <si>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</si>
  <si>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</si>
  <si>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</si>
  <si>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</si>
  <si>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</si>
  <si>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</si>
  <si>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</si>
  <si>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</si>
  <si>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</si>
  <si>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</si>
  <si>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</si>
  <si>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</si>
  <si>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</si>
  <si>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</si>
  <si>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</si>
  <si>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</si>
  <si>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</si>
  <si>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</si>
  <si>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</si>
  <si>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</si>
  <si>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</si>
  <si>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</si>
  <si>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</si>
  <si>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</si>
  <si>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</si>
  <si>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</si>
  <si>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</si>
  <si>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</si>
  <si>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</si>
  <si>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</si>
  <si>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</si>
  <si>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</si>
  <si>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</si>
  <si>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</si>
  <si>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</si>
  <si>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</si>
  <si>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</si>
  <si>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</si>
  <si>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</si>
  <si>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</si>
  <si>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</si>
  <si>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</si>
  <si>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</si>
  <si>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</si>
  <si>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</si>
  <si>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</si>
  <si>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</si>
  <si>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</si>
  <si>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</si>
  <si>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</si>
  <si>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</si>
  <si>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</si>
  <si>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</si>
  <si>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</si>
  <si>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</si>
  <si>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</si>
  <si>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</si>
  <si>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</si>
  <si>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</si>
  <si>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</si>
  <si>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</si>
  <si>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</si>
  <si>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</si>
  <si>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</si>
  <si>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</si>
  <si>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</si>
  <si>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</si>
  <si>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</si>
  <si>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</si>
  <si>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</si>
  <si>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</si>
  <si>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</si>
  <si>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</si>
  <si>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</si>
  <si>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</si>
  <si>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</si>
  <si>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</si>
  <si>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</si>
  <si>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</si>
  <si>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</si>
  <si>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</si>
  <si>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</si>
  <si>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</si>
  <si>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</si>
  <si>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</si>
  <si>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</si>
  <si>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</si>
  <si>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</si>
  <si>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</si>
  <si>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</si>
  <si>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</si>
  <si>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</si>
  <si>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</si>
  <si>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</si>
  <si>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</si>
  <si>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</si>
  <si>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</si>
  <si>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</si>
  <si>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</si>
  <si>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</si>
  <si>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</si>
  <si>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</si>
  <si>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</si>
  <si>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</si>
  <si>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</si>
  <si>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</si>
  <si>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</si>
  <si>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</si>
  <si>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</si>
  <si>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</si>
  <si>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</si>
  <si>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</si>
  <si>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</si>
  <si>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</si>
  <si>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</si>
  <si>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</si>
  <si>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</si>
  <si>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</si>
  <si>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</si>
  <si>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</si>
  <si>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</si>
  <si>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</si>
  <si>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</si>
  <si>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</si>
  <si>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</si>
  <si>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</si>
  <si>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</si>
  <si>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</si>
  <si>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</si>
  <si>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</si>
  <si>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</si>
  <si>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</si>
  <si>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</si>
  <si>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</si>
  <si>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</si>
  <si>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</si>
  <si>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</si>
  <si>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</si>
  <si>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</si>
  <si>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</si>
  <si>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</si>
  <si>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</si>
  <si>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</si>
  <si>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</si>
  <si>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</si>
  <si>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</si>
  <si>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</si>
  <si>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</si>
  <si>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</si>
  <si>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</si>
  <si>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</si>
  <si>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</si>
  <si>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</si>
  <si>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</si>
  <si>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</si>
  <si>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</si>
  <si>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</si>
  <si>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</si>
  <si>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</si>
  <si>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</si>
  <si>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</si>
  <si>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</si>
  <si>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</si>
  <si>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</si>
  <si>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</si>
  <si>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</si>
  <si>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</si>
  <si>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</si>
  <si>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</si>
  <si>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</si>
  <si>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</si>
  <si>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</si>
  <si>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</si>
  <si>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</si>
  <si>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</si>
  <si>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</si>
  <si>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</si>
  <si>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</si>
  <si>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</si>
  <si>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</si>
  <si>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</si>
  <si>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</si>
  <si>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</si>
  <si>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</si>
  <si>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</si>
  <si>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</si>
  <si>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</si>
  <si>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</si>
  <si>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</si>
  <si>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</si>
  <si>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</si>
  <si>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</si>
  <si>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</si>
  <si>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</si>
  <si>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</si>
  <si>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</si>
  <si>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</si>
  <si>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</si>
  <si>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</si>
  <si>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</si>
  <si>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</si>
  <si>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</si>
  <si>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</si>
  <si>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</si>
  <si>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</si>
  <si>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</si>
  <si>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</si>
  <si>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</si>
  <si>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</si>
  <si>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</si>
  <si>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</si>
  <si>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</si>
  <si>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</si>
  <si>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</si>
  <si>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</si>
  <si>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</si>
  <si>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</si>
  <si>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</si>
  <si>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</si>
  <si>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</si>
  <si>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</si>
  <si>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</si>
  <si>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</si>
  <si>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</si>
  <si>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</si>
  <si>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</si>
  <si>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</si>
  <si>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</si>
  <si>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</si>
  <si>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</si>
  <si>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</si>
  <si>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</si>
  <si>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</si>
  <si>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</si>
  <si>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</si>
  <si>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</si>
  <si>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</si>
  <si>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</si>
  <si>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</si>
  <si>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</si>
  <si>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</si>
  <si>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</si>
  <si>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</si>
  <si>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</si>
  <si>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</si>
  <si>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</si>
  <si>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</si>
  <si>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</si>
  <si>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</si>
  <si>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</si>
  <si>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</si>
  <si>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</si>
  <si>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</si>
  <si>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</si>
  <si>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</si>
  <si>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</si>
  <si>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</si>
  <si>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</si>
  <si>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</si>
  <si>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</si>
  <si>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</si>
  <si>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</si>
  <si>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</si>
  <si>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</si>
  <si>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</si>
  <si>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</si>
  <si>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</si>
  <si>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</si>
  <si>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</si>
  <si>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</si>
  <si>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</si>
  <si>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</si>
  <si>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</si>
  <si>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</si>
  <si>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</si>
  <si>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</si>
  <si>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</si>
  <si>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</si>
  <si>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</si>
  <si>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</si>
  <si>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</si>
  <si>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</si>
  <si>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</si>
  <si>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</si>
  <si>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</si>
  <si>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</si>
  <si>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</si>
  <si>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</si>
  <si>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</si>
  <si>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</si>
  <si>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</si>
  <si>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</si>
  <si>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</si>
  <si>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</si>
  <si>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</si>
  <si>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</si>
  <si>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</si>
  <si>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</si>
  <si>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</si>
  <si>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</si>
  <si>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</si>
  <si>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</si>
  <si>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</si>
  <si>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</si>
  <si>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</si>
  <si>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</si>
  <si>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</si>
  <si>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</si>
  <si>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</si>
  <si>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</si>
  <si>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</si>
  <si>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</si>
  <si>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</si>
  <si>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</si>
  <si>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</si>
  <si>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</si>
  <si>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</si>
  <si>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</si>
  <si>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</si>
  <si>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</si>
  <si>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</si>
  <si>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</si>
  <si>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</si>
  <si>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</si>
  <si>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</si>
  <si>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</si>
  <si>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</si>
  <si>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</si>
  <si>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</si>
  <si>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</si>
  <si>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</si>
  <si>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</si>
  <si>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</si>
  <si>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</si>
  <si>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</si>
  <si>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</si>
  <si>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</si>
  <si>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</si>
  <si>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</si>
  <si>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</si>
  <si>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</si>
  <si>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</si>
  <si>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</si>
  <si>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</si>
  <si>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</si>
  <si>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</si>
  <si>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</si>
  <si>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</si>
  <si>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</si>
  <si>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</si>
  <si>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</si>
  <si>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</si>
  <si>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</si>
  <si>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</si>
  <si>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</si>
  <si>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</si>
  <si>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</si>
  <si>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</si>
  <si>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</si>
  <si>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</si>
  <si>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</si>
  <si>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</si>
  <si>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</si>
  <si>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</si>
  <si>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</si>
  <si>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</si>
  <si>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</si>
  <si>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</si>
  <si>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</si>
  <si>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</si>
  <si>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</si>
  <si>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</si>
  <si>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</si>
  <si>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</si>
  <si>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</si>
  <si>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</si>
  <si>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</si>
  <si>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</si>
  <si>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</si>
  <si>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</si>
  <si>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</si>
  <si>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</si>
  <si>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</si>
  <si>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</si>
  <si>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</si>
  <si>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</si>
  <si>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</si>
  <si>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</si>
  <si>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</si>
  <si>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</si>
  <si>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</si>
  <si>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</si>
  <si>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</si>
  <si>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</si>
  <si>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</si>
  <si>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</si>
  <si>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</si>
  <si>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</si>
  <si>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</si>
  <si>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</si>
  <si>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</si>
  <si>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</si>
  <si>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</si>
  <si>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</si>
  <si>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</si>
  <si>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</si>
  <si>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</si>
  <si>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</si>
  <si>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</si>
  <si>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</si>
  <si>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</si>
  <si>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</si>
  <si>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</si>
  <si>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</si>
  <si>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</si>
  <si>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</si>
  <si>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</si>
  <si>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</si>
  <si>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</si>
  <si>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</si>
  <si>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</si>
  <si>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</si>
  <si>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</si>
  <si>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</si>
  <si>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</si>
  <si>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</si>
  <si>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</si>
  <si>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</si>
  <si>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</si>
  <si>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</si>
  <si>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</si>
  <si>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</si>
  <si>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</si>
  <si>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</si>
  <si>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</si>
  <si>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</si>
  <si>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</si>
  <si>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</si>
  <si>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</si>
  <si>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</si>
  <si>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</si>
  <si>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</si>
  <si>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</si>
  <si>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</si>
  <si>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</si>
  <si>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</si>
  <si>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</si>
  <si>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</si>
  <si>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</si>
  <si>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</si>
  <si>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</si>
  <si>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</si>
  <si>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</si>
  <si>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</si>
  <si>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</si>
  <si>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</si>
  <si>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</si>
  <si>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</si>
  <si>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</si>
  <si>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</si>
  <si>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</si>
  <si>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</si>
  <si>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</si>
  <si>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</si>
  <si>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</si>
  <si>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</si>
  <si>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</si>
  <si>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</si>
  <si>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</si>
  <si>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</si>
  <si>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</si>
  <si>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</si>
  <si>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</si>
  <si>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</si>
  <si>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</si>
  <si>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</si>
  <si>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</si>
  <si>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</si>
  <si>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</si>
  <si>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</si>
  <si>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</si>
  <si>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</si>
  <si>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</si>
  <si>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</si>
  <si>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</si>
  <si>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</si>
  <si>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</si>
  <si>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</si>
  <si>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</si>
  <si>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</si>
  <si>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</si>
  <si>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</si>
  <si>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</si>
  <si>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</si>
  <si>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</si>
  <si>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</si>
  <si>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</si>
  <si>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</si>
  <si>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</si>
  <si>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</si>
  <si>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</si>
  <si>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</si>
  <si>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</si>
  <si>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</si>
  <si>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</si>
  <si>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</si>
  <si>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</si>
  <si>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</si>
  <si>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</si>
  <si>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</si>
  <si>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</si>
  <si>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</si>
  <si>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</si>
  <si>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</si>
  <si>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</si>
  <si>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</si>
  <si>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</si>
  <si>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</si>
  <si>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</si>
  <si>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</si>
  <si>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</si>
  <si>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</si>
  <si>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</si>
  <si>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</si>
  <si>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</si>
  <si>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</si>
  <si>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</si>
  <si>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</si>
  <si>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</si>
  <si>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</si>
  <si>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</si>
  <si>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</si>
  <si>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</si>
  <si>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</si>
  <si>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</si>
  <si>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</si>
  <si>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</si>
  <si>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</si>
  <si>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</si>
  <si>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</si>
  <si>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</si>
  <si>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</si>
  <si>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</si>
  <si>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</si>
  <si>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</si>
  <si>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</si>
  <si>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</si>
  <si>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</si>
  <si>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</si>
  <si>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</si>
  <si>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</si>
  <si>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</si>
  <si>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</si>
  <si>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</si>
  <si>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</si>
  <si>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</si>
  <si>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</si>
  <si>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</si>
  <si>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</si>
  <si>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</si>
  <si>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</si>
  <si>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</si>
  <si>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</si>
  <si>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</si>
  <si>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</si>
  <si>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</si>
  <si>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</si>
  <si>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</si>
  <si>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</si>
  <si>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</si>
  <si>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</si>
  <si>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</si>
  <si>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</si>
  <si>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</si>
  <si>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</si>
  <si>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</si>
  <si>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</si>
  <si>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</si>
  <si>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</si>
  <si>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</si>
  <si>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</si>
  <si>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</si>
  <si>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</si>
  <si>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</si>
  <si>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</si>
  <si>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</si>
  <si>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</si>
  <si>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</si>
  <si>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</si>
  <si>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</si>
  <si>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</si>
  <si>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</si>
  <si>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</si>
  <si>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</si>
  <si>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</si>
  <si>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</si>
  <si>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</si>
  <si>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</si>
  <si>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</si>
  <si>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</si>
  <si>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</si>
  <si>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</si>
  <si>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</si>
  <si>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</si>
  <si>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</si>
  <si>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</si>
  <si>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</si>
  <si>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</si>
  <si>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</si>
  <si>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</si>
  <si>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</si>
  <si>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</si>
  <si>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</si>
  <si>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</si>
  <si>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</si>
  <si>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</si>
  <si>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</si>
  <si>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</si>
  <si>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</si>
  <si>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</si>
  <si>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</si>
  <si>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</si>
  <si>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</si>
  <si>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</si>
  <si>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</si>
  <si>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</si>
  <si>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</si>
  <si>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</si>
  <si>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</si>
  <si>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</si>
  <si>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</si>
  <si>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</si>
  <si>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</si>
  <si>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</si>
  <si>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</si>
  <si>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</si>
  <si>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</si>
  <si>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</si>
  <si>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</si>
  <si>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</si>
  <si>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</si>
  <si>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</si>
  <si>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</si>
  <si>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</si>
  <si>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</si>
  <si>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</si>
  <si>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</si>
  <si>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</si>
  <si>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</si>
  <si>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</si>
  <si>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</si>
  <si>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</si>
  <si>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</si>
  <si>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</si>
  <si>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</si>
  <si>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</si>
  <si>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</si>
  <si>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</si>
  <si>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</si>
  <si>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</si>
  <si>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</si>
  <si>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</si>
  <si>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</si>
  <si>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</si>
  <si>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</si>
  <si>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</si>
  <si>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</si>
  <si>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</si>
  <si>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</si>
  <si>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</si>
  <si>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</si>
  <si>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</si>
  <si>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</si>
  <si>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</si>
  <si>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</si>
  <si>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</si>
  <si>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</si>
  <si>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</si>
  <si>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</si>
  <si>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</si>
  <si>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</si>
  <si>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</si>
  <si>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</si>
  <si>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</si>
  <si>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</si>
  <si>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</si>
  <si>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</si>
  <si>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</si>
  <si>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</si>
  <si>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</si>
  <si>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</si>
  <si>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</si>
  <si>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</si>
  <si>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</si>
  <si>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</si>
  <si>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</si>
  <si>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</si>
  <si>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</si>
  <si>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</si>
  <si>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</si>
  <si>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</si>
  <si>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</si>
  <si>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</si>
  <si>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</si>
  <si>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</si>
  <si>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</si>
  <si>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</si>
  <si>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</si>
  <si>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</si>
  <si>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</si>
  <si>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</si>
  <si>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</si>
  <si>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</si>
  <si>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</si>
  <si>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</si>
  <si>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</si>
  <si>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</si>
  <si>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</si>
  <si>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</si>
  <si>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</si>
  <si>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</si>
  <si>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</si>
  <si>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</si>
  <si>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</si>
  <si>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</si>
  <si>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</si>
  <si>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</si>
  <si>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</si>
  <si>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</si>
  <si>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</si>
  <si>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</si>
  <si>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</si>
  <si>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</si>
  <si>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</si>
  <si>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</si>
  <si>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</si>
  <si>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</si>
  <si>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</si>
  <si>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</si>
  <si>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</si>
  <si>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</si>
  <si>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</si>
  <si>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</si>
  <si>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</si>
  <si>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</si>
  <si>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</si>
  <si>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</si>
  <si>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</si>
  <si>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</si>
  <si>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</si>
  <si>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</si>
  <si>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</si>
  <si>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</si>
  <si>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</si>
  <si>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</si>
  <si>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</si>
  <si>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</si>
  <si>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</si>
  <si>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</si>
  <si>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</si>
  <si>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</si>
  <si>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</si>
  <si>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</si>
  <si>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</si>
  <si>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</si>
  <si>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</si>
  <si>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</si>
  <si>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</si>
  <si>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</si>
  <si>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</si>
  <si>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</si>
  <si>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</si>
  <si>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</si>
  <si>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</si>
  <si>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</si>
  <si>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</si>
  <si>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</si>
  <si>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</si>
  <si>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</si>
  <si>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</si>
  <si>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</si>
  <si>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</si>
  <si>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</si>
  <si>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</si>
  <si>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</si>
  <si>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</si>
  <si>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</si>
  <si>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</si>
  <si>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</si>
  <si>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</si>
  <si>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</si>
  <si>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</si>
  <si>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</si>
  <si>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</si>
  <si>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</si>
  <si>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</si>
  <si>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</si>
  <si>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</si>
  <si>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</si>
  <si>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</si>
  <si>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</si>
  <si>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</si>
  <si>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</si>
  <si>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</si>
  <si>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</si>
  <si>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</si>
  <si>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</si>
  <si>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</si>
  <si>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</si>
  <si>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</si>
  <si>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</si>
  <si>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</si>
  <si>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</si>
  <si>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</si>
  <si>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</si>
  <si>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</si>
  <si>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</si>
  <si>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</si>
  <si>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</si>
  <si>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</si>
  <si>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</si>
  <si>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</si>
  <si>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</si>
  <si>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</si>
  <si>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</si>
  <si>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</si>
  <si>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</si>
  <si>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</si>
  <si>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</si>
  <si>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</si>
  <si>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</si>
  <si>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</si>
  <si>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</si>
  <si>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</si>
  <si>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</si>
  <si>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</si>
  <si>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</si>
  <si>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</si>
  <si>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</si>
  <si>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</si>
  <si>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</si>
  <si>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</si>
  <si>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</si>
  <si>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</si>
  <si>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</si>
  <si>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</si>
  <si>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</si>
  <si>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</si>
  <si>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</si>
  <si>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</si>
  <si>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</si>
  <si>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</si>
  <si>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</si>
  <si>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</si>
  <si>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</si>
  <si>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</si>
  <si>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</si>
  <si>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</si>
  <si>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</si>
  <si>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</si>
  <si>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</si>
  <si>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</si>
  <si>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</si>
  <si>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</si>
  <si>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</si>
  <si>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</si>
  <si>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</si>
  <si>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</si>
  <si>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</si>
  <si>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</si>
  <si>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</si>
  <si>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</si>
  <si>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</si>
  <si>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</si>
  <si>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</si>
  <si>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</si>
  <si>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</si>
  <si>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</si>
  <si>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</si>
  <si>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</si>
  <si>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</si>
  <si>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</si>
  <si>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</si>
  <si>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</si>
  <si>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</si>
  <si>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</si>
  <si>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</si>
  <si>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</si>
  <si>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</si>
  <si>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</si>
  <si>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</si>
  <si>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</si>
  <si>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</si>
  <si>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</si>
  <si>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</si>
  <si>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</si>
  <si>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</si>
  <si>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</si>
  <si>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</si>
  <si>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</si>
  <si>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</si>
  <si>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</si>
  <si>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</si>
  <si>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</si>
  <si>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</si>
  <si>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</si>
  <si>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</si>
  <si>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</si>
  <si>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</si>
  <si>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</si>
  <si>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</si>
  <si>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</si>
  <si>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</si>
  <si>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</si>
  <si>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</si>
  <si>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</si>
  <si>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</si>
  <si>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</si>
  <si>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</si>
  <si>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</si>
  <si>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</si>
  <si>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</si>
  <si>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</si>
  <si>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</si>
  <si>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</si>
  <si>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</si>
  <si>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</si>
  <si>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</si>
  <si>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</si>
  <si>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</si>
  <si>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</si>
  <si>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</si>
  <si>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</si>
  <si>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</si>
  <si>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</si>
  <si>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</si>
  <si>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</si>
  <si>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</si>
  <si>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</si>
  <si>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</si>
  <si>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</si>
  <si>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</si>
  <si>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</si>
  <si>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</si>
  <si>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</si>
  <si>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</si>
  <si>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</si>
  <si>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</si>
  <si>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</si>
  <si>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</si>
  <si>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</si>
  <si>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</si>
  <si>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</si>
  <si>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</si>
  <si>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</si>
  <si>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</si>
  <si>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</si>
  <si>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</si>
  <si>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</si>
  <si>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</si>
  <si>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</si>
  <si>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</si>
  <si>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</si>
  <si>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</si>
  <si>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</si>
  <si>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</si>
  <si>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</si>
  <si>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</si>
  <si>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</si>
  <si>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</si>
  <si>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</si>
  <si>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</si>
  <si>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</si>
  <si>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</si>
  <si>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</si>
  <si>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</si>
  <si>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</si>
  <si>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</si>
  <si>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</si>
  <si>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</si>
  <si>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</si>
  <si>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</si>
  <si>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</si>
  <si>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</si>
  <si>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</si>
  <si>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</si>
  <si>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</si>
  <si>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</si>
  <si>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</si>
  <si>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</si>
  <si>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</si>
  <si>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</si>
  <si>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</si>
  <si>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</si>
  <si>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</si>
  <si>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</si>
  <si>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</si>
  <si>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</si>
  <si>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</si>
  <si>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</si>
  <si>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</si>
  <si>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</si>
  <si>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</si>
  <si>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</si>
  <si>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</si>
  <si>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</si>
  <si>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</si>
  <si>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</si>
  <si>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</si>
  <si>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</si>
  <si>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</si>
  <si>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</si>
  <si>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</si>
  <si>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</si>
  <si>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</si>
  <si>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</si>
  <si>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</si>
  <si>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</si>
  <si>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</si>
  <si>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</si>
  <si>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</si>
  <si>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</si>
  <si>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</si>
  <si>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</si>
  <si>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</si>
  <si>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</si>
  <si>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</si>
  <si>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</si>
  <si>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</si>
  <si>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</si>
  <si>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</si>
  <si>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</si>
  <si>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</si>
  <si>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</si>
  <si>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</si>
  <si>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</si>
  <si>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</si>
  <si>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</si>
  <si>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</si>
  <si>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</si>
  <si>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</si>
  <si>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</si>
  <si>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</si>
  <si>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</si>
  <si>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</si>
  <si>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</si>
  <si>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</si>
  <si>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</si>
  <si>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</si>
  <si>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</si>
  <si>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</si>
  <si>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</si>
  <si>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</si>
  <si>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</si>
  <si>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</si>
  <si>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</si>
  <si>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</si>
  <si>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</si>
  <si>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</si>
  <si>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</si>
  <si>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</si>
  <si>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</si>
  <si>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</si>
  <si>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</si>
  <si>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</si>
  <si>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</si>
  <si>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</si>
  <si>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</si>
  <si>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</si>
  <si>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</si>
  <si>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</si>
  <si>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</si>
  <si>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</si>
  <si>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</si>
  <si>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</si>
  <si>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</si>
  <si>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</si>
  <si>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</si>
  <si>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</si>
  <si>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</si>
  <si>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</si>
  <si>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</si>
  <si>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</si>
  <si>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</si>
  <si>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</si>
  <si>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</si>
  <si>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</si>
  <si>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</si>
  <si>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</si>
  <si>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</si>
  <si>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</si>
  <si>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</si>
  <si>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</si>
  <si>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</si>
  <si>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</si>
  <si>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</si>
  <si>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</si>
  <si>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</si>
  <si>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</si>
  <si>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</si>
  <si>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</si>
  <si>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</si>
  <si>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</si>
  <si>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</si>
  <si>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</si>
  <si>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</si>
  <si>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</si>
  <si>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</si>
  <si>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</si>
  <si>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</si>
  <si>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</si>
  <si>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</si>
  <si>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</si>
  <si>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</si>
  <si>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</si>
  <si>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</si>
  <si>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</si>
  <si>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</si>
  <si>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</si>
  <si>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</si>
  <si>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</si>
  <si>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</si>
  <si>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</si>
  <si>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</si>
  <si>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</si>
  <si>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</si>
  <si>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</si>
  <si>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</si>
  <si>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</si>
  <si>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</si>
  <si>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</si>
  <si>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</si>
  <si>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</si>
  <si>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</si>
  <si>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</si>
  <si>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</si>
  <si>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</si>
  <si>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</si>
  <si>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</si>
  <si>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</si>
  <si>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</si>
  <si>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</si>
  <si>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</si>
  <si>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</si>
  <si>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</si>
  <si>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</si>
  <si>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</si>
  <si>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</si>
  <si>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</si>
  <si>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</si>
  <si>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</si>
  <si>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</si>
  <si>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</si>
  <si>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</si>
  <si>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</si>
  <si>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</si>
  <si>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</si>
  <si>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</si>
  <si>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</si>
  <si>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</si>
  <si>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</si>
  <si>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</si>
  <si>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</si>
  <si>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</si>
  <si>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</si>
  <si>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</si>
  <si>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</si>
  <si>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</si>
  <si>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</si>
  <si>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</si>
  <si>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</si>
  <si>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</si>
  <si>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</si>
  <si>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</si>
  <si>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</si>
  <si>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</si>
  <si>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</si>
  <si>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</si>
  <si>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</si>
  <si>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</si>
  <si>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</si>
  <si>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</si>
  <si>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</si>
  <si>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</si>
  <si>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</si>
  <si>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</si>
  <si>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</si>
  <si>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</si>
  <si>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</si>
  <si>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</si>
  <si>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</si>
  <si>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</si>
  <si>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</si>
  <si>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</si>
  <si>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</si>
  <si>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</si>
  <si>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</si>
  <si>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</si>
  <si>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</si>
  <si>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</si>
  <si>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</si>
  <si>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</si>
  <si>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</si>
  <si>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</si>
  <si>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</si>
  <si>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</si>
  <si>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</si>
  <si>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</si>
  <si>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</si>
  <si>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</si>
  <si>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</si>
  <si>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</si>
  <si>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</si>
  <si>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</si>
  <si>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</si>
  <si>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</si>
  <si>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</si>
  <si>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</si>
  <si>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</si>
  <si>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</si>
  <si>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</si>
  <si>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</si>
  <si>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</si>
  <si>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</si>
  <si>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</si>
  <si>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</si>
  <si>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</si>
  <si>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</si>
  <si>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</si>
  <si>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</si>
  <si>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</si>
  <si>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</si>
  <si>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</si>
  <si>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</si>
  <si>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</si>
  <si>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</si>
  <si>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</si>
  <si>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</si>
  <si>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</si>
  <si>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</si>
  <si>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</si>
  <si>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</si>
  <si>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</si>
  <si>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</si>
  <si>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</si>
  <si>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</si>
  <si>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</si>
  <si>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</si>
  <si>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</si>
  <si>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</si>
  <si>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</si>
  <si>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</si>
  <si>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</si>
  <si>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</si>
  <si>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</si>
  <si>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</si>
  <si>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</si>
  <si>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</si>
  <si>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</si>
  <si>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</si>
  <si>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</si>
  <si>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</si>
  <si>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</si>
  <si>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</si>
  <si>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</si>
  <si>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</si>
  <si>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</si>
  <si>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</si>
  <si>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</si>
  <si>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</si>
  <si>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</si>
  <si>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</si>
  <si>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</si>
  <si>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</si>
  <si>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</si>
  <si>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</si>
  <si>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</si>
  <si>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</si>
  <si>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</si>
  <si>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</si>
  <si>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</si>
  <si>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</si>
  <si>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</si>
  <si>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</si>
  <si>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</si>
  <si>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</si>
  <si>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</si>
  <si>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</si>
  <si>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</si>
  <si>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</si>
  <si>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</si>
  <si>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</si>
  <si>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</si>
  <si>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</si>
  <si>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</si>
  <si>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</si>
  <si>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</si>
  <si>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</si>
  <si>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</si>
  <si>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</si>
  <si>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</si>
  <si>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</si>
  <si>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</si>
  <si>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</si>
  <si>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</si>
  <si>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</si>
  <si>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</si>
  <si>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</si>
  <si>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</si>
  <si>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</si>
  <si>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</si>
  <si>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</si>
  <si>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</si>
  <si>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</si>
  <si>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</si>
  <si>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</si>
  <si>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</si>
  <si>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</si>
  <si>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</si>
  <si>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</si>
  <si>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</si>
  <si>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</si>
  <si>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</si>
  <si>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</si>
  <si>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</si>
  <si>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</si>
  <si>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</si>
  <si>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</si>
  <si>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</si>
  <si>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</si>
  <si>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</si>
  <si>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</si>
  <si>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</si>
  <si>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</si>
  <si>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</si>
  <si>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</si>
  <si>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</si>
  <si>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</si>
  <si>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</si>
  <si>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</si>
  <si>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</si>
  <si>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</si>
  <si>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</si>
  <si>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</si>
  <si>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</si>
  <si>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</si>
  <si>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</si>
  <si>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</si>
  <si>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</si>
  <si>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</si>
  <si>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</si>
  <si>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</si>
  <si>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</si>
  <si>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</si>
  <si>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</si>
  <si>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</si>
  <si>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</si>
  <si>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</si>
  <si>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</si>
  <si>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</si>
  <si>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</si>
  <si>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</si>
  <si>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</si>
  <si>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</si>
  <si>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</si>
  <si>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</si>
  <si>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</si>
  <si>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</si>
  <si>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</si>
  <si>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</si>
  <si>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</si>
  <si>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</si>
  <si>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</si>
  <si>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</si>
  <si>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</si>
  <si>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</si>
  <si>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</si>
  <si>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</si>
  <si>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</si>
  <si>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</si>
  <si>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</si>
  <si>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</si>
  <si>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</si>
  <si>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</si>
  <si>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</si>
  <si>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</si>
  <si>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</si>
  <si>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</si>
  <si>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</si>
  <si>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</si>
  <si>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</si>
  <si>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</si>
  <si>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</si>
  <si>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</si>
  <si>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</si>
  <si>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</si>
  <si>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</si>
  <si>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</si>
  <si>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</si>
  <si>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</si>
  <si>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</si>
  <si>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</si>
  <si>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</si>
  <si>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</si>
  <si>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</si>
  <si>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</si>
  <si>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</si>
  <si>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</si>
  <si>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</si>
  <si>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</si>
  <si>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</si>
  <si>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</si>
  <si>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</si>
  <si>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</si>
  <si>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</si>
  <si>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</si>
  <si>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</si>
  <si>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</si>
  <si>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</si>
  <si>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</si>
  <si>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</si>
  <si>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</si>
  <si>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</si>
  <si>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</si>
  <si>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</si>
  <si>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</si>
  <si>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</si>
  <si>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</si>
  <si>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</si>
  <si>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</si>
  <si>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</si>
  <si>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</si>
  <si>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</si>
  <si>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</si>
  <si>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</si>
  <si>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</si>
  <si>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</si>
  <si>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</si>
  <si>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</si>
  <si>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</si>
  <si>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</si>
  <si>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</si>
  <si>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</si>
  <si>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</si>
  <si>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</si>
  <si>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</si>
  <si>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</si>
  <si>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</si>
  <si>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</si>
  <si>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</si>
  <si>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</si>
  <si>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</si>
  <si>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</si>
  <si>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</si>
  <si>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</si>
  <si>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</si>
  <si>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</si>
  <si>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</si>
  <si>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</si>
  <si>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</si>
  <si>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</si>
  <si>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</si>
  <si>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</si>
  <si>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</si>
  <si>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</si>
  <si>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</si>
  <si>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</si>
  <si>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</si>
  <si>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</si>
  <si>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</si>
  <si>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</si>
  <si>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</si>
  <si>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</si>
  <si>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</si>
  <si>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</si>
  <si>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</si>
  <si>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</si>
  <si>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</si>
  <si>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</si>
  <si>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</si>
  <si>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</si>
  <si>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</si>
  <si>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</si>
  <si>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</si>
  <si>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</si>
  <si>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</si>
  <si>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</si>
  <si>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</si>
  <si>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</si>
  <si>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</si>
  <si>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</si>
  <si>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</si>
  <si>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</si>
  <si>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</si>
  <si>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</si>
  <si>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</si>
  <si>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</si>
  <si>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</si>
  <si>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</si>
  <si>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</si>
  <si>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</si>
  <si>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</si>
  <si>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</si>
  <si>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</si>
  <si>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</si>
  <si>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</si>
  <si>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</si>
  <si>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</si>
  <si>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</si>
  <si>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</si>
  <si>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</si>
  <si>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</si>
  <si>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</si>
  <si>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</si>
  <si>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</si>
  <si>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</si>
  <si>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</si>
  <si>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</si>
  <si>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</si>
  <si>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</si>
  <si>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</si>
  <si>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</si>
  <si>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</si>
  <si>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</si>
  <si>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</si>
  <si>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</si>
  <si>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</si>
  <si>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</si>
  <si>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</si>
  <si>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</si>
  <si>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</si>
  <si>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</si>
  <si>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</si>
  <si>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</si>
  <si>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</si>
  <si>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</si>
  <si>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</si>
  <si>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</si>
  <si>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</si>
  <si>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</si>
  <si>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</si>
  <si>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</si>
  <si>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</si>
  <si>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</si>
  <si>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</si>
  <si>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</si>
  <si>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</si>
  <si>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</si>
  <si>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</si>
  <si>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</si>
  <si>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</si>
  <si>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</si>
  <si>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</si>
  <si>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</si>
  <si>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</si>
  <si>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</si>
  <si>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</si>
  <si>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</si>
  <si>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</si>
  <si>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</si>
  <si>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</si>
  <si>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</si>
  <si>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</si>
  <si>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</si>
  <si>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</si>
  <si>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</si>
  <si>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</si>
  <si>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</si>
  <si>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</si>
  <si>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</si>
  <si>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</si>
  <si>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</si>
  <si>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</si>
  <si>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</si>
  <si>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</si>
  <si>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</si>
  <si>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</si>
  <si>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</si>
  <si>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</si>
  <si>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</si>
  <si>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</si>
  <si>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</si>
  <si>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</si>
  <si>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</si>
  <si>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</si>
  <si>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</si>
  <si>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</si>
  <si>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</si>
  <si>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</si>
  <si>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</si>
  <si>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</si>
  <si>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</si>
  <si>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</si>
  <si>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</si>
  <si>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</si>
  <si>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</si>
  <si>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</si>
  <si>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</si>
  <si>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</si>
  <si>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</si>
  <si>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</si>
  <si>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</si>
  <si>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</si>
  <si>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</si>
  <si>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</si>
  <si>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</si>
  <si>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</si>
  <si>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</si>
  <si>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</si>
  <si>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</si>
  <si>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</si>
  <si>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</si>
  <si>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</si>
  <si>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</si>
  <si>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</si>
  <si>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</si>
  <si>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</si>
  <si>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</si>
  <si>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</si>
  <si>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</si>
  <si>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</si>
  <si>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</si>
  <si>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</si>
  <si>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</si>
  <si>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</si>
  <si>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</si>
  <si>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</si>
  <si>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</si>
  <si>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</si>
  <si>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</si>
  <si>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</si>
  <si>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</si>
  <si>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</si>
  <si>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</si>
  <si>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</si>
  <si>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</si>
  <si>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</si>
  <si>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</si>
  <si>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</si>
  <si>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</si>
  <si>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</si>
  <si>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</si>
  <si>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</si>
  <si>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</si>
  <si>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</si>
  <si>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</si>
  <si>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</si>
  <si>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</si>
  <si>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</si>
  <si>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</si>
  <si>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</si>
  <si>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</si>
  <si>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</si>
  <si>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</si>
  <si>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</si>
  <si>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</si>
  <si>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</si>
  <si>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</si>
  <si>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</si>
  <si>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</si>
  <si>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</si>
  <si>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</si>
  <si>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</si>
  <si>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</si>
  <si>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</si>
  <si>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</si>
  <si>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</si>
  <si>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</si>
  <si>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</si>
  <si>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</si>
  <si>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</si>
  <si>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</si>
  <si>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</si>
  <si>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</si>
  <si>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</si>
  <si>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</si>
  <si>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</si>
  <si>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</si>
  <si>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</si>
  <si>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</si>
  <si>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</si>
  <si>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</si>
  <si>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</si>
  <si>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</si>
  <si>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</si>
  <si>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</si>
  <si>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</si>
  <si>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</si>
  <si>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</si>
  <si>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</si>
  <si>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</si>
  <si>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</si>
  <si>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</si>
  <si>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</si>
  <si>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</si>
  <si>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</si>
  <si>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</si>
  <si>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</si>
  <si>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</si>
  <si>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</si>
  <si>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</si>
  <si>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</si>
  <si>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</si>
  <si>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</si>
  <si>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</si>
  <si>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</si>
  <si>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</si>
  <si>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</si>
  <si>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</si>
  <si>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</si>
  <si>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</si>
  <si>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</si>
  <si>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</si>
  <si>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</si>
  <si>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</si>
  <si>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</si>
  <si>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</si>
  <si>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</si>
  <si>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</si>
  <si>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</si>
  <si>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</si>
  <si>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</si>
  <si>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</si>
  <si>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</si>
  <si>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</si>
  <si>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</si>
  <si>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</si>
  <si>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</si>
  <si>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</si>
  <si>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</si>
  <si>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</si>
  <si>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</si>
  <si>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</si>
  <si>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</si>
  <si>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</si>
  <si>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</si>
  <si>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</si>
  <si>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</si>
  <si>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</si>
  <si>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</si>
  <si>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</si>
  <si>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</si>
  <si>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</si>
  <si>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</si>
  <si>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</si>
  <si>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</si>
  <si>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</si>
  <si>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</si>
  <si>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</si>
  <si>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</si>
  <si>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</si>
  <si>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</si>
  <si>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</si>
  <si>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</si>
  <si>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</si>
  <si>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</si>
  <si>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</si>
  <si>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</si>
  <si>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</si>
  <si>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</si>
  <si>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</si>
  <si>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</si>
  <si>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</si>
  <si>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</si>
  <si>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</si>
  <si>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</si>
  <si>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</si>
  <si>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</si>
  <si>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</si>
  <si>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</si>
  <si>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</si>
  <si>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</si>
  <si>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</si>
  <si>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</si>
  <si>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</si>
  <si>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</si>
  <si>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</si>
  <si>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</si>
  <si>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</si>
  <si>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</si>
  <si>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</si>
  <si>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</si>
  <si>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</si>
  <si>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</si>
  <si>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</si>
  <si>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</si>
  <si>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</si>
  <si>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</si>
  <si>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</si>
  <si>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</si>
  <si>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</si>
  <si>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</si>
  <si>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</si>
  <si>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</si>
  <si>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</si>
  <si>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</si>
  <si>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</si>
  <si>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</si>
  <si>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</si>
  <si>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</si>
  <si>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</si>
  <si>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</si>
  <si>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</si>
  <si>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</si>
  <si>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</si>
  <si>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</si>
  <si>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</si>
  <si>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</si>
  <si>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</si>
  <si>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</si>
  <si>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</si>
  <si>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</si>
  <si>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</si>
  <si>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</si>
  <si>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</si>
  <si>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</si>
  <si>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</si>
  <si>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</si>
  <si>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</si>
  <si>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</si>
  <si>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</si>
  <si>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</si>
  <si>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</si>
  <si>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</si>
  <si>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</si>
  <si>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</si>
  <si>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</si>
  <si>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</si>
  <si>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</si>
  <si>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</si>
  <si>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</si>
  <si>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</si>
  <si>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</si>
  <si>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</si>
  <si>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</si>
  <si>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</si>
  <si>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</si>
  <si>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</si>
  <si>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</si>
  <si>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</si>
  <si>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</si>
  <si>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</si>
  <si>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</si>
  <si>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</si>
  <si>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</si>
  <si>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</si>
  <si>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</si>
  <si>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</si>
  <si>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</si>
  <si>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</si>
  <si>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</si>
  <si>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</si>
  <si>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</si>
  <si>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</si>
  <si>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</si>
  <si>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</si>
  <si>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</si>
  <si>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</si>
  <si>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</si>
  <si>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</si>
  <si>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</si>
  <si>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</si>
  <si>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</si>
  <si>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</si>
  <si>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</si>
  <si>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</si>
  <si>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</si>
  <si>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</si>
  <si>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</si>
  <si>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</si>
  <si>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</si>
  <si>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</si>
  <si>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</si>
  <si>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</si>
  <si>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</si>
  <si>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</si>
  <si>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</si>
  <si>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</si>
  <si>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</si>
  <si>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</si>
  <si>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</si>
  <si>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</si>
  <si>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</si>
  <si>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</si>
  <si>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</si>
  <si>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</si>
  <si>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</si>
  <si>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</si>
  <si>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</si>
  <si>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</si>
  <si>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</si>
  <si>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</si>
  <si>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</si>
  <si>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</si>
  <si>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</si>
  <si>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</si>
  <si>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</si>
  <si>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</si>
  <si>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</si>
  <si>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</si>
  <si>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</si>
  <si>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</si>
  <si>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</si>
  <si>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</si>
  <si>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</si>
  <si>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</si>
  <si>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</si>
  <si>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</si>
  <si>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</si>
  <si>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</si>
  <si>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</si>
  <si>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</si>
  <si>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</si>
  <si>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</si>
  <si>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</si>
  <si>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</si>
  <si>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</si>
  <si>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</si>
  <si>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</si>
  <si>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</si>
  <si>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</si>
  <si>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</si>
  <si>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</si>
  <si>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</si>
  <si>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</si>
  <si>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</si>
  <si>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</si>
  <si>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</si>
  <si>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</si>
  <si>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</si>
  <si>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</si>
  <si>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</si>
  <si>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</si>
  <si>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</si>
  <si>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</si>
  <si>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</si>
  <si>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</si>
  <si>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</si>
  <si>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</si>
  <si>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</si>
  <si>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</si>
  <si>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</si>
  <si>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</si>
  <si>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</si>
  <si>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</si>
  <si>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</si>
  <si>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</si>
  <si>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</si>
  <si>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</si>
  <si>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</si>
  <si>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</si>
  <si>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</si>
  <si>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</si>
  <si>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</si>
  <si>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</si>
  <si>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</si>
  <si>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</si>
  <si>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</si>
  <si>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</si>
  <si>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</si>
  <si>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</si>
  <si>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</si>
  <si>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</si>
  <si>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</si>
  <si>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</si>
  <si>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</si>
  <si>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</si>
  <si>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</si>
  <si>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</si>
  <si>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</si>
  <si>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</si>
  <si>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</si>
  <si>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</si>
  <si>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</si>
  <si>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</si>
  <si>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</si>
  <si>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</si>
  <si>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</si>
  <si>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</si>
  <si>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</si>
  <si>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</si>
  <si>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</si>
  <si>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</si>
  <si>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</si>
  <si>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</si>
  <si>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</si>
  <si>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</si>
  <si>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</si>
  <si>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</si>
  <si>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</si>
  <si>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</si>
  <si>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</si>
  <si>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</si>
  <si>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</si>
  <si>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</si>
  <si>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</si>
  <si>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</si>
  <si>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</si>
  <si>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</si>
  <si>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</si>
  <si>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</si>
  <si>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</si>
  <si>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</si>
  <si>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</si>
  <si>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</si>
  <si>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</si>
  <si>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</si>
  <si>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</si>
  <si>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</si>
  <si>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</si>
  <si>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</si>
  <si>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</si>
  <si>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</si>
  <si>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</si>
  <si>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</si>
  <si>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</si>
  <si>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</si>
  <si>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</si>
  <si>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</si>
  <si>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</si>
  <si>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</si>
  <si>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</si>
  <si>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</si>
  <si>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</si>
  <si>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</si>
  <si>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</si>
  <si>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</si>
  <si>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</si>
  <si>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</si>
  <si>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</si>
  <si>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</si>
  <si>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</si>
  <si>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</si>
  <si>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</si>
  <si>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</si>
  <si>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</si>
  <si>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</si>
  <si>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</si>
  <si>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</si>
  <si>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</si>
  <si>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</si>
  <si>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</si>
  <si>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</si>
  <si>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</si>
  <si>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</si>
  <si>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</si>
  <si>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</si>
  <si>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</si>
  <si>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</si>
  <si>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</si>
  <si>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</si>
  <si>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</si>
  <si>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</si>
  <si>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</si>
  <si>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</si>
  <si>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</si>
  <si>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</si>
  <si>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</si>
  <si>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</si>
  <si>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</si>
  <si>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</si>
  <si>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</si>
  <si>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</si>
  <si>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</si>
  <si>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</si>
  <si>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</si>
  <si>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</si>
  <si>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</si>
  <si>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</si>
  <si>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</si>
  <si>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</si>
  <si>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</si>
  <si>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</si>
  <si>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</si>
  <si>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</si>
  <si>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</si>
  <si>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</si>
  <si>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</si>
  <si>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</si>
  <si>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</si>
  <si>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</si>
  <si>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</si>
  <si>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</si>
  <si>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</si>
  <si>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</si>
  <si>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</si>
  <si>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</si>
  <si>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</si>
  <si>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</si>
  <si>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</si>
  <si>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</si>
  <si>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</si>
  <si>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</si>
  <si>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</si>
  <si>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</si>
  <si>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</si>
  <si>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</si>
  <si>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</si>
  <si>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</si>
  <si>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</si>
  <si>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</si>
  <si>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</si>
  <si>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</si>
  <si>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</si>
  <si>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</si>
  <si>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</si>
  <si>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</si>
  <si>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</si>
  <si>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</si>
  <si>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</si>
  <si>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</si>
  <si>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</si>
  <si>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</si>
  <si>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</si>
  <si>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</si>
  <si>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</si>
  <si>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</si>
  <si>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</si>
  <si>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</si>
  <si>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</si>
  <si>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</si>
  <si>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</si>
  <si>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</si>
  <si>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</si>
  <si>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</si>
  <si>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</si>
  <si>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</si>
  <si>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</si>
  <si>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</si>
  <si>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</si>
  <si>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</si>
  <si>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</si>
  <si>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</si>
  <si>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</si>
  <si>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</si>
  <si>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</si>
  <si>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</si>
  <si>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</si>
  <si>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</si>
  <si>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</si>
  <si>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</si>
  <si>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</si>
  <si>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</si>
  <si>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</si>
  <si>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</si>
  <si>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</si>
  <si>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</si>
  <si>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</si>
  <si>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</si>
  <si>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</si>
  <si>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</si>
  <si>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</si>
  <si>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</si>
  <si>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</si>
  <si>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</si>
  <si>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</si>
  <si>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</si>
  <si>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</si>
  <si>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</si>
  <si>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</si>
  <si>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</si>
  <si>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</si>
  <si>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</si>
  <si>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</si>
  <si>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</si>
  <si>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</si>
  <si>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</si>
  <si>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</si>
  <si>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</si>
  <si>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</si>
  <si>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</si>
  <si>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</si>
  <si>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</si>
  <si>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</si>
  <si>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</si>
  <si>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</si>
  <si>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</si>
  <si>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</si>
  <si>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</si>
  <si>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</si>
  <si>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</si>
  <si>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</si>
  <si>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</si>
  <si>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</si>
  <si>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</si>
  <si>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</si>
  <si>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</si>
  <si>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</si>
  <si>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</si>
  <si>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</si>
  <si>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</si>
  <si>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</si>
  <si>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</si>
  <si>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</si>
  <si>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</si>
  <si>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</si>
  <si>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</si>
  <si>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</si>
  <si>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</si>
  <si>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</si>
  <si>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</si>
  <si>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</si>
  <si>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</si>
  <si>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</si>
  <si>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</si>
  <si>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</si>
  <si>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</si>
  <si>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</si>
  <si>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</si>
  <si>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</si>
  <si>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</si>
  <si>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</si>
  <si>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</si>
  <si>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</si>
  <si>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</si>
  <si>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</si>
  <si>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</si>
  <si>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</si>
  <si>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</si>
  <si>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</si>
  <si>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</si>
  <si>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</si>
  <si>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</si>
  <si>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</si>
  <si>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</si>
  <si>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</si>
  <si>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</si>
  <si>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</si>
  <si>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</si>
  <si>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</si>
  <si>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</si>
  <si>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</si>
  <si>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</si>
  <si>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</si>
  <si>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</si>
  <si>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</si>
  <si>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</si>
  <si>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</si>
  <si>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</si>
  <si>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</si>
  <si>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</si>
  <si>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</si>
  <si>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</si>
  <si>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</si>
  <si>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</si>
  <si>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</si>
  <si>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</si>
  <si>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</si>
  <si>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</si>
  <si>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</si>
  <si>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</si>
  <si>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</si>
  <si>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</si>
  <si>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</si>
  <si>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</si>
  <si>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</si>
  <si>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</si>
  <si>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</si>
  <si>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</si>
  <si>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</si>
  <si>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</si>
  <si>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</si>
  <si>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</si>
  <si>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</si>
  <si>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</si>
  <si>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</si>
  <si>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</si>
  <si>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</si>
  <si>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</si>
  <si>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</si>
  <si>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</si>
  <si>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</si>
  <si>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</si>
  <si>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</si>
  <si>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</si>
  <si>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</si>
  <si>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</si>
  <si>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</si>
  <si>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</si>
  <si>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</si>
  <si>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</si>
  <si>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</si>
  <si>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</si>
  <si>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</si>
  <si>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</si>
  <si>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</si>
  <si>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</si>
  <si>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</si>
  <si>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</si>
  <si>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</si>
  <si>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</si>
  <si>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</si>
  <si>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</si>
  <si>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</si>
  <si>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</si>
  <si>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</si>
  <si>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</si>
  <si>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</si>
  <si>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</si>
  <si>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</si>
  <si>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</si>
  <si>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</si>
  <si>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</si>
  <si>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</si>
  <si>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</si>
  <si>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</si>
  <si>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</si>
  <si>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</si>
  <si>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</si>
  <si>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</si>
  <si>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</si>
  <si>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</si>
  <si>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</si>
  <si>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</si>
  <si>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</si>
  <si>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</si>
  <si>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</si>
  <si>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</si>
  <si>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</si>
  <si>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</si>
  <si>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</si>
  <si>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</si>
  <si>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</si>
  <si>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</si>
  <si>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</si>
  <si>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</si>
  <si>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</si>
  <si>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</si>
  <si>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</si>
  <si>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</si>
  <si>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</si>
  <si>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</si>
  <si>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</si>
  <si>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</si>
  <si>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</si>
  <si>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</si>
  <si>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</si>
  <si>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</si>
  <si>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</si>
  <si>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</si>
  <si>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</si>
  <si>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</si>
  <si>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</si>
  <si>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</si>
  <si>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</si>
  <si>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</si>
  <si>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</si>
  <si>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</si>
  <si>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</si>
  <si>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</si>
  <si>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</si>
  <si>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</si>
  <si>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</si>
  <si>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</si>
  <si>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</si>
  <si>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</si>
  <si>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</si>
  <si>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</si>
  <si>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</si>
  <si>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</si>
  <si>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</si>
  <si>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</si>
  <si>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</si>
  <si>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</si>
  <si>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</si>
  <si>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</si>
  <si>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</si>
  <si>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</si>
  <si>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</si>
  <si>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</si>
  <si>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</si>
  <si>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</si>
  <si>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</si>
  <si>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</si>
  <si>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</si>
  <si>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</si>
  <si>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</si>
  <si>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</si>
  <si>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</si>
  <si>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</si>
  <si>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</si>
  <si>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</si>
  <si>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</si>
  <si>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</si>
  <si>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</si>
  <si>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</si>
  <si>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</si>
  <si>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</si>
  <si>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</si>
  <si>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</si>
  <si>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</si>
  <si>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</si>
  <si>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</si>
  <si>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</si>
  <si>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</si>
  <si>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</si>
  <si>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</si>
  <si>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</si>
  <si>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</si>
  <si>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</si>
  <si>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</si>
  <si>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</si>
  <si>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</si>
  <si>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</si>
  <si>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</si>
  <si>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</si>
  <si>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</si>
  <si>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</si>
  <si>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</si>
  <si>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</si>
  <si>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</si>
  <si>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</si>
  <si>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</si>
  <si>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</si>
  <si>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</si>
  <si>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</si>
  <si>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</si>
  <si>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</si>
  <si>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</si>
  <si>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</si>
  <si>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</si>
  <si>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</si>
  <si>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</si>
  <si>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</si>
  <si>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</si>
  <si>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</si>
  <si>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</si>
  <si>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</si>
  <si>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</si>
  <si>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</si>
  <si>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</si>
  <si>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</si>
  <si>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</si>
  <si>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</si>
  <si>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</si>
  <si>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</si>
  <si>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</si>
  <si>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</si>
  <si>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</si>
  <si>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</si>
  <si>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</si>
  <si>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</si>
  <si>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</si>
  <si>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</si>
  <si>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</si>
  <si>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</si>
  <si>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</si>
  <si>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</si>
  <si>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</si>
  <si>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</si>
  <si>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</si>
  <si>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</si>
  <si>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</si>
  <si>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</si>
  <si>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</si>
  <si>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</si>
  <si>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</si>
  <si>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</si>
  <si>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</si>
  <si>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</si>
  <si>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</si>
  <si>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</si>
  <si>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</si>
  <si>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</si>
  <si>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</si>
  <si>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</si>
  <si>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</si>
  <si>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</si>
  <si>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</si>
  <si>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</si>
  <si>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</si>
  <si>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</si>
  <si>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</si>
  <si>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</si>
  <si>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</si>
  <si>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</si>
  <si>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</si>
  <si>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</si>
  <si>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</si>
  <si>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</si>
  <si>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</si>
  <si>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</si>
  <si>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</si>
  <si>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</si>
  <si>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</si>
  <si>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</si>
  <si>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</si>
  <si>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</si>
  <si>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</si>
  <si>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</si>
  <si>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</si>
  <si>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</si>
  <si>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</si>
  <si>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</si>
  <si>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</si>
  <si>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</si>
  <si>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</si>
  <si>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</si>
  <si>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</si>
  <si>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</si>
  <si>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</si>
  <si>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</si>
  <si>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</si>
  <si>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</si>
  <si>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</si>
  <si>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</si>
  <si>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</si>
  <si>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</si>
  <si>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</si>
  <si>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</si>
  <si>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</si>
  <si>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</si>
  <si>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</si>
  <si>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</si>
  <si>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</si>
  <si>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</si>
  <si>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</si>
  <si>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</si>
  <si>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</si>
  <si>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</si>
  <si>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</si>
  <si>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</si>
  <si>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</si>
  <si>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</si>
  <si>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</si>
  <si>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</si>
  <si>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</si>
  <si>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</si>
  <si>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</si>
  <si>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</si>
  <si>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</si>
  <si>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</si>
  <si>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</si>
  <si>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</si>
  <si>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</si>
  <si>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</si>
  <si>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</si>
  <si>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</si>
  <si>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</si>
  <si>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</si>
  <si>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</si>
  <si>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</si>
  <si>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</si>
  <si>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</si>
  <si>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</si>
  <si>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</si>
  <si>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</si>
  <si>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</si>
  <si>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</si>
  <si>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</si>
  <si>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</si>
  <si>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</si>
  <si>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</si>
  <si>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</si>
  <si>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</si>
  <si>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</si>
  <si>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</si>
  <si>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</si>
  <si>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</si>
  <si>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</si>
  <si>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</si>
  <si>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</si>
  <si>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</si>
  <si>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</si>
  <si>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</si>
  <si>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</si>
  <si>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</si>
  <si>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</si>
  <si>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</si>
  <si>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</si>
  <si>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</si>
  <si>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</si>
  <si>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</si>
  <si>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</si>
  <si>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</si>
  <si>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</si>
  <si>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</si>
  <si>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</si>
  <si>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</si>
  <si>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</si>
  <si>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</si>
  <si>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</si>
  <si>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</si>
  <si>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</si>
  <si>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</si>
  <si>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</si>
  <si>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</si>
  <si>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</si>
  <si>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</si>
  <si>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</si>
  <si>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</si>
  <si>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</si>
  <si>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</si>
  <si>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</si>
  <si>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</si>
  <si>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</si>
  <si>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</si>
  <si>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</si>
  <si>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</si>
  <si>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</si>
  <si>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</si>
  <si>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</si>
  <si>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</si>
  <si>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</si>
  <si>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</si>
  <si>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</si>
  <si>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</si>
  <si>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</si>
  <si>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</si>
  <si>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</si>
  <si>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</si>
  <si>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</si>
  <si>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</si>
  <si>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</si>
  <si>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</si>
  <si>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</si>
  <si>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</si>
  <si>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</si>
  <si>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</si>
  <si>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</si>
  <si>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</si>
  <si>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</si>
  <si>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</si>
  <si>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</si>
  <si>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</si>
  <si>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</si>
  <si>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</si>
  <si>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</si>
  <si>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</si>
  <si>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</si>
  <si>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</si>
  <si>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</si>
  <si>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</si>
  <si>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</si>
  <si>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</si>
  <si>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</si>
  <si>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</si>
  <si>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</si>
  <si>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</si>
  <si>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</si>
  <si>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</si>
  <si>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</si>
  <si>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</si>
  <si>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</si>
  <si>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</si>
  <si>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</si>
  <si>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</si>
  <si>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</si>
  <si>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</si>
  <si>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</si>
  <si>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</si>
  <si>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</si>
  <si>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</si>
  <si>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</si>
  <si>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</si>
  <si>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</si>
  <si>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</si>
  <si>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</si>
  <si>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</si>
  <si>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</si>
  <si>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</si>
  <si>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</si>
  <si>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</si>
  <si>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</si>
  <si>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</si>
  <si>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</si>
  <si>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</si>
  <si>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</si>
  <si>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</si>
  <si>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</si>
  <si>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</si>
  <si>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</si>
  <si>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</si>
  <si>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</si>
  <si>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</si>
  <si>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</si>
  <si>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</si>
  <si>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</si>
  <si>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</si>
  <si>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</si>
  <si>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</si>
  <si>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</si>
  <si>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</si>
  <si>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</si>
  <si>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</si>
  <si>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</si>
  <si>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</si>
  <si>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</si>
  <si>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</si>
  <si>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</si>
  <si>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</si>
  <si>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</si>
  <si>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</si>
  <si>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</si>
  <si>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</si>
  <si>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</si>
  <si>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</si>
  <si>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</si>
  <si>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</si>
  <si>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</si>
  <si>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</si>
  <si>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</si>
  <si>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</si>
  <si>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</si>
  <si>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</si>
  <si>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</si>
  <si>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</si>
  <si>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</si>
  <si>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</si>
  <si>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</si>
  <si>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</si>
  <si>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</si>
  <si>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</si>
  <si>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</si>
  <si>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</si>
  <si>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</si>
  <si>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</si>
  <si>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</si>
  <si>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</si>
  <si>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</si>
  <si>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</si>
  <si>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</si>
  <si>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</si>
  <si>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</si>
  <si>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</si>
  <si>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</si>
  <si>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</si>
  <si>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</si>
  <si>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</si>
  <si>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</si>
  <si>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</si>
  <si>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</si>
  <si>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</si>
  <si>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</si>
  <si>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</si>
  <si>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</si>
  <si>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</si>
  <si>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</si>
  <si>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</si>
  <si>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</si>
  <si>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</si>
  <si>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</si>
  <si>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</si>
  <si>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</si>
  <si>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</si>
  <si>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</si>
  <si>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</si>
  <si>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</si>
  <si>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</si>
  <si>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</si>
  <si>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</si>
  <si>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</si>
  <si>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</si>
  <si>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</si>
  <si>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</si>
  <si>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</si>
  <si>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</si>
  <si>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</si>
  <si>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</si>
  <si>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</si>
  <si>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</si>
  <si>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</si>
  <si>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</si>
  <si>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</si>
  <si>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</si>
  <si>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</si>
  <si>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</si>
  <si>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</si>
  <si>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</si>
  <si>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</si>
  <si>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</si>
  <si>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</si>
  <si>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</si>
  <si>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</si>
  <si>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</si>
  <si>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</si>
  <si>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</si>
  <si>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</si>
  <si>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</si>
  <si>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</si>
  <si>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</si>
  <si>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</si>
  <si>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</si>
  <si>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</si>
  <si>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</si>
  <si>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</si>
  <si>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</si>
  <si>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</si>
  <si>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</si>
  <si>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</si>
  <si>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</si>
  <si>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</si>
  <si>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</si>
  <si>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</si>
  <si>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</si>
  <si>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</si>
  <si>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</si>
  <si>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</si>
  <si>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</si>
  <si>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</si>
  <si>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</si>
  <si>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</si>
  <si>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</si>
  <si>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</si>
  <si>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</si>
  <si>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</si>
  <si>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</si>
  <si>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</si>
  <si>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</si>
  <si>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</si>
  <si>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</si>
  <si>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</si>
  <si>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</si>
  <si>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</si>
  <si>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</si>
  <si>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</si>
  <si>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</si>
  <si>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</si>
  <si>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</si>
  <si>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</si>
  <si>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</si>
  <si>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</si>
  <si>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</si>
  <si>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</si>
  <si>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</si>
  <si>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</si>
  <si>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</si>
  <si>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</si>
  <si>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</si>
  <si>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</si>
  <si>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</si>
  <si>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</si>
  <si>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</si>
  <si>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</si>
  <si>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</si>
  <si>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</si>
  <si>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</si>
  <si>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</si>
  <si>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</si>
  <si>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</si>
  <si>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</si>
  <si>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</si>
  <si>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</si>
  <si>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</si>
  <si>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</si>
  <si>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</si>
  <si>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</si>
  <si>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</si>
  <si>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</si>
  <si>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</si>
  <si>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</si>
  <si>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</si>
  <si>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</si>
  <si>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</si>
  <si>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</si>
  <si>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</si>
  <si>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</si>
  <si>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</si>
  <si>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</si>
  <si>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</si>
  <si>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</si>
  <si>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</si>
  <si>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</si>
  <si>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</si>
  <si>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</si>
  <si>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</si>
  <si>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</si>
  <si>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</si>
  <si>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</si>
  <si>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</si>
  <si>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</si>
  <si>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</si>
  <si>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</si>
  <si>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</si>
  <si>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</si>
  <si>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</si>
  <si>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</si>
  <si>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</si>
  <si>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</si>
  <si>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</si>
  <si>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</si>
  <si>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</si>
  <si>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</si>
  <si>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</si>
  <si>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</si>
  <si>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</si>
  <si>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</si>
  <si>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</si>
  <si>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</si>
  <si>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</si>
  <si>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</si>
  <si>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</si>
  <si>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</si>
  <si>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</si>
  <si>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</si>
  <si>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</si>
  <si>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</si>
  <si>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</si>
  <si>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</si>
  <si>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</si>
  <si>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</si>
  <si>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</si>
  <si>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</si>
  <si>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</si>
  <si>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</si>
  <si>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</si>
  <si>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</si>
  <si>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</si>
  <si>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</si>
  <si>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</si>
  <si>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</si>
  <si>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</si>
  <si>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</si>
  <si>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</si>
  <si>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</si>
  <si>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</si>
  <si>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</si>
  <si>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</si>
  <si>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</si>
  <si>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</si>
  <si>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</si>
  <si>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</si>
  <si>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</si>
  <si>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</si>
  <si>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</si>
  <si>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</si>
  <si>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</si>
  <si>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</si>
  <si>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</si>
  <si>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</si>
  <si>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</si>
  <si>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</si>
  <si>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</si>
  <si>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</si>
  <si>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</si>
  <si>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</si>
  <si>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</si>
  <si>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</si>
  <si>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</si>
  <si>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</si>
  <si>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</si>
  <si>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</si>
  <si>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</si>
  <si>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</si>
  <si>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</si>
  <si>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</si>
  <si>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</si>
  <si>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</si>
  <si>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</si>
  <si>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</si>
  <si>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</si>
  <si>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</si>
  <si>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</si>
  <si>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</si>
  <si>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</si>
  <si>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</si>
  <si>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</si>
  <si>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</si>
  <si>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</si>
  <si>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</si>
  <si>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</si>
  <si>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</si>
  <si>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</si>
  <si>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</si>
  <si>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</si>
  <si>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</si>
  <si>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</si>
  <si>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</si>
  <si>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</si>
  <si>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</si>
  <si>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</si>
  <si>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</si>
  <si>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</si>
  <si>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</si>
  <si>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</si>
  <si>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</si>
  <si>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</si>
  <si>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</si>
  <si>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</si>
  <si>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</si>
  <si>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</si>
  <si>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</si>
  <si>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</si>
  <si>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</si>
  <si>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</si>
  <si>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</si>
  <si>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</si>
  <si>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</si>
  <si>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</si>
  <si>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</si>
  <si>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</si>
  <si>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</si>
  <si>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</si>
  <si>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</si>
  <si>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</si>
  <si>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</si>
  <si>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</si>
  <si>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</si>
  <si>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</si>
  <si>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</si>
  <si>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</si>
  <si>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</si>
  <si>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</si>
  <si>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</si>
  <si>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</si>
  <si>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</si>
  <si>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</si>
  <si>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</si>
  <si>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</si>
  <si>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</si>
  <si>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</si>
  <si>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</si>
  <si>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</si>
  <si>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</si>
  <si>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</si>
  <si>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</si>
  <si>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</si>
  <si>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</si>
  <si>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</si>
  <si>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</si>
  <si>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</si>
  <si>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</si>
  <si>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</si>
  <si>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</si>
  <si>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</si>
  <si>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</si>
  <si>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</si>
  <si>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</si>
  <si>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</si>
  <si>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</si>
  <si>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</si>
  <si>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</si>
  <si>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</si>
  <si>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</si>
  <si>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</si>
  <si>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</si>
  <si>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</si>
  <si>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</si>
  <si>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</si>
  <si>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</si>
  <si>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</si>
  <si>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</si>
  <si>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</si>
  <si>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</si>
  <si>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</si>
  <si>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</si>
  <si>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</si>
  <si>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</si>
  <si>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</si>
  <si>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</si>
  <si>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</si>
  <si>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</si>
  <si>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</si>
  <si>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</si>
  <si>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</si>
  <si>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</si>
  <si>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</si>
  <si>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</si>
  <si>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</si>
  <si>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</si>
  <si>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</si>
  <si>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</si>
  <si>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</si>
  <si>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</si>
  <si>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</si>
  <si>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</si>
  <si>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</si>
  <si>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</si>
  <si>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</si>
  <si>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</si>
  <si>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</si>
  <si>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</si>
  <si>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</si>
  <si>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</si>
  <si>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</si>
  <si>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</si>
  <si>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</si>
  <si>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</si>
  <si>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</si>
  <si>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</si>
  <si>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</si>
  <si>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</si>
  <si>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</si>
  <si>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</si>
  <si>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</si>
  <si>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</si>
  <si>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</si>
  <si>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</si>
  <si>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</si>
  <si>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</si>
  <si>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</si>
  <si>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</si>
  <si>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</si>
  <si>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</si>
  <si>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</si>
  <si>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</si>
  <si>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</si>
  <si>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</si>
  <si>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</si>
  <si>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</si>
  <si>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</si>
  <si>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</si>
  <si>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</si>
  <si>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</si>
  <si>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</si>
  <si>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</si>
  <si>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</si>
  <si>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</si>
  <si>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</si>
  <si>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</si>
  <si>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</si>
  <si>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</si>
  <si>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</si>
  <si>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</si>
  <si>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</si>
  <si>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</si>
  <si>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</si>
  <si>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</si>
  <si>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</si>
  <si>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</si>
  <si>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</si>
  <si>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</si>
  <si>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</si>
  <si>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</si>
  <si>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</si>
  <si>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</si>
  <si>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</si>
  <si>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</si>
  <si>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</si>
  <si>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</si>
  <si>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</si>
  <si>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</si>
  <si>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</si>
  <si>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</si>
  <si>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</si>
  <si>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</si>
  <si>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</si>
  <si>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</si>
  <si>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</si>
  <si>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</si>
  <si>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</si>
  <si>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</si>
  <si>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</si>
  <si>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</si>
  <si>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</si>
  <si>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</si>
  <si>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</si>
  <si>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</si>
  <si>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</si>
  <si>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</si>
  <si>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</si>
  <si>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</si>
  <si>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</si>
  <si>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</si>
  <si>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</si>
  <si>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</si>
  <si>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</si>
  <si>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</si>
  <si>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</si>
  <si>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</si>
  <si>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</si>
  <si>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</si>
  <si>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</si>
  <si>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</si>
  <si>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</si>
  <si>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</si>
  <si>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</si>
  <si>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</si>
  <si>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</si>
  <si>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</si>
  <si>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</si>
  <si>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</si>
  <si>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</si>
  <si>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</si>
  <si>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</si>
  <si>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</si>
  <si>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</si>
  <si>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</si>
  <si>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</si>
  <si>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</si>
  <si>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</si>
  <si>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</si>
  <si>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</si>
  <si>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</si>
  <si>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</si>
  <si>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</si>
  <si>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</si>
  <si>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</si>
  <si>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</si>
  <si>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</si>
  <si>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</si>
  <si>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</si>
  <si>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</si>
  <si>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</si>
  <si>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</si>
  <si>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</si>
  <si>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</si>
  <si>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</si>
  <si>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</si>
  <si>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</si>
  <si>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</si>
  <si>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</si>
  <si>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</si>
  <si>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</si>
  <si>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</si>
  <si>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</si>
  <si>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</si>
  <si>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</si>
  <si>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</si>
  <si>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</si>
  <si>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</si>
  <si>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</si>
  <si>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</si>
  <si>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</si>
  <si>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</si>
  <si>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</si>
  <si>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</si>
  <si>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</si>
  <si>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</si>
  <si>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</si>
  <si>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</si>
  <si>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</si>
  <si>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</si>
  <si>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</si>
  <si>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</si>
  <si>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</si>
  <si>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</si>
  <si>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</si>
  <si>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</si>
  <si>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</si>
  <si>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</si>
  <si>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</si>
  <si>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</si>
  <si>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</si>
  <si>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</si>
  <si>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</si>
  <si>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</si>
  <si>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</si>
  <si>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</si>
  <si>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</si>
  <si>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</si>
  <si>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</si>
  <si>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</si>
  <si>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</si>
  <si>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</si>
  <si>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</si>
  <si>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</si>
  <si>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</si>
  <si>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</si>
  <si>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</si>
  <si>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</si>
  <si>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</si>
  <si>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</si>
  <si>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</si>
  <si>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</si>
  <si>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</si>
  <si>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</si>
  <si>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</si>
  <si>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</si>
  <si>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</si>
  <si>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</si>
  <si>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</si>
  <si>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</si>
  <si>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</si>
  <si>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</si>
  <si>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</si>
  <si>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</si>
  <si>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</si>
  <si>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</si>
  <si>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</si>
  <si>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</si>
  <si>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</si>
  <si>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</si>
  <si>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</si>
  <si>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</si>
  <si>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</si>
  <si>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</si>
  <si>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</si>
  <si>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</si>
  <si>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</si>
  <si>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</si>
  <si>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</si>
  <si>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</si>
  <si>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</si>
  <si>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</si>
  <si>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</si>
  <si>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</si>
  <si>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</si>
  <si>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</si>
  <si>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</si>
  <si>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</si>
  <si>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</si>
  <si>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</si>
  <si>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</si>
  <si>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</si>
  <si>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</si>
  <si>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</si>
  <si>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</si>
  <si>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</si>
  <si>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</si>
  <si>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</si>
  <si>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</si>
  <si>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</si>
  <si>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</si>
  <si>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</si>
  <si>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</si>
  <si>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</si>
  <si>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</si>
  <si>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</si>
  <si>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</si>
  <si>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</si>
  <si>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</si>
  <si>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</si>
  <si>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</si>
  <si>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</si>
  <si>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</si>
  <si>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</si>
  <si>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</si>
  <si>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</si>
  <si>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</si>
  <si>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</si>
  <si>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</si>
  <si>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</si>
  <si>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</si>
  <si>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</si>
  <si>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</si>
  <si>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</si>
  <si>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</si>
  <si>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</si>
  <si>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</si>
  <si>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</si>
  <si>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</si>
  <si>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</si>
  <si>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</si>
  <si>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</si>
  <si>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</si>
  <si>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</si>
  <si>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</si>
  <si>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</si>
  <si>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</si>
  <si>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</si>
  <si>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</si>
  <si>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</si>
  <si>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</si>
  <si>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</si>
  <si>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</si>
  <si>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</si>
  <si>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</si>
  <si>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</si>
  <si>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</si>
  <si>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</si>
  <si>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</si>
  <si>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</si>
  <si>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</si>
  <si>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</si>
  <si>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</si>
  <si>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</si>
  <si>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</si>
  <si>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</si>
  <si>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</si>
  <si>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</si>
  <si>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</si>
  <si>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</si>
  <si>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</si>
  <si>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</si>
  <si>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</si>
  <si>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</si>
  <si>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</si>
  <si>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</si>
  <si>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</si>
  <si>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</si>
  <si>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</si>
  <si>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</si>
  <si>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</si>
  <si>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</si>
  <si>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</si>
  <si>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</si>
  <si>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</si>
  <si>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</si>
  <si>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</si>
  <si>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</si>
  <si>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</si>
  <si>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</si>
  <si>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</si>
  <si>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</si>
  <si>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</si>
  <si>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</si>
  <si>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</si>
  <si>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</si>
  <si>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</si>
  <si>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</si>
  <si>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</si>
  <si>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</si>
  <si>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</si>
  <si>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</si>
  <si>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</si>
  <si>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</si>
  <si>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</si>
  <si>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</si>
  <si>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</si>
  <si>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</si>
  <si>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</si>
  <si>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</si>
  <si>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</si>
  <si>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</si>
  <si>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</si>
  <si>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</si>
  <si>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</si>
  <si>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</si>
  <si>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</si>
  <si>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</si>
  <si>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</si>
  <si>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</si>
  <si>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</si>
  <si>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</si>
  <si>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</si>
  <si>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</si>
  <si>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</si>
  <si>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</si>
  <si>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</si>
  <si>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</si>
  <si>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</si>
  <si>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</si>
  <si>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</si>
  <si>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</si>
  <si>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</si>
  <si>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</si>
  <si>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</si>
  <si>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</si>
  <si>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</si>
  <si>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</si>
  <si>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</si>
  <si>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</si>
  <si>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</si>
  <si>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</si>
  <si>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</si>
  <si>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</si>
  <si>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</si>
  <si>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</si>
  <si>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</si>
  <si>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</si>
  <si>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</si>
  <si>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</si>
  <si>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</si>
  <si>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</si>
  <si>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</si>
  <si>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</si>
  <si>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</si>
  <si>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</si>
  <si>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</si>
  <si>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</si>
  <si>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</si>
  <si>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</si>
  <si>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</si>
  <si>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</si>
  <si>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</si>
  <si>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</si>
  <si>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</si>
  <si>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</si>
  <si>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</si>
  <si>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</si>
  <si>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</si>
  <si>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</si>
  <si>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</si>
  <si>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</si>
  <si>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</si>
  <si>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</si>
  <si>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</si>
  <si>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</si>
  <si>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</si>
  <si>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</si>
  <si>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</si>
  <si>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</si>
  <si>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</si>
  <si>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</si>
  <si>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</si>
  <si>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</si>
  <si>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</si>
  <si>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</si>
  <si>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</si>
  <si>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</si>
  <si>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</si>
  <si>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</si>
  <si>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</si>
  <si>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</si>
  <si>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</si>
  <si>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</si>
  <si>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</si>
  <si>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</si>
  <si>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</si>
  <si>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</si>
  <si>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</si>
  <si>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</si>
  <si>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</si>
  <si>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</si>
  <si>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</si>
  <si>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</si>
  <si>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</si>
  <si>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</si>
  <si>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</si>
  <si>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</si>
  <si>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</si>
  <si>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</si>
  <si>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</si>
  <si>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</si>
  <si>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</si>
  <si>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</si>
  <si>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</si>
  <si>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</si>
  <si>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</si>
  <si>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</si>
  <si>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</si>
  <si>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</si>
  <si>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</si>
  <si>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</si>
  <si>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</si>
  <si>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</si>
  <si>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</si>
  <si>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</si>
  <si>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</si>
  <si>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</si>
  <si>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</si>
  <si>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</si>
  <si>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</si>
  <si>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</si>
  <si>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</si>
  <si>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</si>
  <si>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</si>
  <si>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</si>
  <si>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</si>
  <si>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</si>
  <si>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</si>
  <si>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</si>
  <si>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</si>
  <si>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</si>
  <si>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</si>
  <si>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</si>
  <si>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</si>
  <si>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</si>
  <si>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</si>
  <si>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</si>
  <si>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</si>
  <si>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</si>
  <si>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</si>
  <si>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</si>
  <si>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</si>
  <si>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</si>
  <si>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</si>
  <si>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</si>
  <si>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</si>
  <si>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</si>
  <si>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</si>
  <si>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</si>
  <si>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</si>
  <si>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</si>
  <si>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</si>
  <si>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</si>
  <si>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</si>
  <si>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</si>
  <si>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</si>
  <si>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</si>
  <si>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</si>
  <si>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</si>
  <si>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</si>
  <si>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</si>
  <si>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</si>
  <si>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</si>
  <si>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</si>
  <si>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</si>
  <si>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</si>
  <si>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</si>
  <si>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</si>
  <si>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</si>
  <si>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</si>
  <si>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</si>
  <si>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</si>
  <si>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</si>
  <si>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</si>
  <si>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</si>
  <si>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</si>
  <si>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</si>
  <si>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</si>
  <si>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</si>
  <si>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</si>
  <si>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</si>
  <si>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</si>
  <si>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</si>
  <si>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</si>
  <si>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</si>
  <si>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</si>
  <si>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</si>
  <si>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</si>
  <si>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</si>
  <si>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</si>
  <si>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</si>
  <si>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</si>
  <si>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</si>
  <si>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</si>
  <si>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</si>
  <si>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</si>
  <si>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</si>
  <si>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</si>
  <si>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</si>
  <si>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</si>
  <si>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</si>
  <si>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</si>
  <si>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</si>
  <si>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</si>
  <si>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</si>
  <si>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</si>
  <si>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</si>
  <si>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</si>
  <si>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</si>
  <si>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</si>
  <si>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</si>
  <si>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</si>
  <si>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</si>
  <si>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</si>
  <si>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</si>
  <si>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</si>
  <si>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</si>
  <si>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</si>
  <si>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</si>
  <si>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</si>
  <si>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</si>
  <si>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</si>
  <si>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</si>
  <si>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</si>
  <si>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</si>
  <si>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</si>
  <si>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</si>
  <si>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</si>
  <si>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</si>
  <si>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</si>
  <si>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</si>
  <si>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</si>
  <si>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</si>
  <si>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</si>
  <si>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</si>
  <si>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</si>
  <si>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</si>
  <si>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</si>
  <si>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</si>
  <si>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</si>
  <si>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</si>
  <si>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</si>
  <si>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</si>
  <si>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</si>
  <si>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</si>
  <si>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</si>
  <si>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</si>
  <si>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</si>
  <si>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</si>
  <si>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</si>
  <si>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</si>
  <si>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</si>
  <si>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</si>
  <si>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</si>
  <si>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</si>
  <si>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</si>
  <si>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</si>
  <si>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</si>
  <si>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</si>
  <si>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</si>
  <si>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</si>
  <si>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</si>
  <si>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</si>
  <si>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</si>
  <si>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</si>
  <si>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</si>
  <si>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</si>
  <si>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</si>
  <si>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</si>
  <si>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</si>
  <si>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</si>
  <si>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</si>
  <si>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</si>
  <si>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</si>
  <si>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</si>
  <si>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</si>
  <si>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</si>
  <si>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</si>
  <si>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</si>
  <si>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</si>
  <si>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</si>
  <si>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</si>
  <si>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</si>
  <si>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</si>
  <si>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</si>
  <si>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</si>
  <si>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</si>
  <si>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</si>
  <si>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</si>
  <si>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</si>
  <si>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</si>
  <si>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</si>
  <si>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</si>
  <si>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</si>
  <si>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</si>
  <si>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</si>
  <si>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</si>
  <si>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</si>
  <si>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</si>
  <si>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</si>
  <si>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</si>
  <si>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</si>
  <si>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</si>
  <si>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</si>
  <si>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</si>
  <si>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</si>
  <si>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</si>
  <si>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</si>
  <si>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</si>
  <si>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</si>
  <si>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</si>
  <si>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</si>
  <si>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</si>
  <si>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</si>
  <si>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</si>
  <si>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</si>
  <si>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</si>
  <si>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</si>
  <si>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</si>
  <si>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</si>
  <si>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</si>
  <si>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</si>
  <si>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</si>
  <si>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</si>
  <si>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</si>
  <si>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</si>
  <si>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</si>
  <si>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</si>
  <si>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</si>
  <si>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</si>
  <si>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</si>
  <si>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</si>
  <si>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</si>
  <si>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</si>
  <si>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</si>
  <si>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</si>
  <si>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</si>
  <si>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</si>
  <si>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</si>
  <si>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</si>
  <si>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</si>
  <si>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</si>
  <si>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</si>
  <si>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</si>
  <si>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</si>
  <si>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</si>
  <si>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</si>
  <si>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</si>
  <si>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</si>
  <si>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</si>
  <si>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</si>
  <si>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</si>
  <si>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</si>
  <si>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</si>
  <si>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</si>
  <si>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</si>
  <si>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</si>
  <si>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</si>
  <si>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</si>
  <si>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</si>
  <si>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</si>
  <si>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</si>
  <si>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</si>
  <si>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</si>
  <si>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</si>
  <si>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</si>
  <si>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</si>
  <si>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</si>
  <si>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</si>
  <si>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</si>
  <si>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</si>
  <si>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</si>
  <si>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</si>
  <si>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</si>
  <si>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</si>
  <si>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</si>
  <si>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</si>
  <si>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</si>
  <si>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</si>
  <si>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</si>
  <si>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</si>
  <si>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</si>
  <si>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</si>
  <si>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</si>
  <si>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</si>
  <si>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</si>
  <si>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</si>
  <si>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</si>
  <si>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</si>
  <si>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</si>
  <si>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</si>
  <si>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</si>
  <si>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</si>
  <si>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</si>
  <si>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</si>
  <si>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</si>
  <si>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</si>
  <si>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</si>
  <si>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</si>
  <si>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</si>
  <si>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</si>
  <si>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</si>
  <si>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</si>
  <si>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</si>
  <si>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</si>
  <si>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</si>
  <si>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</si>
  <si>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</si>
  <si>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</si>
  <si>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</si>
  <si>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</si>
  <si>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</si>
  <si>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</si>
  <si>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</si>
  <si>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</si>
  <si>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</si>
  <si>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</si>
  <si>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</si>
  <si>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</si>
  <si>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</si>
  <si>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</si>
  <si>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</si>
  <si>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</si>
  <si>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</si>
  <si>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</si>
  <si>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</si>
  <si>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</si>
  <si>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</si>
  <si>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</si>
  <si>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</si>
  <si>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</si>
  <si>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</si>
  <si>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</si>
  <si>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</si>
  <si>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</si>
  <si>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</si>
  <si>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</si>
  <si>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</si>
  <si>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</si>
  <si>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</si>
  <si>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</si>
  <si>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</si>
  <si>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</si>
  <si>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</si>
  <si>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</si>
  <si>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</si>
  <si>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</si>
  <si>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</si>
  <si>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</si>
  <si>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</si>
  <si>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</si>
  <si>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</si>
  <si>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</si>
  <si>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</si>
  <si>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</si>
  <si>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</si>
  <si>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</si>
  <si>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</si>
  <si>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</si>
  <si>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</si>
  <si>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</si>
  <si>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</si>
  <si>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</si>
  <si>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</si>
  <si>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</si>
  <si>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</si>
  <si>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</si>
  <si>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</si>
  <si>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</si>
  <si>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</si>
  <si>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</si>
  <si>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</si>
  <si>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</si>
  <si>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</si>
  <si>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</si>
  <si>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</si>
  <si>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</si>
  <si>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</si>
  <si>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</si>
  <si>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</si>
  <si>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</si>
  <si>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</si>
  <si>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</si>
  <si>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</si>
  <si>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</si>
  <si>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</si>
  <si>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</si>
  <si>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</si>
  <si>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</si>
  <si>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</si>
  <si>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</si>
  <si>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</si>
  <si>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</si>
  <si>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</si>
  <si>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</si>
  <si>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</si>
  <si>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</si>
  <si>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</si>
  <si>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</si>
  <si>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</si>
  <si>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</si>
  <si>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</si>
  <si>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</si>
  <si>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</si>
  <si>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</si>
  <si>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</si>
  <si>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</si>
  <si>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</si>
  <si>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</si>
  <si>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</si>
  <si>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</si>
  <si>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</si>
  <si>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</si>
  <si>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</si>
  <si>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</si>
  <si>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</si>
  <si>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</si>
  <si>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</si>
  <si>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</si>
  <si>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</si>
  <si>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</si>
  <si>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</si>
  <si>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</si>
  <si>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</si>
  <si>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</si>
  <si>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</si>
  <si>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</si>
  <si>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</si>
  <si>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</si>
  <si>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</si>
  <si>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</si>
  <si>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</si>
  <si>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</si>
  <si>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</si>
  <si>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</si>
  <si>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</si>
  <si>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</si>
  <si>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</si>
  <si>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</si>
  <si>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</si>
  <si>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</si>
  <si>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</si>
  <si>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</si>
  <si>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</si>
  <si>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</si>
  <si>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</si>
  <si>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</si>
  <si>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</si>
  <si>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</si>
  <si>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</si>
  <si>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</si>
  <si>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</si>
  <si>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</si>
  <si>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</si>
  <si>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</si>
  <si>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</si>
  <si>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</si>
  <si>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</si>
  <si>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</si>
  <si>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</si>
  <si>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</si>
  <si>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</si>
  <si>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</si>
  <si>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</si>
  <si>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</si>
  <si>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</si>
  <si>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</si>
  <si>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</si>
  <si>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</si>
  <si>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</si>
  <si>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</si>
  <si>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</si>
  <si>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</si>
  <si>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</si>
  <si>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</si>
  <si>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</si>
  <si>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</si>
  <si>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</si>
  <si>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</si>
  <si>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</si>
  <si>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</si>
  <si>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</si>
  <si>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</si>
  <si>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</si>
  <si>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</si>
  <si>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</si>
  <si>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</si>
  <si>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</si>
  <si>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</si>
  <si>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</si>
  <si>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</si>
  <si>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</si>
  <si>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</si>
  <si>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</si>
  <si>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</si>
  <si>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</si>
  <si>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</si>
  <si>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</si>
  <si>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</si>
  <si>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</si>
  <si>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</si>
  <si>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</si>
  <si>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</si>
  <si>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</si>
  <si>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</si>
  <si>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</si>
  <si>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</si>
  <si>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</si>
  <si>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</si>
  <si>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</si>
  <si>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</si>
  <si>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</si>
  <si>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</si>
  <si>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</si>
  <si>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</si>
  <si>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</si>
  <si>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</si>
  <si>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</si>
  <si>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</si>
  <si>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</si>
  <si>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</si>
  <si>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</si>
  <si>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</si>
  <si>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</si>
  <si>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</si>
  <si>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</si>
  <si>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</si>
  <si>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</si>
  <si>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</si>
  <si>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</si>
  <si>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</si>
  <si>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</si>
  <si>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</si>
  <si>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</si>
  <si>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</si>
  <si>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</si>
  <si>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</si>
  <si>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</si>
  <si>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</si>
  <si>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</si>
  <si>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</si>
  <si>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</si>
  <si>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</si>
  <si>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</si>
  <si>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</si>
  <si>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</si>
  <si>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</si>
  <si>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</si>
  <si>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</si>
  <si>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</si>
  <si>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</si>
  <si>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</si>
  <si>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</si>
  <si>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</si>
  <si>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</si>
  <si>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</si>
  <si>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</si>
  <si>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</si>
  <si>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</si>
  <si>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</si>
  <si>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</si>
  <si>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</si>
  <si>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</si>
  <si>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</si>
  <si>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</si>
  <si>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</si>
  <si>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</si>
  <si>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</si>
  <si>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</si>
  <si>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</si>
  <si>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</si>
  <si>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</si>
  <si>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</si>
  <si>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</si>
  <si>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</si>
  <si>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</si>
  <si>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</si>
  <si>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</si>
  <si>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</si>
  <si>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</si>
  <si>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</si>
  <si>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</si>
  <si>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</si>
  <si>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</si>
  <si>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</si>
  <si>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</si>
  <si>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</si>
  <si>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</si>
  <si>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</si>
  <si>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</si>
  <si>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</si>
  <si>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</si>
  <si>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</si>
  <si>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</si>
  <si>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</si>
  <si>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</si>
  <si>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</si>
  <si>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</si>
  <si>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</si>
  <si>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</si>
  <si>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</si>
  <si>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</si>
  <si>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</si>
  <si>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</si>
  <si>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</si>
  <si>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</si>
  <si>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</si>
  <si>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</si>
  <si>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</si>
  <si>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</si>
  <si>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</si>
  <si>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</si>
  <si>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</si>
  <si>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</si>
  <si>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</si>
  <si>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</si>
  <si>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</si>
  <si>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</si>
  <si>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</si>
  <si>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</si>
  <si>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</si>
  <si>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</si>
  <si>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</si>
  <si>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</si>
  <si>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</si>
  <si>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</si>
  <si>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</si>
  <si>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</si>
  <si>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</si>
  <si>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</si>
  <si>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</si>
  <si>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</si>
  <si>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</si>
  <si>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</si>
  <si>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</si>
  <si>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</si>
  <si>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</si>
  <si>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</si>
  <si>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</si>
  <si>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</si>
  <si>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</si>
  <si>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</si>
  <si>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</si>
  <si>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</si>
  <si>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</si>
  <si>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</si>
  <si>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</si>
  <si>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</si>
  <si>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</si>
  <si>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</si>
  <si>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</si>
  <si>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</si>
  <si>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</si>
  <si>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</si>
  <si>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</si>
  <si>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</si>
  <si>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</si>
  <si>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</si>
  <si>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</si>
  <si>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</si>
  <si>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</si>
  <si>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</si>
  <si>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</si>
  <si>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</si>
  <si>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</si>
  <si>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</si>
  <si>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</si>
  <si>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</si>
  <si>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</si>
  <si>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</si>
  <si>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</si>
  <si>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</si>
  <si>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</si>
  <si>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</si>
  <si>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</si>
  <si>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</si>
  <si>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</si>
  <si>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</si>
  <si>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</si>
  <si>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</si>
  <si>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</si>
  <si>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</si>
  <si>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</si>
  <si>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</si>
  <si>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</si>
  <si>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</si>
  <si>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</si>
  <si>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</si>
  <si>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</si>
  <si>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</si>
  <si>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</si>
  <si>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</si>
  <si>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</si>
  <si>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</si>
  <si>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</si>
  <si>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</si>
  <si>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</si>
  <si>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</si>
  <si>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</si>
  <si>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</si>
  <si>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</si>
  <si>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</si>
  <si>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</si>
  <si>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</si>
  <si>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</si>
  <si>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</si>
  <si>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</si>
  <si>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</si>
  <si>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</si>
  <si>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</si>
  <si>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</si>
  <si>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</si>
  <si>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</si>
  <si>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</si>
  <si>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</si>
  <si>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</si>
  <si>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</si>
  <si>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</si>
  <si>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</si>
  <si>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</si>
  <si>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</si>
  <si>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</si>
  <si>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</si>
  <si>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</si>
  <si>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</si>
  <si>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</si>
  <si>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</si>
  <si>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</si>
  <si>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</si>
  <si>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</si>
  <si>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</si>
  <si>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</si>
  <si>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</si>
  <si>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</si>
  <si>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</si>
  <si>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</si>
  <si>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</si>
  <si>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</si>
  <si>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</si>
  <si>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</si>
  <si>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</si>
  <si>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</si>
  <si>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</si>
  <si>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</si>
  <si>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</si>
  <si>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</si>
  <si>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</si>
  <si>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</si>
  <si>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</si>
  <si>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</si>
  <si>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</si>
  <si>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</si>
  <si>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</si>
  <si>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</si>
  <si>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</si>
  <si>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</si>
  <si>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</si>
  <si>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</si>
  <si>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</si>
  <si>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</si>
  <si>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</si>
  <si>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</si>
  <si>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</si>
  <si>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</si>
  <si>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</si>
  <si>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</si>
  <si>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</si>
  <si>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</si>
  <si>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</si>
  <si>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</si>
  <si>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</si>
  <si>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</si>
  <si>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</si>
  <si>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</si>
  <si>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</si>
  <si>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</si>
  <si>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</si>
  <si>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</si>
  <si>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</si>
  <si>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</si>
  <si>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</si>
  <si>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</si>
  <si>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</si>
  <si>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</si>
  <si>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</si>
  <si>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</si>
  <si>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</si>
  <si>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</si>
  <si>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</si>
  <si>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</si>
  <si>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</si>
  <si>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</si>
  <si>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</si>
  <si>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</si>
  <si>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</si>
  <si>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</si>
  <si>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</si>
  <si>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</si>
  <si>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</si>
  <si>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</si>
  <si>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</si>
  <si>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</si>
  <si>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</si>
  <si>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</si>
  <si>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</si>
  <si>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</si>
  <si>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</si>
  <si>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</si>
  <si>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</si>
  <si>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</si>
  <si>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</si>
  <si>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</si>
  <si>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</si>
  <si>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</si>
  <si>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</si>
  <si>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</si>
  <si>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</si>
  <si>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</si>
  <si>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</si>
  <si>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</si>
  <si>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</si>
  <si>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</si>
  <si>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</si>
  <si>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</si>
  <si>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</si>
  <si>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</si>
  <si>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</si>
  <si>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</si>
  <si>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</si>
  <si>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</si>
  <si>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</si>
  <si>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</si>
  <si>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</si>
  <si>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</si>
  <si>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</si>
  <si>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</si>
  <si>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</si>
  <si>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</si>
  <si>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</si>
  <si>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</si>
  <si>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</si>
  <si>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</si>
  <si>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</si>
  <si>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</si>
  <si>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</si>
  <si>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</si>
  <si>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</si>
  <si>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</si>
  <si>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</si>
  <si>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</si>
  <si>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</si>
  <si>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</si>
  <si>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</si>
  <si>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</si>
  <si>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</si>
  <si>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</si>
  <si>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</si>
  <si>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</si>
  <si>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</si>
  <si>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</si>
  <si>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</si>
  <si>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</si>
  <si>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</si>
  <si>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</si>
  <si>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</si>
  <si>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</si>
  <si>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</si>
  <si>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</si>
  <si>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</si>
  <si>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</si>
  <si>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</si>
  <si>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</si>
  <si>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</si>
  <si>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</si>
  <si>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</si>
  <si>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</si>
  <si>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</si>
  <si>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</si>
  <si>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</si>
  <si>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</si>
  <si>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</si>
  <si>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</si>
  <si>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</si>
  <si>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</si>
  <si>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</si>
  <si>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</si>
  <si>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</si>
  <si>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</si>
  <si>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</si>
  <si>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</si>
  <si>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</si>
  <si>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</si>
  <si>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</si>
  <si>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</si>
  <si>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</si>
  <si>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</si>
  <si>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</si>
  <si>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</si>
  <si>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</si>
  <si>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</si>
  <si>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</si>
  <si>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</si>
  <si>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</si>
  <si>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</si>
  <si>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</si>
  <si>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</si>
  <si>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</si>
  <si>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</si>
  <si>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</si>
  <si>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</si>
  <si>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</si>
  <si>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</si>
  <si>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</si>
  <si>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</si>
  <si>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</si>
  <si>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</si>
  <si>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</si>
  <si>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</si>
  <si>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</si>
  <si>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</si>
  <si>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</si>
  <si>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</si>
  <si>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</si>
  <si>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</si>
  <si>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</si>
  <si>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</si>
  <si>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</si>
  <si>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</si>
  <si>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</si>
  <si>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</si>
  <si>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</si>
  <si>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</si>
  <si>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</si>
  <si>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</si>
  <si>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</si>
  <si>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</si>
  <si>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</si>
  <si>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</si>
  <si>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</si>
  <si>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</si>
  <si>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</si>
  <si>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</si>
  <si>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</si>
  <si>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</si>
  <si>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</si>
  <si>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</si>
  <si>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</si>
  <si>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</si>
  <si>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</si>
  <si>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</si>
  <si>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</si>
  <si>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</si>
  <si>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</si>
  <si>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</si>
  <si>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</si>
  <si>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</si>
  <si>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</si>
  <si>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</si>
  <si>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</si>
  <si>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</si>
  <si>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</si>
  <si>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</si>
  <si>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</si>
  <si>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</si>
  <si>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</si>
  <si>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</si>
  <si>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</si>
  <si>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</si>
  <si>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</si>
  <si>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</si>
  <si>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</si>
  <si>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</si>
  <si>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</si>
  <si>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</si>
  <si>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</si>
  <si>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</si>
  <si>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</si>
  <si>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</si>
  <si>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</si>
  <si>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</si>
  <si>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</si>
  <si>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</si>
  <si>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</si>
  <si>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</si>
  <si>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</si>
  <si>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</si>
  <si>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</si>
  <si>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</si>
  <si>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</si>
  <si>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</si>
  <si>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</si>
  <si>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</si>
  <si>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</si>
  <si>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</si>
  <si>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</si>
  <si>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</si>
  <si>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</si>
  <si>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</si>
  <si>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</si>
  <si>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</si>
  <si>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</si>
  <si>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</si>
  <si>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</si>
  <si>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</si>
  <si>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</si>
  <si>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</si>
  <si>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</si>
  <si>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</si>
  <si>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</si>
  <si>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</si>
  <si>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</si>
  <si>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</si>
  <si>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</si>
  <si>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</si>
  <si>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</si>
  <si>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</si>
  <si>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</si>
  <si>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</si>
  <si>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</si>
  <si>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</si>
  <si>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</si>
  <si>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</si>
  <si>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</si>
  <si>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</si>
  <si>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</si>
  <si>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</si>
  <si>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</si>
  <si>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</si>
  <si>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</si>
  <si>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</si>
  <si>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</si>
  <si>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</si>
  <si>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</si>
  <si>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</si>
  <si>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</si>
  <si>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</si>
  <si>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</si>
  <si>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</si>
  <si>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</si>
  <si>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</si>
  <si>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</si>
  <si>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</si>
  <si>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</si>
  <si>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</si>
  <si>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</si>
  <si>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</si>
  <si>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</si>
  <si>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</si>
  <si>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</si>
  <si>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</si>
  <si>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</si>
  <si>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</si>
  <si>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</si>
  <si>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</si>
  <si>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</si>
  <si>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</si>
  <si>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</si>
  <si>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</si>
  <si>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</si>
  <si>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</si>
  <si>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</si>
  <si>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</si>
  <si>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</si>
  <si>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</si>
  <si>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</si>
  <si>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</si>
  <si>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</si>
  <si>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</si>
  <si>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</si>
  <si>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</si>
  <si>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</si>
  <si>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</si>
  <si>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</si>
  <si>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</si>
  <si>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</si>
  <si>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</si>
  <si>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</si>
  <si>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</si>
  <si>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</si>
  <si>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</si>
  <si>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</si>
  <si>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</si>
  <si>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</si>
  <si>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</si>
  <si>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</si>
  <si>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</si>
  <si>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</si>
  <si>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</si>
  <si>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</si>
  <si>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</si>
  <si>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</si>
  <si>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</si>
  <si>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</si>
  <si>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</si>
  <si>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</si>
  <si>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</si>
  <si>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</si>
  <si>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</si>
  <si>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</si>
  <si>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</si>
  <si>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</si>
  <si>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</si>
  <si>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</si>
  <si>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</si>
  <si>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</si>
  <si>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</si>
  <si>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</si>
  <si>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</si>
  <si>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</si>
  <si>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</si>
  <si>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</si>
  <si>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</si>
  <si>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</si>
  <si>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</si>
  <si>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</si>
  <si>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</si>
  <si>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</si>
  <si>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</si>
  <si>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</si>
  <si>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</si>
  <si>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</si>
  <si>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</si>
  <si>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</si>
  <si>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</si>
  <si>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</si>
  <si>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</si>
  <si>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</si>
  <si>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</si>
  <si>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</si>
  <si>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</si>
  <si>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</si>
  <si>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</si>
  <si>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</si>
  <si>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</si>
  <si>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</si>
  <si>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</si>
  <si>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</si>
  <si>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</si>
  <si>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</si>
  <si>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</si>
  <si>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</si>
  <si>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</si>
  <si>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</si>
  <si>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</si>
  <si>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</si>
  <si>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</si>
  <si>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</si>
  <si>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</si>
  <si>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</si>
  <si>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</si>
  <si>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</si>
  <si>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</si>
  <si>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</si>
  <si>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</si>
  <si>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</si>
  <si>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</si>
  <si>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</si>
  <si>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</si>
  <si>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</si>
  <si>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</si>
  <si>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</si>
  <si>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</si>
  <si>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</si>
  <si>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</si>
  <si>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</si>
  <si>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</si>
  <si>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</si>
  <si>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</si>
  <si>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</si>
  <si>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</si>
  <si>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</si>
  <si>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</si>
  <si>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</si>
  <si>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</si>
  <si>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</si>
  <si>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</si>
  <si>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</si>
  <si>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</si>
  <si>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</si>
  <si>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</si>
  <si>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</si>
  <si>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</si>
  <si>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</si>
  <si>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</si>
  <si>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</si>
  <si>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</si>
  <si>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</si>
  <si>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</si>
  <si>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</si>
  <si>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</si>
  <si>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</si>
  <si>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</si>
  <si>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</si>
  <si>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</si>
  <si>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</si>
  <si>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</si>
  <si>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</si>
  <si>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</si>
  <si>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</si>
  <si>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</si>
  <si>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</si>
  <si>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</si>
  <si>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</si>
  <si>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</si>
  <si>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</si>
  <si>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</si>
  <si>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</si>
  <si>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</si>
  <si>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</si>
  <si>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</si>
  <si>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</si>
  <si>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</si>
  <si>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</si>
  <si>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</si>
  <si>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</si>
  <si>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</si>
  <si>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</si>
  <si>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</si>
  <si>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</si>
  <si>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</si>
  <si>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</si>
  <si>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</si>
  <si>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</si>
  <si>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</si>
  <si>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</si>
  <si>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</si>
  <si>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</si>
  <si>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</si>
  <si>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</si>
  <si>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</si>
  <si>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</si>
  <si>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</si>
  <si>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</si>
  <si>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</si>
  <si>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</si>
  <si>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</si>
  <si>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</si>
  <si>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</si>
  <si>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</si>
  <si>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</si>
  <si>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</si>
  <si>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</si>
  <si>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</si>
  <si>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</si>
  <si>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</si>
  <si>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</si>
  <si>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</si>
  <si>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</si>
  <si>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</si>
  <si>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</si>
  <si>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</si>
  <si>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</si>
  <si>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</si>
  <si>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</si>
  <si>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</si>
  <si>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</si>
  <si>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</si>
  <si>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</si>
  <si>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</si>
  <si>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</si>
  <si>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</si>
  <si>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</si>
  <si>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</si>
  <si>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</si>
  <si>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</si>
  <si>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</si>
  <si>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</si>
  <si>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</si>
  <si>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</si>
  <si>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</si>
  <si>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</si>
  <si>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</si>
  <si>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</si>
  <si>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</si>
  <si>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</si>
  <si>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</si>
  <si>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</si>
  <si>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</si>
  <si>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</si>
  <si>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</si>
  <si>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</si>
  <si>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</si>
  <si>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</si>
  <si>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</si>
  <si>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</si>
  <si>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</si>
  <si>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</si>
  <si>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</si>
  <si>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</si>
  <si>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</si>
  <si>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</si>
  <si>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</si>
  <si>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</si>
  <si>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</si>
  <si>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</si>
  <si>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</si>
  <si>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</si>
  <si>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</si>
  <si>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</si>
  <si>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</si>
  <si>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</si>
  <si>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</si>
  <si>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</si>
  <si>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</si>
  <si>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</si>
  <si>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</si>
  <si>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</si>
  <si>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</si>
  <si>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</si>
  <si>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</si>
  <si>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</si>
  <si>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</si>
  <si>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</si>
  <si>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</si>
  <si>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</si>
  <si>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</si>
  <si>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</si>
  <si>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</si>
  <si>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</si>
  <si>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</si>
  <si>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</si>
  <si>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</si>
  <si>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</si>
  <si>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</si>
  <si>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</si>
  <si>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</si>
  <si>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</si>
  <si>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</si>
  <si>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</si>
  <si>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</si>
  <si>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</si>
  <si>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</si>
  <si>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</si>
  <si>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</si>
  <si>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</si>
  <si>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</si>
  <si>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</si>
  <si>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</si>
  <si>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</si>
  <si>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</si>
  <si>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</si>
  <si>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</si>
  <si>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</si>
  <si>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</si>
  <si>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</si>
  <si>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</si>
  <si>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</si>
  <si>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</si>
  <si>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</si>
  <si>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</si>
  <si>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</si>
  <si>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</si>
  <si>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</si>
  <si>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</si>
  <si>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</si>
  <si>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</si>
  <si>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</si>
  <si>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</si>
  <si>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</si>
  <si>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</si>
  <si>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</si>
  <si>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</si>
  <si>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</si>
  <si>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</si>
  <si>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</si>
  <si>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</si>
  <si>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</si>
  <si>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</si>
  <si>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</si>
  <si>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</si>
  <si>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</si>
  <si>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</si>
  <si>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</si>
  <si>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</si>
  <si>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</si>
  <si>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</si>
  <si>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</si>
  <si>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</si>
  <si>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</si>
  <si>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</si>
  <si>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</si>
  <si>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</si>
  <si>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</si>
  <si>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</si>
  <si>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</si>
  <si>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</si>
  <si>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</si>
  <si>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</si>
  <si>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</si>
  <si>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</si>
  <si>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</si>
  <si>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</si>
  <si>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</si>
  <si>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</si>
  <si>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</si>
  <si>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</si>
  <si>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</si>
  <si>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</si>
  <si>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</si>
  <si>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</si>
  <si>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</si>
  <si>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</si>
  <si>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</si>
  <si>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</si>
  <si>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</si>
  <si>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</si>
  <si>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</si>
  <si>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</si>
  <si>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</si>
  <si>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</si>
  <si>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</si>
  <si>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</si>
  <si>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</si>
  <si>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</si>
  <si>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</si>
  <si>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</si>
  <si>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</si>
  <si>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</si>
  <si>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</si>
  <si>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</si>
  <si>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</si>
  <si>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</si>
  <si>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</si>
  <si>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</si>
  <si>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</si>
  <si>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</si>
  <si>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</si>
  <si>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</si>
  <si>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</si>
  <si>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</si>
  <si>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</si>
  <si>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</si>
  <si>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</si>
  <si>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</si>
  <si>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</si>
  <si>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</si>
  <si>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</si>
  <si>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</si>
  <si>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</si>
  <si>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</si>
  <si>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</si>
  <si>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</si>
  <si>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</si>
  <si>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</si>
  <si>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</si>
  <si>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</si>
  <si>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</si>
  <si>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</si>
  <si>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</si>
  <si>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</si>
  <si>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</si>
  <si>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</si>
  <si>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</si>
  <si>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</si>
  <si>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</si>
  <si>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</si>
  <si>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</si>
  <si>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</si>
  <si>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</si>
  <si>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</si>
  <si>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</si>
  <si>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</si>
  <si>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</si>
  <si>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</si>
  <si>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</si>
  <si>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</si>
  <si>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</si>
  <si>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</si>
  <si>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</si>
  <si>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</si>
  <si>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</si>
  <si>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</si>
  <si>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</si>
  <si>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</si>
  <si>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</si>
  <si>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</si>
  <si>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</si>
  <si>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</si>
  <si>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</si>
  <si>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</si>
  <si>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</si>
  <si>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</si>
  <si>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</si>
  <si>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</si>
  <si>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</si>
  <si>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</si>
  <si>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</si>
  <si>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</si>
  <si>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</si>
  <si>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</si>
  <si>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</si>
  <si>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</si>
  <si>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</si>
  <si>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</si>
  <si>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</si>
  <si>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</si>
  <si>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</si>
  <si>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</si>
  <si>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</si>
  <si>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</si>
  <si>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</si>
  <si>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</si>
  <si>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</si>
  <si>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</si>
  <si>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</si>
  <si>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</si>
  <si>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</si>
  <si>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</si>
  <si>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</si>
  <si>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</si>
  <si>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</si>
  <si>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</si>
  <si>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</si>
  <si>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</si>
  <si>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</si>
  <si>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</si>
  <si>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</si>
  <si>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</si>
  <si>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</si>
  <si>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</si>
  <si>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</si>
  <si>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</si>
  <si>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</si>
  <si>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</si>
  <si>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</si>
  <si>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</si>
  <si>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</si>
  <si>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</si>
  <si>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</si>
  <si>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</si>
  <si>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</si>
  <si>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</si>
  <si>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</si>
  <si>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</si>
  <si>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</si>
  <si>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</si>
  <si>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</si>
  <si>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</si>
  <si>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</si>
  <si>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</si>
  <si>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</si>
  <si>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</si>
  <si>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</si>
  <si>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</si>
  <si>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</si>
  <si>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</si>
  <si>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</si>
  <si>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</si>
  <si>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</si>
  <si>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</si>
  <si>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</si>
  <si>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</si>
  <si>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</si>
  <si>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</si>
  <si>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</si>
  <si>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</si>
  <si>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</si>
  <si>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</si>
  <si>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</si>
  <si>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</si>
  <si>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</si>
  <si>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</si>
  <si>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</si>
  <si>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</si>
  <si>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</si>
  <si>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</si>
  <si>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</si>
  <si>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</si>
  <si>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</si>
  <si>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</si>
  <si>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</si>
  <si>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</si>
  <si>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</si>
  <si>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</si>
  <si>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</si>
  <si>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</si>
  <si>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</si>
  <si>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</si>
  <si>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</si>
  <si>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</si>
  <si>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</si>
  <si>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</si>
  <si>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</si>
  <si>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</si>
  <si>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</si>
  <si>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</si>
  <si>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</si>
  <si>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</si>
  <si>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</si>
  <si>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</si>
  <si>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</si>
  <si>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</si>
  <si>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</si>
  <si>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</si>
  <si>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</si>
  <si>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</si>
  <si>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</si>
  <si>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</si>
  <si>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</si>
  <si>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</si>
  <si>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</si>
  <si>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</si>
  <si>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</si>
  <si>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</si>
  <si>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</si>
  <si>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</si>
  <si>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</si>
  <si>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</si>
  <si>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</si>
  <si>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</si>
  <si>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</si>
  <si>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</si>
  <si>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</si>
  <si>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</si>
  <si>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</si>
  <si>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</si>
  <si>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</si>
  <si>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</si>
  <si>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</si>
  <si>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</si>
  <si>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</si>
  <si>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</si>
  <si>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</si>
  <si>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</si>
  <si>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</si>
  <si>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</si>
  <si>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</si>
  <si>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</si>
  <si>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</si>
  <si>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</si>
  <si>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</si>
  <si>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</si>
  <si>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</si>
  <si>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</si>
  <si>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</si>
  <si>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</si>
  <si>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</si>
  <si>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</si>
  <si>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</si>
  <si>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</si>
  <si>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</si>
  <si>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</si>
  <si>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</si>
  <si>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</si>
  <si>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</si>
  <si>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</si>
  <si>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</si>
  <si>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</si>
  <si>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</si>
  <si>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</si>
  <si>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</si>
  <si>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</si>
  <si>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</si>
  <si>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</si>
  <si>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</si>
  <si>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</si>
  <si>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</si>
  <si>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</si>
  <si>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</si>
  <si>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</si>
  <si>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</si>
  <si>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</si>
  <si>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</si>
  <si>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</si>
  <si>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</si>
  <si>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</si>
  <si>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</si>
  <si>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</si>
  <si>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</si>
  <si>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</si>
  <si>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</si>
  <si>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</si>
  <si>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</si>
  <si>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</si>
  <si>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</si>
  <si>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</si>
  <si>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</si>
  <si>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</si>
  <si>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</si>
  <si>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</si>
  <si>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</si>
  <si>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</si>
  <si>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</si>
  <si>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</si>
  <si>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</si>
  <si>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</si>
  <si>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</si>
  <si>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</si>
  <si>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</si>
  <si>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</si>
  <si>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</si>
  <si>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</si>
  <si>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</si>
  <si>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</si>
  <si>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</si>
  <si>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</si>
  <si>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</si>
  <si>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</si>
  <si>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</si>
  <si>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</si>
  <si>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</si>
  <si>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</si>
  <si>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</si>
  <si>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</si>
  <si>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</si>
  <si>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</si>
  <si>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</si>
  <si>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</si>
  <si>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</si>
  <si>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</si>
  <si>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</si>
  <si>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</si>
  <si>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</si>
  <si>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</si>
  <si>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</si>
  <si>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</si>
  <si>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</si>
  <si>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</si>
  <si>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</si>
  <si>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</si>
  <si>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</si>
  <si>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</si>
  <si>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</si>
  <si>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</si>
  <si>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</si>
  <si>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</si>
  <si>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</si>
  <si>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</si>
  <si>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</si>
  <si>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</si>
  <si>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</si>
  <si>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</si>
  <si>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</si>
  <si>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</si>
  <si>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</si>
  <si>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</si>
  <si>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</si>
  <si>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</si>
  <si>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</si>
  <si>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</si>
  <si>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</si>
  <si>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</si>
  <si>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</si>
  <si>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</si>
  <si>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</si>
  <si>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</si>
  <si>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</si>
  <si>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</si>
  <si>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</si>
  <si>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</si>
  <si>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</si>
  <si>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</si>
  <si>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</si>
  <si>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</si>
  <si>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</si>
  <si>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</si>
  <si>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</si>
  <si>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</si>
  <si>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</si>
  <si>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</si>
  <si>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</si>
  <si>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</si>
  <si>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</si>
  <si>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</si>
  <si>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</si>
  <si>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</si>
  <si>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</si>
  <si>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</si>
  <si>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</si>
  <si>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</si>
  <si>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</si>
  <si>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</si>
  <si>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</si>
  <si>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</si>
  <si>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</si>
  <si>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</si>
  <si>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</si>
  <si>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</si>
  <si>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</si>
  <si>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</si>
  <si>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</si>
  <si>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</si>
  <si>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</si>
  <si>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</si>
  <si>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</si>
  <si>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</si>
  <si>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</si>
  <si>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</si>
  <si>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</si>
  <si>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</si>
  <si>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</si>
  <si>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</si>
  <si>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</si>
  <si>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</si>
  <si>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</si>
  <si>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</si>
  <si>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</si>
  <si>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</si>
  <si>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</si>
  <si>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</si>
  <si>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</si>
  <si>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</si>
  <si>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</si>
  <si>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</si>
  <si>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</si>
  <si>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</si>
  <si>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</si>
  <si>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</si>
  <si>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</si>
  <si>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</si>
  <si>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</si>
  <si>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</si>
  <si>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</si>
  <si>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</si>
  <si>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</si>
  <si>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</si>
  <si>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</si>
  <si>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</si>
  <si>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</si>
  <si>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</si>
  <si>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</si>
  <si>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</si>
  <si>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</si>
  <si>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</si>
  <si>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</si>
  <si>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</si>
  <si>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</si>
  <si>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</si>
  <si>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</si>
  <si>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</si>
  <si>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</si>
  <si>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</si>
  <si>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</si>
  <si>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</si>
  <si>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</si>
  <si>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</si>
  <si>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</si>
  <si>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</si>
  <si>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</si>
  <si>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</si>
  <si>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</si>
  <si>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</si>
  <si>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</si>
  <si>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</si>
  <si>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</si>
  <si>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</si>
  <si>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</si>
  <si>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</si>
  <si>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</si>
  <si>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</si>
  <si>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</si>
  <si>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</si>
  <si>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</si>
  <si>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</si>
  <si>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</si>
  <si>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</si>
  <si>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</si>
  <si>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</si>
  <si>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</si>
  <si>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</si>
  <si>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</si>
  <si>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</si>
  <si>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</si>
  <si>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</si>
  <si>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</si>
  <si>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</si>
  <si>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</si>
  <si>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</si>
  <si>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</si>
  <si>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</si>
  <si>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</si>
  <si>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</si>
  <si>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</si>
  <si>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</si>
  <si>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</si>
  <si>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</si>
  <si>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</si>
  <si>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</si>
  <si>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</si>
  <si>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</si>
  <si>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</si>
  <si>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</si>
  <si>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</si>
  <si>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</si>
  <si>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</si>
  <si>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</si>
  <si>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</si>
  <si>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</si>
  <si>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</si>
  <si>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</si>
  <si>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</si>
  <si>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</si>
  <si>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</si>
  <si>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</si>
  <si>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</si>
  <si>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</si>
  <si>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</si>
  <si>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</si>
  <si>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</si>
  <si>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</si>
  <si>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</si>
  <si>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</si>
  <si>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</si>
  <si>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</si>
  <si>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</si>
  <si>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</si>
  <si>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</si>
  <si>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</si>
  <si>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</si>
  <si>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</si>
  <si>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</si>
  <si>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</si>
  <si>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</si>
  <si>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</si>
  <si>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</si>
  <si>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</si>
  <si>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</si>
  <si>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</si>
  <si>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</si>
  <si>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</si>
  <si>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</si>
  <si>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</si>
  <si>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</si>
  <si>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</si>
  <si>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</si>
  <si>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</si>
  <si>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</si>
  <si>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</si>
  <si>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</si>
  <si>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</si>
  <si>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</si>
  <si>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</si>
  <si>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</si>
  <si>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</si>
  <si>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</si>
  <si>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</si>
  <si>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</si>
  <si>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</si>
  <si>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</si>
  <si>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</si>
  <si>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</si>
  <si>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</si>
  <si>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</si>
  <si>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</si>
  <si>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</si>
  <si>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</si>
  <si>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</si>
  <si>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</si>
  <si>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</si>
  <si>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</si>
  <si>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</si>
  <si>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</si>
  <si>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</si>
  <si>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</si>
  <si>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</si>
  <si>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</si>
  <si>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</si>
  <si>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</si>
  <si>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</si>
  <si>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</si>
  <si>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</si>
  <si>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</si>
  <si>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</si>
  <si>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</si>
  <si>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</si>
  <si>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</si>
  <si>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</si>
  <si>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</si>
  <si>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</si>
  <si>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</si>
  <si>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</si>
  <si>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</si>
  <si>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</si>
  <si>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</si>
  <si>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</si>
  <si>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</si>
  <si>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</si>
  <si>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</si>
  <si>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</si>
  <si>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</si>
  <si>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</si>
  <si>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</si>
  <si>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</si>
  <si>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</si>
  <si>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</si>
  <si>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</si>
  <si>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</si>
  <si>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</si>
  <si>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</si>
  <si>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</si>
  <si>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</si>
  <si>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</si>
  <si>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</si>
  <si>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</si>
  <si>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</si>
  <si>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</si>
  <si>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</si>
  <si>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</si>
  <si>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</si>
  <si>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</si>
  <si>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</si>
  <si>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</si>
  <si>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</si>
  <si>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</si>
  <si>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</si>
  <si>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</si>
  <si>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</si>
  <si>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</si>
  <si>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</si>
  <si>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</si>
  <si>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</si>
  <si>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</si>
  <si>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</si>
  <si>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</si>
  <si>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</si>
  <si>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</si>
  <si>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</si>
  <si>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</si>
  <si>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</si>
  <si>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</si>
  <si>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</si>
  <si>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</si>
  <si>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</si>
  <si>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</si>
  <si>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</si>
  <si>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</si>
  <si>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</si>
  <si>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</si>
  <si>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</si>
  <si>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</si>
  <si>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</si>
  <si>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</si>
  <si>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</si>
  <si>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</si>
  <si>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</si>
  <si>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</si>
  <si>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</si>
  <si>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</si>
  <si>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</si>
  <si>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</si>
  <si>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</si>
  <si>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</si>
  <si>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</si>
  <si>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</si>
  <si>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</si>
  <si>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</si>
  <si>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</si>
  <si>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</si>
  <si>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</si>
  <si>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</si>
  <si>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</si>
  <si>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</si>
  <si>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</si>
  <si>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</si>
  <si>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</si>
  <si>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</si>
  <si>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</si>
  <si>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</si>
  <si>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</si>
  <si>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</si>
  <si>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</si>
  <si>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</si>
  <si>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</si>
  <si>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</si>
  <si>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</si>
  <si>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</si>
  <si>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</si>
  <si>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</si>
  <si>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</si>
  <si>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</si>
  <si>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</si>
  <si>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</si>
  <si>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</si>
  <si>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</si>
  <si>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</si>
  <si>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</si>
  <si>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</si>
  <si>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</si>
  <si>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</si>
  <si>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</si>
  <si>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</si>
  <si>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</si>
  <si>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</si>
  <si>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</si>
  <si>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</si>
  <si>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</si>
  <si>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</si>
  <si>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</si>
  <si>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</si>
  <si>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</si>
  <si>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</si>
  <si>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</si>
  <si>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</si>
  <si>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</si>
  <si>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</si>
  <si>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</si>
  <si>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</si>
  <si>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</si>
  <si>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</si>
  <si>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</si>
  <si>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</si>
  <si>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</si>
  <si>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</si>
  <si>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</si>
  <si>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</si>
  <si>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</si>
  <si>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</si>
  <si>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</si>
  <si>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</si>
  <si>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</si>
  <si>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</si>
  <si>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</si>
  <si>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</si>
  <si>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</si>
  <si>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</si>
  <si>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</si>
  <si>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</si>
  <si>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</si>
  <si>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</si>
  <si>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</si>
  <si>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</si>
  <si>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</si>
  <si>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</si>
  <si>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</si>
  <si>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</si>
  <si>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</si>
  <si>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</si>
  <si>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</si>
  <si>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</si>
  <si>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</si>
  <si>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</si>
  <si>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</si>
  <si>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</si>
  <si>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</si>
  <si>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</si>
  <si>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</si>
  <si>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</si>
  <si>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</si>
  <si>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</si>
  <si>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</si>
  <si>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</si>
  <si>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</si>
  <si>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</si>
  <si>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</si>
  <si>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</si>
  <si>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</si>
  <si>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</si>
  <si>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</si>
  <si>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</si>
  <si>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</si>
  <si>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</si>
  <si>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</si>
  <si>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</si>
  <si>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</si>
  <si>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</si>
  <si>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</si>
  <si>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</si>
  <si>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</si>
  <si>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</si>
  <si>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</si>
  <si>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</si>
  <si>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</si>
  <si>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</si>
  <si>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</si>
  <si>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</si>
  <si>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</si>
  <si>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</si>
  <si>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</si>
  <si>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</si>
  <si>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</si>
  <si>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</si>
  <si>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</si>
  <si>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</si>
  <si>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</si>
  <si>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</si>
  <si>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</si>
  <si>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</si>
  <si>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</si>
  <si>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</si>
  <si>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</si>
  <si>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</si>
  <si>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</si>
  <si>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</si>
  <si>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</si>
  <si>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</si>
  <si>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</si>
  <si>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</si>
  <si>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</si>
  <si>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</si>
  <si>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</si>
  <si>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</si>
  <si>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</si>
  <si>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</si>
  <si>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</si>
  <si>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</si>
  <si>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</si>
  <si>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</si>
  <si>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</si>
  <si>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</si>
  <si>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</si>
  <si>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</si>
  <si>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</si>
  <si>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</si>
  <si>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</si>
  <si>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</si>
  <si>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</si>
  <si>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</si>
  <si>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</si>
  <si>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</si>
  <si>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</si>
  <si>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</si>
  <si>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</si>
  <si>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</si>
  <si>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</si>
  <si>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</si>
  <si>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</si>
  <si>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</si>
  <si>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</si>
  <si>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</si>
  <si>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</si>
  <si>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</si>
  <si>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</si>
  <si>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</si>
  <si>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</si>
  <si>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</si>
  <si>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</si>
  <si>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</si>
  <si>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</si>
  <si>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</si>
  <si>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</si>
  <si>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</si>
  <si>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</si>
  <si>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</si>
  <si>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</si>
  <si>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</si>
  <si>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</si>
  <si>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</si>
  <si>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</si>
  <si>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</si>
  <si>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</si>
  <si>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</si>
  <si>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</si>
  <si>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</si>
  <si>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</si>
  <si>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</si>
  <si>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</si>
  <si>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</si>
  <si>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</si>
  <si>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</si>
  <si>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</si>
  <si>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</si>
  <si>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</si>
  <si>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</si>
  <si>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</si>
  <si>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</si>
  <si>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</si>
  <si>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</si>
  <si>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</si>
  <si>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</si>
  <si>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</si>
  <si>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</si>
  <si>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</si>
  <si>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</si>
  <si>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</si>
  <si>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</si>
  <si>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</si>
  <si>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</si>
  <si>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</si>
  <si>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</si>
  <si>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</si>
  <si>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</si>
  <si>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</si>
  <si>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</si>
  <si>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</si>
  <si>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</si>
  <si>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</si>
  <si>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</si>
  <si>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</si>
  <si>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</si>
  <si>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</si>
  <si>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</si>
  <si>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</si>
  <si>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</si>
  <si>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</si>
  <si>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</si>
  <si>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</si>
  <si>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</si>
  <si>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</si>
  <si>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</si>
  <si>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</si>
  <si>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</si>
  <si>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</si>
  <si>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</si>
  <si>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</si>
  <si>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</si>
  <si>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</si>
  <si>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</si>
  <si>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</si>
  <si>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</si>
  <si>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</si>
  <si>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</si>
  <si>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</si>
  <si>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</si>
  <si>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</si>
  <si>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</si>
  <si>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</si>
  <si>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</si>
  <si>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</si>
  <si>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</si>
  <si>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</si>
  <si>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</si>
  <si>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</si>
  <si>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</si>
  <si>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</si>
  <si>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</si>
  <si>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</si>
  <si>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</si>
  <si>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</si>
  <si>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</si>
  <si>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</si>
  <si>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</si>
  <si>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</si>
  <si>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</si>
  <si>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</si>
  <si>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</si>
  <si>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</si>
  <si>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</si>
  <si>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</si>
  <si>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</si>
  <si>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</si>
  <si>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</si>
  <si>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</si>
  <si>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</si>
  <si>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</si>
  <si>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</si>
  <si>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</si>
  <si>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</si>
  <si>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</si>
  <si>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</si>
  <si>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</si>
  <si>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</si>
  <si>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</si>
  <si>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</si>
  <si>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</si>
  <si>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</si>
  <si>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</si>
  <si>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</si>
  <si>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</si>
  <si>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</si>
  <si>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</si>
  <si>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</si>
  <si>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</si>
  <si>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</si>
  <si>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</si>
  <si>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</si>
  <si>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</si>
  <si>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</si>
  <si>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</si>
  <si>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</si>
  <si>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</si>
  <si>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</si>
  <si>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</si>
  <si>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</si>
  <si>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</si>
  <si>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</si>
  <si>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</si>
  <si>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</si>
  <si>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</si>
  <si>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</si>
  <si>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</si>
  <si>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</si>
  <si>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</si>
  <si>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</si>
  <si>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</si>
  <si>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</si>
  <si>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</si>
  <si>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</si>
  <si>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</si>
  <si>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</si>
  <si>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</si>
  <si>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</si>
  <si>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</si>
  <si>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</si>
  <si>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</si>
  <si>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</si>
  <si>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</si>
  <si>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</si>
  <si>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</si>
  <si>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</si>
  <si>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</si>
  <si>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</si>
  <si>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</si>
  <si>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</si>
  <si>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</si>
  <si>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</si>
  <si>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</si>
  <si>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</si>
  <si>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</si>
  <si>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</si>
  <si>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</si>
  <si>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</si>
  <si>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</si>
  <si>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</si>
  <si>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</si>
  <si>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</si>
  <si>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</si>
  <si>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</si>
  <si>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</si>
  <si>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</si>
  <si>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</si>
  <si>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</si>
  <si>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</si>
  <si>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</si>
  <si>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</si>
  <si>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</si>
  <si>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</si>
  <si>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</si>
  <si>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</si>
  <si>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</si>
  <si>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</si>
  <si>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</si>
  <si>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</si>
  <si>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</si>
  <si>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</si>
  <si>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</si>
  <si>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</si>
  <si>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</si>
  <si>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</si>
  <si>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</si>
  <si>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</si>
  <si>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</si>
  <si>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</si>
  <si>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</si>
  <si>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</si>
  <si>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</si>
  <si>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</si>
  <si>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</si>
  <si>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</si>
  <si>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</si>
  <si>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</si>
  <si>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</si>
  <si>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</si>
  <si>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</si>
  <si>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</si>
  <si>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</si>
  <si>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</si>
  <si>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</si>
  <si>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</si>
  <si>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</si>
  <si>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</si>
  <si>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</si>
  <si>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</si>
  <si>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</si>
  <si>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</si>
  <si>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</si>
  <si>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</si>
  <si>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</si>
  <si>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</si>
  <si>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</si>
  <si>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</si>
  <si>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</si>
  <si>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</si>
  <si>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</si>
  <si>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</si>
  <si>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</si>
  <si>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</si>
  <si>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</si>
  <si>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</si>
  <si>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</si>
  <si>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</si>
  <si>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</si>
  <si>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</si>
  <si>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</si>
  <si>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</si>
  <si>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</si>
  <si>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</si>
  <si>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</si>
  <si>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</si>
  <si>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</si>
  <si>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</si>
  <si>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</si>
  <si>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</si>
  <si>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</si>
  <si>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</si>
  <si>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</si>
  <si>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</si>
  <si>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</si>
  <si>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</si>
  <si>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</si>
  <si>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</si>
  <si>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</si>
  <si>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</si>
  <si>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</si>
  <si>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</si>
  <si>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</si>
  <si>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</si>
  <si>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</si>
  <si>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</si>
  <si>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</si>
  <si>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</si>
  <si>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</si>
  <si>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</si>
  <si>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</si>
  <si>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</si>
  <si>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</si>
  <si>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</si>
  <si>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</si>
  <si>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</si>
  <si>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</si>
  <si>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</si>
  <si>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</si>
  <si>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</si>
  <si>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</si>
  <si>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</si>
  <si>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</si>
  <si>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</si>
  <si>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</si>
  <si>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</si>
  <si>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</si>
  <si>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</si>
  <si>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</si>
  <si>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</si>
  <si>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</si>
  <si>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</si>
  <si>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</si>
  <si>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</si>
  <si>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</si>
  <si>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</si>
  <si>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</si>
  <si>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</si>
  <si>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</si>
  <si>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</si>
  <si>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</si>
  <si>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</si>
  <si>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</si>
  <si>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</si>
  <si>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</si>
  <si>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</si>
  <si>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</si>
  <si>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</si>
  <si>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</si>
  <si>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</si>
  <si>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</si>
  <si>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</si>
  <si>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</si>
  <si>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</si>
  <si>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</si>
  <si>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</si>
  <si>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</si>
  <si>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</si>
  <si>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</si>
  <si>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</si>
  <si>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</si>
  <si>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</si>
  <si>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</si>
  <si>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</si>
  <si>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</si>
  <si>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</si>
  <si>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</si>
  <si>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</si>
  <si>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</si>
  <si>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</si>
  <si>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</si>
  <si>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</si>
  <si>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</si>
  <si>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</si>
  <si>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</si>
  <si>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</si>
  <si>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</si>
  <si>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</si>
  <si>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</si>
  <si>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</si>
  <si>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</si>
  <si>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</si>
  <si>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</si>
  <si>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</si>
  <si>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</si>
  <si>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</si>
  <si>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</si>
  <si>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</si>
  <si>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</si>
  <si>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</si>
  <si>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</si>
  <si>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</si>
  <si>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</si>
  <si>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</si>
  <si>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</si>
  <si>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</si>
  <si>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</si>
  <si>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</si>
  <si>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</si>
  <si>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</si>
  <si>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</si>
  <si>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</si>
  <si>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</si>
  <si>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</si>
  <si>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</si>
  <si>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</si>
  <si>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</si>
  <si>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</si>
  <si>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</si>
  <si>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</si>
  <si>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</si>
  <si>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</si>
  <si>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</si>
  <si>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</si>
  <si>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</si>
  <si>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</si>
  <si>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</si>
  <si>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</si>
  <si>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</si>
  <si>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</si>
  <si>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</si>
  <si>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</si>
  <si>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</si>
  <si>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</si>
  <si>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</si>
  <si>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</si>
  <si>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</si>
  <si>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</si>
  <si>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</si>
  <si>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</si>
  <si>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</si>
  <si>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</si>
  <si>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</si>
  <si>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</si>
  <si>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</si>
  <si>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</si>
  <si>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</si>
  <si>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</si>
  <si>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</si>
  <si>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</si>
  <si>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</si>
  <si>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</si>
  <si>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</si>
  <si>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</si>
  <si>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</si>
  <si>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</si>
  <si>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</si>
  <si>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</si>
  <si>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</si>
  <si>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</si>
  <si>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</si>
  <si>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</si>
  <si>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</si>
  <si>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</si>
  <si>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</si>
  <si>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</si>
  <si>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</si>
  <si>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</si>
  <si>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</si>
  <si>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</si>
  <si>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</si>
  <si>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</si>
  <si>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</si>
  <si>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</si>
  <si>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</si>
  <si>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</si>
  <si>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</si>
  <si>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</si>
  <si>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</si>
  <si>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</si>
  <si>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</si>
  <si>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</si>
  <si>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</si>
  <si>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</si>
  <si>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</si>
  <si>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</si>
  <si>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</si>
  <si>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</si>
  <si>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</si>
  <si>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</si>
  <si>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</si>
  <si>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</si>
  <si>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</si>
  <si>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</si>
  <si>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</si>
  <si>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</si>
  <si>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</si>
  <si>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</si>
  <si>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</si>
  <si>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</si>
  <si>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</si>
  <si>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</si>
  <si>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</si>
  <si>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</si>
  <si>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</si>
  <si>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</si>
  <si>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</si>
  <si>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</si>
  <si>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</si>
  <si>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</si>
  <si>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</si>
  <si>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</si>
  <si>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</si>
  <si>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</si>
  <si>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</si>
  <si>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</si>
  <si>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</si>
  <si>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</si>
  <si>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</si>
  <si>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</si>
  <si>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</si>
  <si>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</si>
  <si>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</si>
  <si>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</si>
  <si>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</si>
  <si>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</si>
  <si>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</si>
  <si>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</si>
  <si>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</si>
  <si>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</si>
  <si>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</si>
  <si>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</si>
  <si>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</si>
  <si>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</si>
  <si>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</si>
  <si>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</si>
  <si>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</si>
  <si>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</si>
  <si>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</si>
  <si>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</si>
  <si>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</si>
  <si>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</si>
  <si>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</si>
  <si>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</si>
  <si>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</si>
  <si>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</si>
  <si>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</si>
  <si>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</si>
  <si>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</si>
  <si>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</si>
  <si>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</si>
  <si>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</si>
  <si>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</si>
  <si>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</si>
  <si>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</si>
  <si>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</si>
  <si>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</si>
  <si>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</si>
  <si>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</si>
  <si>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</si>
  <si>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</si>
  <si>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</si>
  <si>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</si>
  <si>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</si>
  <si>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</si>
  <si>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</si>
  <si>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</si>
  <si>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</si>
  <si>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</si>
  <si>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</si>
  <si>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</si>
  <si>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</si>
  <si>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</si>
  <si>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</si>
  <si>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</si>
  <si>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</si>
  <si>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</si>
  <si>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</si>
  <si>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</si>
  <si>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</si>
  <si>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</si>
  <si>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</si>
  <si>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</si>
  <si>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</si>
  <si>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</si>
  <si>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</si>
  <si>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</si>
  <si>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</si>
  <si>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</si>
  <si>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</si>
  <si>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</si>
  <si>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</si>
  <si>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</si>
  <si>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</si>
  <si>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</si>
  <si>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</si>
  <si>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</si>
  <si>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</si>
  <si>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</si>
  <si>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</si>
  <si>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</si>
  <si>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</si>
  <si>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</si>
  <si>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</si>
  <si>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</si>
  <si>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</si>
  <si>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</si>
  <si>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</si>
  <si>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</si>
  <si>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</si>
  <si>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</si>
  <si>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</si>
  <si>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</si>
  <si>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</si>
  <si>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</si>
  <si>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</si>
  <si>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</si>
  <si>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</si>
  <si>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</si>
  <si>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</si>
  <si>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</si>
  <si>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</si>
  <si>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</si>
  <si>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</si>
  <si>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</si>
  <si>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</si>
  <si>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</si>
  <si>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</si>
  <si>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</si>
  <si>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</si>
  <si>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</si>
  <si>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</si>
  <si>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</si>
  <si>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</si>
  <si>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</si>
  <si>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</si>
  <si>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</si>
  <si>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</si>
  <si>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</si>
  <si>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</si>
  <si>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</si>
  <si>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</si>
  <si>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</si>
  <si>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</si>
  <si>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</si>
  <si>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</si>
  <si>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</si>
  <si>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</si>
  <si>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</si>
  <si>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</si>
  <si>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</si>
  <si>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</si>
  <si>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</si>
  <si>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</si>
  <si>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</si>
  <si>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</si>
  <si>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</si>
  <si>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</si>
  <si>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</si>
  <si>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</si>
  <si>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</si>
  <si>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</si>
  <si>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</si>
  <si>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</si>
  <si>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</si>
  <si>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</si>
  <si>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</si>
  <si>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</si>
  <si>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</si>
  <si>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</si>
  <si>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</si>
  <si>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</si>
  <si>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</si>
  <si>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</si>
  <si>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</si>
  <si>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</si>
  <si>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</si>
  <si>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</si>
  <si>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</si>
  <si>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</si>
  <si>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</si>
  <si>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</si>
  <si>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</si>
  <si>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</si>
  <si>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</si>
  <si>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</si>
  <si>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</si>
  <si>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</si>
  <si>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</si>
  <si>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</si>
  <si>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</si>
  <si>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</si>
  <si>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</si>
  <si>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</si>
  <si>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</si>
  <si>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</si>
  <si>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</si>
  <si>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</si>
  <si>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</si>
  <si>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</si>
  <si>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</si>
  <si>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</si>
  <si>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</si>
  <si>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</si>
  <si>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</si>
  <si>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</si>
  <si>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</si>
  <si>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</si>
  <si>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</si>
  <si>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</si>
  <si>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</si>
  <si>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</si>
  <si>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</si>
  <si>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</si>
  <si>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</si>
  <si>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</si>
  <si>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</si>
  <si>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</si>
  <si>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</si>
  <si>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</si>
  <si>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</si>
  <si>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</si>
  <si>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</si>
  <si>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</si>
  <si>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</si>
  <si>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</si>
  <si>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</si>
  <si>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</si>
  <si>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</si>
  <si>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</si>
  <si>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</si>
  <si>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</si>
  <si>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</si>
  <si>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</si>
  <si>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</si>
  <si>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</si>
  <si>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</si>
  <si>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</si>
  <si>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</si>
  <si>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</si>
  <si>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</si>
  <si>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</si>
  <si>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</si>
  <si>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</si>
  <si>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</si>
  <si>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</si>
  <si>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</si>
  <si>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</si>
  <si>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</si>
  <si>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</si>
  <si>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</si>
  <si>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</si>
  <si>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</si>
  <si>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</si>
  <si>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</si>
  <si>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</si>
  <si>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</si>
  <si>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</si>
  <si>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</si>
  <si>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</si>
  <si>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</si>
  <si>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</si>
  <si>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</si>
  <si>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</si>
  <si>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</si>
  <si>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</si>
  <si>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</si>
  <si>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</si>
  <si>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</si>
  <si>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</si>
  <si>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</si>
  <si>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</si>
  <si>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</si>
  <si>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</si>
  <si>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</si>
  <si>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</si>
  <si>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</si>
  <si>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</si>
  <si>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</si>
  <si>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</si>
  <si>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</si>
  <si>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</si>
  <si>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</si>
  <si>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</si>
  <si>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</si>
  <si>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</si>
  <si>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</si>
  <si>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</si>
  <si>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</si>
  <si>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</si>
  <si>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</si>
  <si>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</si>
  <si>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</si>
  <si>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</si>
  <si>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</si>
  <si>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</si>
  <si>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</si>
  <si>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</si>
  <si>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</si>
  <si>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</si>
  <si>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</si>
  <si>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</si>
  <si>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</si>
  <si>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</si>
  <si>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</si>
  <si>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</si>
  <si>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</si>
  <si>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</si>
  <si>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</si>
  <si>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</si>
  <si>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</si>
  <si>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</si>
  <si>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</si>
  <si>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</si>
  <si>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</si>
  <si>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</si>
  <si>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</si>
  <si>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</si>
  <si>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</si>
  <si>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</si>
  <si>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</si>
  <si>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</si>
  <si>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</si>
  <si>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</si>
  <si>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</si>
  <si>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</si>
  <si>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</si>
  <si>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</si>
  <si>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</si>
  <si>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</si>
  <si>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</si>
  <si>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</si>
  <si>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</si>
  <si>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</si>
  <si>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</si>
  <si>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</si>
  <si>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</si>
  <si>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</si>
  <si>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</si>
  <si>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</si>
  <si>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</si>
  <si>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</si>
  <si>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</si>
  <si>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</si>
  <si>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</si>
  <si>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</si>
  <si>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</si>
  <si>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</si>
  <si>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</si>
  <si>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</si>
  <si>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</si>
  <si>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</si>
  <si>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</si>
  <si>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</si>
  <si>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</si>
  <si>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</si>
  <si>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</si>
  <si>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</si>
  <si>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</si>
  <si>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</si>
  <si>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</si>
  <si>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</si>
  <si>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</si>
  <si>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</si>
  <si>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</si>
  <si>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</si>
  <si>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</si>
  <si>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</si>
  <si>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</si>
  <si>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</si>
  <si>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</si>
  <si>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</si>
  <si>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</si>
  <si>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</si>
  <si>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</si>
  <si>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</si>
  <si>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</si>
  <si>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</si>
  <si>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</si>
  <si>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</si>
  <si>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</si>
  <si>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</si>
  <si>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</si>
  <si>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</si>
  <si>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</si>
  <si>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</si>
  <si>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</si>
  <si>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</si>
  <si>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</si>
  <si>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</si>
  <si>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</si>
  <si>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</si>
  <si>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</si>
  <si>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</si>
  <si>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</si>
  <si>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</si>
  <si>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</si>
  <si>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</si>
  <si>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</si>
  <si>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</si>
  <si>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</si>
  <si>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</si>
  <si>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</si>
  <si>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</si>
  <si>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</si>
  <si>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</si>
  <si>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</si>
  <si>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</si>
  <si>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</si>
  <si>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</si>
  <si>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</si>
  <si>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</si>
  <si>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</si>
  <si>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</si>
  <si>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</si>
  <si>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</si>
  <si>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</si>
  <si>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</si>
  <si>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</si>
  <si>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</si>
  <si>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</si>
  <si>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</si>
  <si>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</si>
  <si>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</si>
  <si>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</si>
  <si>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</si>
  <si>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</si>
  <si>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</si>
  <si>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</si>
  <si>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</si>
  <si>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</si>
  <si>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</si>
  <si>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</si>
  <si>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</si>
  <si>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</si>
  <si>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</si>
  <si>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</si>
  <si>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</si>
  <si>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</si>
  <si>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</si>
  <si>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</si>
  <si>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</si>
  <si>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</si>
  <si>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</si>
  <si>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</si>
  <si>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</si>
  <si>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</si>
  <si>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</si>
  <si>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</si>
  <si>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</si>
  <si>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</si>
  <si>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</si>
  <si>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</si>
  <si>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</si>
  <si>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</si>
  <si>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</si>
  <si>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</si>
  <si>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</si>
  <si>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</si>
  <si>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</si>
  <si>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</si>
  <si>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</si>
  <si>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</si>
  <si>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</si>
  <si>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</si>
  <si>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</si>
  <si>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</si>
  <si>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</si>
  <si>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</si>
  <si>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</si>
  <si>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</si>
  <si>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</si>
  <si>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</si>
  <si>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</si>
  <si>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</si>
  <si>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</si>
  <si>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</si>
  <si>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</si>
  <si>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</si>
  <si>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</si>
  <si>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</si>
  <si>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</si>
  <si>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</si>
  <si>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</si>
  <si>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</si>
  <si>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</si>
  <si>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</si>
  <si>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</si>
  <si>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</si>
  <si>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</si>
  <si>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</si>
  <si>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</si>
  <si>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</si>
  <si>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</si>
  <si>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</si>
  <si>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</si>
  <si>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</si>
  <si>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</si>
  <si>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</si>
  <si>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</si>
  <si>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</si>
  <si>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</si>
  <si>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</si>
  <si>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</si>
  <si>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</si>
  <si>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</si>
  <si>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</si>
  <si>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</si>
  <si>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</si>
  <si>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</si>
  <si>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</si>
  <si>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</si>
  <si>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</si>
  <si>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</si>
  <si>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</si>
  <si>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</si>
  <si>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</si>
  <si>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</si>
  <si>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</si>
  <si>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</si>
  <si>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</si>
  <si>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</si>
  <si>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</si>
  <si>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</si>
  <si>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</si>
  <si>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</si>
  <si>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</si>
  <si>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</si>
  <si>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</si>
  <si>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</si>
  <si>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</si>
  <si>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</si>
  <si>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</si>
  <si>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</si>
  <si>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</si>
  <si>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</si>
  <si>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</si>
  <si>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</si>
  <si>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</si>
  <si>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</si>
  <si>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</si>
  <si>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</si>
  <si>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</si>
  <si>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</si>
  <si>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</si>
  <si>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</si>
  <si>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</si>
  <si>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</si>
  <si>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</si>
  <si>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</si>
  <si>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</si>
  <si>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</si>
  <si>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</si>
  <si>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</si>
  <si>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</si>
  <si>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</si>
  <si>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</si>
  <si>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</si>
  <si>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</si>
  <si>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</si>
  <si>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</si>
  <si>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</si>
  <si>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</si>
  <si>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</si>
  <si>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</si>
  <si>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</si>
  <si>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</si>
  <si>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</si>
  <si>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</si>
  <si>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</si>
  <si>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</si>
  <si>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</si>
  <si>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</si>
  <si>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</si>
  <si>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</si>
  <si>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</si>
  <si>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</si>
  <si>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</si>
  <si>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</si>
  <si>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</si>
  <si>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</si>
  <si>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</si>
  <si>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</si>
  <si>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</si>
  <si>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</si>
  <si>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</si>
  <si>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</si>
  <si>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</si>
  <si>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</si>
  <si>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</si>
  <si>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</si>
  <si>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</si>
  <si>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</si>
  <si>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</si>
  <si>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</si>
  <si>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</si>
  <si>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</si>
  <si>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</si>
  <si>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</si>
  <si>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</si>
  <si>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</si>
  <si>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</si>
  <si>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</si>
  <si>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</si>
  <si>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</si>
  <si>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</si>
  <si>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</si>
  <si>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</si>
  <si>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</si>
  <si>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</si>
  <si>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</si>
  <si>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</si>
  <si>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</si>
  <si>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</si>
  <si>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</si>
  <si>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</si>
  <si>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</si>
  <si>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</si>
  <si>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</si>
  <si>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</si>
  <si>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</si>
  <si>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</si>
  <si>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</si>
  <si>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</si>
  <si>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</si>
  <si>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</si>
  <si>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</si>
  <si>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</si>
  <si>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</si>
  <si>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</si>
  <si>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</si>
  <si>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</si>
  <si>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</si>
  <si>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</si>
  <si>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</si>
  <si>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</si>
  <si>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</si>
  <si>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</si>
  <si>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</si>
  <si>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</si>
  <si>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</si>
  <si>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</si>
  <si>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</si>
  <si>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</si>
  <si>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</si>
  <si>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</si>
  <si>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</si>
  <si>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</si>
  <si>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</si>
  <si>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</si>
  <si>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</si>
  <si>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</si>
  <si>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</si>
  <si>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</si>
  <si>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</si>
  <si>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</si>
  <si>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</si>
  <si>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</si>
  <si>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</si>
  <si>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</si>
  <si>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</si>
  <si>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</si>
  <si>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</si>
  <si>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</si>
  <si>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</si>
  <si>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</si>
  <si>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</si>
  <si>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</si>
  <si>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</si>
  <si>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</si>
  <si>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</si>
  <si>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</si>
  <si>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</si>
  <si>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</si>
  <si>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</si>
  <si>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</si>
  <si>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</si>
  <si>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</si>
  <si>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</si>
  <si>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</si>
  <si>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</si>
  <si>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</si>
  <si>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</si>
  <si>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</si>
  <si>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</si>
  <si>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</si>
  <si>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</si>
  <si>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</si>
  <si>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</si>
  <si>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</si>
  <si>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</si>
  <si>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</si>
  <si>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</si>
  <si>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</si>
  <si>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</si>
  <si>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</si>
  <si>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</si>
  <si>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</si>
  <si>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</si>
  <si>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</si>
  <si>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</si>
  <si>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</si>
  <si>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</si>
  <si>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</si>
  <si>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</si>
  <si>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</si>
  <si>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</si>
  <si>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</si>
  <si>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</si>
  <si>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</si>
  <si>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</si>
  <si>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</si>
  <si>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</si>
  <si>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</si>
  <si>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</si>
  <si>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</si>
  <si>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</si>
  <si>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</si>
  <si>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</si>
  <si>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</si>
  <si>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</si>
  <si>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</si>
  <si>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</si>
  <si>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</si>
  <si>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</si>
  <si>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</si>
  <si>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</si>
  <si>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</si>
  <si>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</si>
  <si>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</si>
  <si>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</si>
  <si>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</si>
  <si>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</si>
  <si>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</si>
  <si>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</si>
  <si>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</si>
  <si>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</si>
  <si>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</si>
  <si>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</si>
  <si>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</si>
  <si>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</si>
  <si>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</si>
  <si>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</si>
  <si>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</si>
  <si>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</si>
  <si>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</si>
  <si>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</si>
  <si>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</si>
  <si>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</si>
  <si>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</si>
  <si>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</si>
  <si>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</si>
  <si>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</si>
  <si>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</si>
  <si>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</si>
  <si>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</si>
  <si>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</si>
  <si>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</si>
  <si>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</si>
  <si>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</si>
  <si>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</si>
  <si>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</si>
  <si>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</si>
  <si>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</si>
  <si>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</si>
  <si>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</si>
  <si>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</si>
  <si>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</si>
  <si>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</si>
  <si>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</si>
  <si>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</si>
  <si>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</si>
  <si>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</si>
  <si>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</si>
  <si>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</si>
  <si>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</si>
  <si>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</si>
  <si>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</si>
  <si>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</si>
  <si>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</si>
  <si>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</si>
  <si>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</si>
  <si>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</si>
  <si>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</si>
  <si>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</si>
  <si>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</si>
  <si>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</si>
  <si>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</si>
  <si>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</si>
  <si>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</si>
  <si>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</si>
  <si>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</si>
  <si>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</si>
  <si>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</si>
  <si>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</si>
  <si>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</si>
  <si>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</si>
  <si>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</si>
  <si>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</si>
  <si>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</si>
  <si>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</si>
  <si>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</si>
  <si>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</si>
  <si>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</si>
  <si>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</si>
  <si>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</si>
  <si>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</si>
  <si>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</si>
  <si>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</si>
  <si>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</si>
  <si>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</si>
  <si>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</si>
  <si>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</si>
  <si>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</si>
  <si>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</si>
  <si>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</si>
  <si>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</si>
  <si>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</si>
  <si>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</si>
  <si>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</si>
  <si>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</si>
  <si>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</si>
  <si>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</si>
  <si>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</si>
  <si>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</si>
  <si>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</si>
  <si>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</si>
  <si>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</si>
  <si>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</si>
  <si>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</si>
  <si>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</si>
  <si>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</si>
  <si>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</si>
  <si>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</si>
  <si>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</si>
  <si>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</si>
  <si>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</si>
  <si>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</si>
  <si>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</si>
  <si>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</si>
  <si>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</si>
  <si>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</si>
  <si>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</si>
  <si>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</si>
  <si>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</si>
  <si>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</si>
  <si>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</si>
  <si>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</si>
  <si>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</si>
  <si>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</si>
  <si>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</si>
  <si>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</si>
  <si>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</si>
  <si>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</si>
  <si>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</si>
  <si>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</si>
  <si>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</si>
  <si>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</si>
  <si>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</si>
  <si>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</si>
  <si>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</si>
  <si>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</si>
  <si>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</si>
  <si>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</si>
  <si>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</si>
  <si>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</si>
  <si>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</si>
  <si>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</si>
  <si>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</si>
  <si>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</si>
  <si>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</si>
  <si>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</si>
  <si>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</si>
  <si>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</si>
  <si>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</si>
  <si>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</si>
  <si>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</si>
  <si>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</si>
  <si>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</si>
  <si>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</si>
  <si>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</si>
  <si>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</si>
  <si>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</si>
  <si>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</si>
  <si>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</si>
  <si>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</si>
  <si>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</si>
  <si>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</si>
  <si>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</si>
  <si>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</si>
  <si>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</si>
  <si>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</si>
  <si>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</si>
  <si>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</si>
  <si>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</si>
  <si>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</si>
  <si>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</si>
  <si>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</si>
  <si>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</si>
  <si>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</si>
  <si>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</si>
  <si>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</si>
  <si>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</si>
  <si>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</si>
  <si>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</si>
  <si>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</si>
  <si>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</si>
  <si>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</si>
  <si>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</si>
  <si>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</si>
  <si>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</si>
  <si>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</si>
  <si>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</si>
  <si>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</si>
  <si>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</si>
  <si>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</si>
  <si>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</si>
  <si>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</si>
  <si>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</si>
  <si>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</si>
  <si>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</si>
  <si>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</si>
  <si>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</si>
  <si>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</si>
  <si>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</si>
  <si>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</si>
  <si>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</si>
  <si>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</si>
  <si>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</si>
  <si>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</si>
  <si>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</si>
  <si>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</si>
  <si>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</si>
  <si>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</si>
  <si>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</si>
  <si>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</si>
  <si>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</si>
  <si>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</si>
  <si>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</si>
  <si>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</si>
  <si>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</si>
  <si>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</si>
  <si>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</si>
  <si>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</si>
  <si>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</si>
  <si>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</si>
  <si>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</si>
  <si>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</si>
  <si>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</si>
  <si>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</si>
  <si>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</si>
  <si>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</si>
  <si>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</si>
  <si>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</si>
  <si>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</si>
  <si>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</si>
  <si>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</si>
  <si>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</si>
  <si>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</si>
  <si>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</si>
  <si>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</si>
  <si>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</si>
  <si>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</si>
  <si>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</si>
  <si>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</si>
  <si>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</si>
  <si>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</si>
  <si>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</si>
  <si>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</si>
  <si>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</si>
  <si>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</si>
  <si>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</si>
  <si>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</si>
  <si>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</si>
  <si>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</si>
  <si>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</si>
  <si>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</si>
  <si>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</si>
  <si>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</si>
  <si>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</si>
  <si>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</si>
  <si>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</si>
  <si>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</si>
  <si>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</si>
  <si>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</si>
  <si>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</si>
  <si>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</si>
  <si>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</si>
  <si>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</si>
  <si>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</si>
  <si>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</si>
  <si>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</si>
  <si>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</si>
  <si>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</si>
  <si>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</si>
  <si>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</si>
  <si>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</si>
  <si>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</si>
  <si>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</si>
  <si>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</si>
  <si>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</si>
  <si>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</si>
  <si>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</si>
  <si>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</si>
  <si>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</si>
  <si>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</si>
  <si>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</si>
  <si>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</si>
  <si>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</si>
  <si>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</si>
  <si>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</si>
  <si>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</si>
  <si>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</si>
  <si>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</si>
  <si>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</si>
  <si>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</si>
  <si>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</si>
  <si>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</si>
  <si>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</si>
  <si>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</si>
  <si>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</si>
  <si>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</si>
  <si>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</si>
  <si>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</si>
  <si>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</si>
  <si>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</si>
  <si>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</si>
  <si>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</si>
  <si>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</si>
  <si>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</si>
  <si>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</si>
  <si>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</si>
  <si>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</si>
  <si>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</si>
  <si>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</si>
  <si>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</si>
  <si>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</si>
  <si>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</si>
  <si>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</si>
  <si>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</si>
  <si>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</si>
  <si>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</si>
  <si>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</si>
  <si>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</si>
  <si>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</si>
  <si>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</si>
  <si>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</si>
  <si>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</si>
  <si>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</si>
  <si>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</si>
  <si>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</si>
  <si>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</si>
  <si>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</si>
  <si>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</si>
  <si>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</si>
  <si>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</si>
  <si>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</si>
  <si>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</si>
  <si>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</si>
  <si>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</si>
  <si>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</si>
  <si>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</si>
  <si>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</si>
  <si>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</si>
  <si>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</si>
  <si>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</si>
  <si>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</si>
  <si>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</si>
  <si>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</si>
  <si>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</si>
  <si>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</si>
  <si>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</si>
  <si>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</si>
  <si>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</si>
  <si>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</si>
  <si>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</si>
  <si>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</si>
  <si>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</si>
  <si>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</si>
  <si>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</si>
  <si>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</si>
  <si>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</si>
  <si>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</si>
  <si>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</si>
  <si>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</si>
  <si>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</si>
  <si>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</si>
  <si>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</si>
  <si>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</si>
  <si>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</si>
  <si>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</si>
  <si>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</si>
  <si>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</si>
  <si>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</si>
  <si>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</si>
  <si>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</si>
  <si>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</si>
  <si>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</si>
  <si>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</si>
  <si>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</si>
  <si>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</si>
  <si>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</si>
  <si>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</si>
  <si>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</si>
  <si>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</si>
  <si>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</si>
  <si>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</si>
  <si>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</si>
  <si>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</si>
  <si>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</si>
  <si>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</si>
  <si>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</si>
  <si>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</si>
  <si>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</si>
  <si>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</si>
  <si>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</si>
  <si>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</si>
  <si>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</si>
  <si>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</si>
  <si>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</si>
  <si>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</si>
  <si>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</si>
  <si>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</si>
  <si>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</si>
  <si>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</si>
  <si>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</si>
  <si>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</si>
  <si>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</si>
  <si>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</si>
  <si>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</si>
  <si>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</si>
  <si>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</si>
  <si>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</si>
  <si>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</si>
  <si>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</si>
  <si>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</si>
  <si>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</si>
  <si>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</si>
  <si>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</si>
  <si>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</si>
  <si>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</si>
  <si>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</si>
  <si>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</si>
  <si>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</si>
  <si>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</si>
  <si>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</si>
  <si>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</si>
  <si>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</si>
  <si>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</si>
  <si>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</si>
  <si>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</si>
  <si>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</si>
  <si>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</si>
  <si>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</si>
  <si>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</si>
  <si>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</si>
  <si>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</si>
  <si>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</si>
  <si>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</si>
  <si>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</si>
  <si>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</si>
  <si>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</si>
  <si>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</si>
  <si>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</si>
  <si>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</si>
  <si>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</si>
  <si>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</si>
  <si>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</si>
  <si>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</si>
  <si>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</si>
  <si>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</si>
  <si>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</si>
  <si>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</si>
  <si>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</si>
  <si>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</si>
  <si>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</si>
  <si>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</si>
  <si>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</si>
  <si>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</si>
  <si>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</si>
  <si>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</si>
  <si>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</si>
  <si>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</si>
  <si>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</si>
  <si>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</si>
  <si>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</si>
  <si>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</si>
  <si>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</si>
  <si>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</si>
  <si>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</si>
  <si>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</si>
  <si>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</si>
  <si>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</si>
  <si>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</si>
  <si>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</si>
  <si>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</si>
  <si>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</si>
  <si>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</si>
  <si>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</si>
  <si>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</si>
  <si>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</si>
  <si>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</si>
  <si>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</si>
  <si>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</si>
  <si>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</si>
  <si>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</si>
  <si>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</si>
  <si>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</si>
  <si>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</si>
  <si>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</si>
  <si>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</si>
  <si>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</si>
  <si>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</si>
  <si>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</si>
  <si>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</si>
  <si>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</si>
  <si>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</si>
  <si>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</si>
  <si>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</si>
  <si>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</si>
  <si>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</si>
  <si>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</si>
  <si>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</si>
  <si>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</si>
  <si>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</si>
  <si>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</si>
  <si>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</si>
  <si>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</si>
  <si>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</si>
  <si>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</si>
  <si>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</si>
  <si>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</si>
  <si>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</si>
  <si>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</si>
  <si>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</si>
  <si>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</si>
  <si>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</si>
  <si>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</si>
  <si>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</si>
  <si>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</si>
  <si>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</si>
  <si>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</si>
  <si>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</si>
  <si>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</si>
  <si>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</si>
  <si>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</si>
  <si>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</si>
  <si>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</si>
  <si>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</si>
  <si>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</si>
  <si>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</si>
  <si>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</si>
  <si>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</si>
  <si>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</si>
  <si>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</si>
  <si>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</si>
  <si>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</si>
  <si>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</si>
  <si>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</si>
  <si>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</si>
  <si>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</si>
  <si>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</si>
  <si>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</si>
  <si>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</si>
  <si>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</si>
  <si>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</si>
  <si>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</si>
  <si>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</si>
  <si>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</si>
  <si>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</si>
  <si>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</si>
  <si>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</si>
  <si>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</si>
  <si>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</si>
  <si>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</si>
  <si>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</si>
  <si>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</si>
  <si>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</si>
  <si>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</si>
  <si>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</si>
  <si>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</si>
  <si>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</si>
  <si>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</si>
  <si>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</si>
  <si>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</si>
  <si>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</si>
  <si>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</si>
  <si>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</si>
  <si>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</si>
  <si>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</si>
  <si>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</si>
  <si>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</si>
  <si>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</si>
  <si>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</si>
  <si>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</si>
  <si>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</si>
  <si>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</si>
  <si>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</si>
  <si>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</si>
  <si>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</si>
  <si>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</si>
  <si>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</si>
  <si>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</si>
  <si>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</si>
  <si>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</si>
  <si>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</si>
  <si>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</si>
  <si>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</si>
  <si>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</si>
  <si>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</si>
  <si>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</si>
  <si>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</si>
  <si>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</si>
  <si>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</si>
  <si>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</si>
  <si>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</si>
  <si>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</si>
  <si>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</si>
  <si>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</si>
  <si>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</si>
  <si>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</si>
  <si>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</si>
  <si>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</si>
  <si>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</si>
  <si>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</si>
  <si>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</si>
  <si>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</si>
  <si>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</si>
  <si>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</si>
  <si>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</si>
  <si>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</si>
  <si>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</si>
  <si>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</si>
  <si>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</si>
  <si>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</si>
  <si>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</si>
  <si>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</si>
  <si>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</si>
  <si>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</si>
  <si>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</si>
  <si>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</si>
  <si>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</si>
  <si>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</si>
  <si>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</si>
  <si>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</si>
  <si>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</si>
  <si>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</si>
  <si>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</si>
  <si>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</si>
  <si>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</si>
  <si>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</si>
  <si>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</si>
  <si>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</si>
  <si>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</si>
  <si>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</si>
  <si>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</si>
  <si>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</si>
  <si>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</si>
  <si>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</si>
  <si>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</si>
  <si>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</si>
  <si>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</si>
  <si>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</si>
  <si>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</si>
  <si>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</si>
  <si>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</si>
  <si>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</si>
  <si>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</si>
  <si>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</si>
  <si>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</si>
  <si>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</si>
  <si>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</si>
  <si>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</si>
  <si>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</si>
  <si>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</si>
  <si>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</si>
  <si>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</si>
  <si>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</si>
  <si>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</si>
  <si>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</si>
  <si>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</si>
  <si>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</si>
  <si>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</si>
  <si>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</si>
  <si>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</si>
  <si>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</si>
  <si>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</si>
  <si>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</si>
  <si>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</si>
  <si>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</si>
  <si>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</si>
  <si>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</si>
  <si>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</si>
  <si>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</si>
  <si>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</si>
  <si>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</si>
  <si>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</si>
  <si>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</si>
  <si>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</si>
  <si>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</si>
  <si>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</si>
  <si>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</si>
  <si>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</si>
  <si>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</si>
  <si>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</si>
  <si>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</si>
  <si>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</si>
  <si>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</si>
  <si>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</si>
  <si>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</si>
  <si>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</si>
  <si>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</si>
  <si>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</si>
  <si>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</si>
  <si>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</si>
  <si>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</si>
  <si>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</si>
  <si>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</si>
  <si>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</si>
  <si>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</si>
  <si>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</si>
  <si>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</si>
  <si>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</si>
  <si>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</si>
  <si>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</si>
  <si>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</si>
  <si>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</si>
  <si>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</si>
  <si>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</si>
  <si>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</si>
  <si>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</si>
  <si>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</si>
  <si>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</si>
  <si>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</si>
  <si>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</si>
  <si>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</si>
  <si>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</si>
  <si>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</si>
  <si>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</si>
  <si>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</si>
  <si>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</si>
  <si>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</si>
  <si>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</si>
  <si>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</si>
  <si>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</si>
  <si>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</si>
  <si>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</si>
  <si>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</si>
  <si>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</si>
  <si>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</si>
  <si>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</si>
  <si>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</si>
  <si>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</si>
  <si>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</si>
  <si>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</si>
  <si>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</si>
  <si>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</si>
  <si>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</si>
  <si>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</si>
  <si>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</si>
  <si>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</si>
  <si>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</si>
  <si>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</si>
  <si>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</si>
  <si>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</si>
  <si>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</si>
  <si>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</si>
  <si>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</si>
  <si>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</si>
  <si>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</si>
  <si>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</si>
  <si>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</si>
  <si>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</si>
  <si>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</si>
  <si>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</si>
  <si>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</si>
  <si>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</si>
  <si>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</si>
  <si>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</si>
  <si>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</si>
  <si>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</si>
  <si>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</si>
  <si>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</si>
  <si>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</si>
  <si>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</si>
  <si>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</si>
  <si>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</si>
  <si>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</si>
  <si>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</si>
  <si>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</si>
  <si>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</si>
  <si>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</si>
  <si>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</si>
  <si>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</si>
  <si>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</si>
  <si>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</si>
  <si>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</si>
  <si>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</si>
  <si>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</si>
  <si>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</si>
  <si>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</si>
  <si>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</si>
  <si>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</si>
  <si>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</si>
  <si>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</si>
  <si>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</si>
  <si>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</si>
  <si>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</si>
  <si>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</si>
  <si>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</si>
  <si>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</si>
  <si>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</si>
  <si>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</si>
  <si>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</si>
  <si>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</si>
  <si>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</si>
  <si>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</si>
  <si>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</si>
  <si>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</si>
  <si>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</si>
  <si>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</si>
  <si>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</si>
  <si>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</si>
  <si>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</si>
  <si>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</si>
  <si>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</si>
  <si>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</si>
  <si>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</si>
  <si>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</si>
  <si>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</si>
  <si>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</si>
  <si>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</si>
  <si>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</si>
  <si>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</si>
  <si>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</si>
  <si>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</si>
  <si>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</si>
  <si>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</si>
  <si>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</si>
  <si>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</si>
  <si>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</si>
  <si>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</si>
  <si>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</si>
  <si>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</si>
  <si>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</si>
  <si>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</si>
  <si>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</si>
  <si>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</si>
  <si>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</si>
  <si>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</si>
  <si>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</si>
  <si>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</si>
  <si>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</si>
  <si>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</si>
  <si>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</si>
  <si>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</si>
  <si>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</si>
  <si>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</si>
  <si>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</si>
  <si>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</si>
  <si>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</si>
  <si>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</si>
  <si>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</si>
  <si>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</si>
  <si>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</si>
  <si>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</si>
  <si>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</si>
  <si>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</si>
  <si>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</si>
  <si>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</si>
  <si>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</si>
  <si>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</si>
  <si>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</si>
  <si>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</si>
  <si>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</si>
  <si>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</si>
  <si>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</si>
  <si>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</si>
  <si>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</si>
  <si>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</si>
  <si>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</si>
  <si>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</si>
  <si>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</si>
  <si>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</si>
  <si>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</si>
  <si>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</si>
  <si>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</si>
  <si>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</si>
  <si>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</si>
  <si>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</si>
  <si>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</si>
  <si>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</si>
  <si>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</si>
  <si>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</si>
  <si>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</si>
  <si>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</si>
  <si>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</si>
  <si>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</si>
  <si>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</si>
  <si>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</si>
  <si>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</si>
  <si>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</si>
  <si>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</si>
  <si>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</si>
  <si>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</si>
  <si>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</si>
  <si>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</si>
  <si>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</si>
  <si>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</si>
  <si>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</si>
  <si>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</si>
  <si>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</si>
  <si>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</si>
  <si>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</si>
  <si>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</si>
  <si>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</si>
  <si>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</si>
  <si>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</si>
  <si>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</si>
  <si>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</si>
  <si>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</si>
  <si>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</si>
  <si>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</si>
  <si>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</si>
  <si>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</si>
  <si>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</si>
  <si>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</si>
  <si>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</si>
  <si>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</si>
  <si>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</si>
  <si>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</si>
  <si>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</si>
  <si>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</si>
  <si>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</si>
  <si>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</si>
  <si>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</si>
  <si>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</si>
  <si>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</si>
  <si>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</si>
  <si>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</si>
  <si>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</si>
  <si>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</si>
  <si>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</si>
  <si>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</si>
  <si>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</si>
  <si>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</si>
  <si>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</si>
  <si>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</si>
  <si>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</si>
  <si>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</si>
  <si>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</si>
  <si>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</si>
  <si>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</si>
  <si>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</si>
  <si>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</si>
  <si>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</si>
  <si>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</si>
  <si>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</si>
  <si>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</si>
  <si>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</si>
  <si>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</si>
  <si>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</si>
  <si>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</si>
  <si>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</si>
  <si>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</si>
  <si>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</si>
  <si>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</si>
  <si>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</si>
  <si>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</si>
  <si>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</si>
  <si>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</si>
  <si>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</si>
  <si>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</si>
  <si>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</si>
  <si>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</si>
  <si>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</si>
  <si>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</si>
  <si>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</si>
  <si>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</si>
  <si>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</si>
  <si>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</si>
  <si>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</si>
  <si>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</si>
  <si>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</si>
  <si>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</si>
  <si>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</si>
  <si>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</si>
  <si>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</si>
  <si>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</si>
  <si>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</si>
  <si>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</si>
  <si>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</si>
  <si>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</si>
  <si>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</si>
  <si>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</si>
  <si>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</si>
  <si>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</si>
  <si>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</si>
  <si>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</si>
  <si>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</si>
  <si>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</si>
  <si>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</si>
  <si>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</si>
  <si>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</si>
  <si>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</si>
  <si>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</si>
  <si>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</si>
  <si>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</si>
  <si>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</si>
  <si>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</si>
  <si>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</si>
  <si>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</si>
  <si>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</si>
  <si>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</si>
  <si>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</si>
  <si>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</si>
  <si>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</si>
  <si>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</si>
  <si>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</si>
  <si>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</si>
  <si>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</si>
  <si>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</si>
  <si>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</si>
  <si>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</si>
  <si>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</si>
  <si>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</si>
  <si>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</si>
  <si>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</si>
  <si>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</si>
  <si>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</si>
  <si>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</si>
  <si>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</si>
  <si>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</si>
  <si>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</si>
  <si>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</si>
  <si>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</si>
  <si>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</si>
  <si>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</si>
  <si>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</si>
  <si>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</si>
  <si>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</si>
  <si>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</si>
  <si>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</si>
  <si>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</si>
  <si>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</si>
  <si>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</si>
  <si>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</si>
  <si>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</si>
  <si>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</si>
  <si>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</si>
  <si>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</si>
  <si>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</si>
  <si>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</si>
  <si>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</si>
  <si>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</si>
  <si>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</si>
  <si>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</si>
  <si>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</si>
  <si>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</si>
  <si>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</si>
  <si>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</si>
  <si>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</si>
  <si>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</si>
  <si>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</si>
  <si>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</si>
  <si>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</si>
  <si>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</si>
  <si>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</si>
  <si>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</si>
  <si>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</si>
  <si>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</si>
  <si>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</si>
  <si>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</si>
  <si>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</si>
  <si>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</si>
  <si>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</si>
  <si>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</si>
  <si>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</si>
  <si>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</si>
  <si>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</si>
  <si>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</si>
  <si>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</si>
  <si>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</si>
  <si>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</si>
  <si>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</si>
  <si>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</si>
  <si>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</si>
  <si>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</si>
  <si>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</si>
  <si>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</si>
  <si>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</si>
  <si>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</si>
  <si>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</si>
  <si>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</si>
  <si>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</si>
  <si>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</si>
  <si>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</si>
  <si>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</si>
  <si>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</si>
  <si>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</si>
  <si>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</si>
  <si>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</si>
  <si>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</si>
  <si>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</si>
  <si>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</si>
  <si>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</si>
  <si>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</si>
  <si>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</si>
  <si>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</si>
  <si>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</si>
  <si>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</si>
  <si>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</si>
  <si>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</si>
  <si>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</si>
  <si>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</si>
  <si>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</si>
  <si>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</si>
  <si>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</si>
  <si>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</si>
  <si>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</si>
  <si>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</si>
  <si>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</si>
  <si>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</si>
  <si>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</si>
  <si>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</si>
  <si>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</si>
  <si>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</si>
  <si>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</si>
  <si>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</si>
  <si>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</si>
  <si>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</si>
  <si>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</si>
  <si>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</si>
  <si>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</si>
  <si>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</si>
  <si>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</si>
  <si>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</si>
  <si>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</si>
  <si>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</si>
  <si>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</si>
  <si>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</si>
  <si>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</si>
  <si>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</si>
  <si>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</si>
  <si>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</si>
  <si>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</si>
  <si>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</si>
  <si>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</si>
  <si>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</si>
  <si>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</si>
  <si>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</si>
  <si>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</si>
  <si>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</si>
  <si>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</si>
  <si>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</si>
  <si>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</si>
  <si>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</si>
  <si>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</si>
  <si>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</si>
  <si>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</si>
  <si>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</si>
  <si>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</si>
  <si>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</si>
  <si>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</si>
  <si>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</si>
  <si>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</si>
  <si>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</si>
  <si>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</si>
  <si>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</si>
  <si>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</si>
  <si>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</si>
  <si>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</si>
  <si>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</si>
  <si>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</si>
  <si>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</si>
  <si>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</si>
  <si>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</si>
  <si>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</si>
  <si>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</si>
  <si>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</si>
  <si>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</si>
  <si>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</si>
  <si>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</si>
  <si>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</si>
  <si>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</si>
  <si>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</si>
  <si>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</si>
  <si>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</si>
  <si>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</si>
  <si>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</si>
  <si>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</si>
  <si>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</si>
  <si>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</si>
  <si>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</si>
  <si>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</si>
  <si>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</si>
  <si>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</si>
  <si>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</si>
  <si>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</si>
  <si>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</si>
  <si>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</si>
  <si>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</si>
  <si>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</si>
  <si>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</si>
  <si>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</si>
  <si>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</si>
  <si>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</si>
  <si>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</si>
  <si>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</si>
  <si>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</si>
  <si>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</si>
  <si>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</si>
  <si>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</si>
  <si>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</si>
  <si>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</si>
  <si>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</si>
  <si>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</si>
  <si>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</si>
  <si>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</si>
  <si>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</si>
  <si>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</si>
  <si>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</si>
  <si>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</si>
  <si>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</si>
  <si>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</si>
  <si>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</si>
  <si>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</si>
  <si>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</si>
  <si>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</si>
  <si>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</si>
  <si>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</si>
  <si>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</si>
  <si>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</si>
  <si>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</si>
  <si>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</si>
  <si>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</si>
  <si>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</si>
  <si>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</si>
  <si>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</si>
  <si>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</si>
  <si>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</si>
  <si>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</si>
  <si>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</si>
  <si>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</si>
  <si>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</si>
  <si>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</si>
  <si>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</si>
  <si>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</si>
  <si>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</si>
  <si>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</si>
  <si>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</si>
  <si>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</si>
  <si>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</si>
  <si>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</si>
  <si>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</si>
  <si>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</si>
  <si>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</si>
  <si>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</si>
  <si>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</si>
  <si>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</si>
  <si>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</si>
  <si>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</si>
  <si>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</si>
  <si>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</si>
  <si>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</si>
  <si>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</si>
  <si>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</si>
  <si>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</si>
  <si>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</si>
  <si>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</si>
  <si>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</si>
  <si>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</si>
  <si>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</si>
  <si>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</si>
  <si>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</si>
  <si>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</si>
  <si>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</si>
  <si>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</si>
  <si>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</si>
  <si>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</si>
  <si>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</si>
  <si>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</si>
  <si>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</si>
  <si>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</si>
  <si>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</si>
  <si>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</si>
  <si>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</si>
  <si>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</si>
  <si>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</si>
  <si>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</si>
  <si>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</si>
  <si>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</si>
  <si>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</si>
  <si>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</si>
  <si>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</si>
  <si>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</si>
  <si>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</si>
  <si>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</si>
  <si>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</si>
  <si>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</si>
  <si>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</si>
  <si>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</si>
  <si>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</si>
  <si>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</si>
  <si>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</si>
  <si>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</si>
  <si>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</si>
  <si>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</si>
  <si>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</si>
  <si>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</si>
  <si>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</si>
  <si>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</si>
  <si>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</si>
  <si>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</si>
  <si>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</si>
  <si>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</si>
  <si>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</si>
  <si>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</si>
  <si>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</si>
  <si>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</si>
  <si>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</si>
  <si>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</si>
  <si>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</si>
  <si>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</si>
  <si>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</si>
  <si>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</si>
  <si>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</si>
  <si>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</si>
  <si>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</si>
  <si>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</si>
  <si>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</si>
  <si>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</si>
  <si>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</si>
  <si>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</si>
  <si>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</si>
  <si>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</si>
  <si>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</si>
  <si>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</si>
  <si>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</si>
  <si>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</si>
  <si>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</si>
  <si>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</si>
  <si>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</si>
  <si>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</si>
  <si>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</si>
  <si>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</si>
  <si>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</si>
  <si>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</si>
  <si>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</si>
  <si>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</si>
  <si>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</si>
  <si>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</si>
  <si>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</si>
  <si>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</si>
  <si>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</si>
  <si>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</si>
  <si>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</si>
  <si>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</si>
  <si>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</si>
  <si>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</si>
  <si>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</si>
  <si>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</si>
  <si>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</si>
  <si>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</si>
  <si>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</si>
  <si>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</si>
  <si>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</si>
  <si>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</si>
  <si>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</si>
  <si>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</si>
  <si>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</si>
  <si>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</si>
  <si>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</si>
  <si>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</si>
  <si>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</si>
  <si>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</si>
  <si>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</si>
  <si>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</si>
  <si>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</si>
  <si>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</si>
  <si>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</si>
  <si>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</si>
  <si>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</si>
  <si>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</si>
  <si>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</si>
  <si>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</si>
  <si>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</si>
  <si>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</si>
  <si>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</si>
  <si>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</si>
  <si>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</si>
  <si>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</si>
  <si>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</si>
  <si>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</si>
  <si>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</si>
  <si>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</si>
  <si>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</si>
  <si>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</si>
  <si>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</si>
  <si>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</si>
  <si>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</si>
  <si>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</si>
  <si>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</si>
  <si>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</si>
  <si>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</si>
  <si>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</si>
  <si>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</si>
  <si>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</si>
  <si>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</si>
  <si>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</si>
  <si>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</si>
  <si>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</si>
  <si>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</si>
  <si>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</si>
  <si>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</si>
  <si>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</si>
  <si>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</si>
  <si>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</si>
  <si>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</si>
  <si>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</si>
  <si>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</si>
  <si>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</si>
  <si>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</si>
  <si>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</si>
  <si>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</si>
  <si>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</si>
  <si>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</si>
  <si>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</si>
  <si>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</si>
  <si>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</si>
  <si>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</si>
  <si>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</si>
  <si>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</si>
  <si>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</si>
  <si>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</si>
  <si>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</si>
  <si>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</si>
  <si>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</si>
  <si>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</si>
  <si>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</si>
  <si>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</si>
  <si>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</si>
  <si>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</si>
  <si>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</si>
  <si>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</si>
  <si>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</si>
  <si>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</si>
  <si>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</si>
  <si>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</si>
  <si>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</si>
  <si>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</si>
  <si>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</si>
  <si>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</si>
  <si>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</si>
  <si>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</si>
  <si>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</si>
  <si>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</si>
  <si>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</si>
  <si>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</si>
  <si>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</si>
  <si>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</si>
  <si>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</si>
  <si>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</si>
  <si>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</si>
  <si>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</si>
  <si>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</si>
  <si>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</si>
  <si>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</si>
  <si>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</si>
  <si>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</si>
  <si>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</si>
  <si>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</si>
  <si>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</si>
  <si>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</si>
  <si>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</si>
  <si>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</si>
  <si>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</si>
  <si>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</si>
  <si>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</si>
  <si>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</si>
  <si>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</si>
  <si>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</si>
  <si>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</si>
  <si>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</si>
  <si>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</si>
  <si>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</si>
  <si>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</si>
  <si>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</si>
  <si>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</si>
  <si>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</si>
  <si>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</si>
  <si>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</si>
  <si>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</si>
  <si>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</si>
  <si>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</si>
  <si>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</si>
  <si>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</si>
  <si>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</si>
  <si>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</si>
  <si>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</si>
  <si>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</si>
  <si>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</si>
  <si>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</si>
  <si>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</si>
  <si>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</si>
  <si>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</si>
  <si>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</si>
  <si>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</si>
  <si>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</si>
  <si>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</si>
  <si>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</si>
  <si>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</si>
  <si>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</si>
  <si>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</si>
  <si>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</si>
  <si>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</si>
  <si>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</si>
  <si>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</si>
  <si>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</si>
  <si>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</si>
  <si>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</si>
  <si>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</si>
  <si>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</si>
  <si>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</si>
  <si>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</si>
  <si>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</si>
  <si>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</si>
  <si>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</si>
  <si>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</si>
  <si>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</si>
  <si>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</si>
  <si>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</si>
  <si>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</si>
  <si>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</si>
  <si>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</si>
  <si>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</si>
  <si>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</si>
  <si>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</si>
  <si>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</si>
  <si>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</si>
  <si>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</si>
  <si>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</si>
  <si>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</si>
  <si>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</si>
  <si>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</si>
  <si>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</si>
  <si>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</si>
  <si>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</si>
  <si>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</si>
  <si>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</si>
  <si>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</si>
  <si>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</si>
  <si>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</si>
  <si>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</si>
  <si>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</si>
  <si>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</si>
  <si>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</si>
  <si>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</si>
  <si>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</si>
  <si>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</si>
  <si>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</si>
  <si>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</si>
  <si>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</si>
  <si>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</si>
  <si>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</si>
  <si>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</si>
  <si>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</si>
  <si>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</si>
  <si>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</si>
  <si>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</si>
  <si>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</si>
  <si>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</si>
  <si>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</si>
  <si>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</si>
  <si>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</si>
  <si>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</si>
  <si>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</si>
  <si>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</si>
  <si>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</si>
  <si>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</si>
  <si>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</si>
  <si>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</si>
  <si>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</si>
  <si>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</si>
  <si>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</si>
  <si>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</si>
  <si>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</si>
  <si>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</si>
  <si>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</si>
  <si>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</si>
  <si>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</si>
  <si>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</si>
  <si>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</si>
  <si>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</si>
  <si>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</si>
  <si>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</si>
  <si>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</si>
  <si>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</si>
  <si>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</si>
  <si>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</si>
  <si>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</si>
  <si>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</si>
  <si>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</si>
  <si>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</si>
  <si>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</si>
  <si>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</si>
  <si>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</si>
  <si>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</si>
  <si>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</si>
  <si>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</si>
  <si>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</si>
  <si>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</si>
  <si>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</si>
  <si>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</si>
  <si>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</si>
  <si>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</si>
  <si>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</si>
  <si>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</si>
  <si>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</si>
  <si>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</si>
  <si>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</si>
  <si>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</si>
  <si>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</si>
  <si>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</si>
  <si>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</si>
  <si>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</si>
  <si>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</si>
  <si>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</si>
  <si>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</si>
  <si>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</si>
  <si>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</si>
  <si>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</si>
  <si>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</si>
  <si>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</si>
  <si>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</si>
  <si>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</si>
  <si>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</si>
  <si>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</si>
  <si>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</si>
  <si>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</si>
  <si>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</si>
  <si>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</si>
  <si>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</si>
  <si>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</si>
  <si>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</si>
  <si>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</si>
  <si>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</si>
  <si>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</si>
  <si>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</si>
  <si>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</si>
  <si>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</si>
  <si>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</si>
  <si>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</si>
  <si>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</si>
  <si>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</si>
  <si>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</si>
  <si>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</si>
  <si>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</si>
  <si>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</si>
  <si>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</si>
  <si>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</si>
  <si>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</si>
  <si>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</si>
  <si>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</si>
  <si>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</si>
  <si>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</si>
  <si>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</si>
  <si>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</si>
  <si>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</si>
  <si>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</si>
  <si>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</si>
  <si>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</si>
  <si>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</si>
  <si>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</si>
  <si>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</si>
  <si>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</si>
  <si>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</si>
  <si>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</si>
  <si>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</si>
  <si>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</si>
  <si>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</si>
  <si>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</si>
  <si>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</si>
  <si>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</si>
  <si>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</si>
  <si>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</si>
  <si>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</si>
  <si>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</si>
  <si>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</si>
  <si>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</si>
  <si>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</si>
  <si>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</si>
  <si>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</si>
  <si>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</si>
  <si>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</si>
  <si>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</si>
  <si>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</si>
  <si>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</si>
  <si>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</si>
  <si>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</si>
  <si>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</si>
  <si>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</si>
  <si>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</si>
  <si>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</si>
  <si>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</si>
  <si>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</si>
  <si>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</si>
  <si>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</si>
  <si>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</si>
  <si>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</si>
  <si>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</si>
  <si>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</si>
  <si>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</si>
  <si>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</si>
  <si>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</si>
  <si>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</si>
  <si>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</si>
  <si>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</si>
  <si>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</si>
  <si>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</si>
  <si>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</si>
  <si>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</si>
  <si>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</si>
  <si>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</si>
  <si>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</si>
  <si>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</si>
  <si>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</si>
  <si>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</si>
  <si>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</si>
  <si>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</si>
  <si>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</si>
  <si>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</si>
  <si>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</si>
  <si>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</si>
  <si>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</si>
  <si>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</si>
  <si>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</si>
  <si>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</si>
  <si>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</si>
  <si>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</si>
  <si>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</si>
  <si>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</si>
  <si>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</si>
  <si>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</si>
  <si>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</si>
  <si>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</si>
  <si>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</si>
  <si>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</si>
  <si>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</si>
  <si>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</si>
  <si>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</si>
  <si>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</si>
  <si>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</si>
  <si>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</si>
  <si>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</si>
  <si>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</si>
  <si>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</si>
  <si>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</si>
  <si>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</si>
  <si>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</si>
  <si>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</si>
  <si>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</si>
  <si>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</si>
  <si>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</si>
  <si>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</si>
  <si>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</si>
  <si>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</si>
  <si>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</si>
  <si>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</si>
  <si>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</si>
  <si>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</si>
  <si>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</si>
  <si>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</si>
  <si>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</si>
  <si>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</si>
  <si>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</si>
  <si>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</si>
  <si>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</si>
  <si>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</si>
  <si>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</si>
  <si>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</si>
  <si>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</si>
  <si>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</si>
  <si>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</si>
  <si>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</si>
  <si>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</si>
  <si>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</si>
  <si>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</si>
  <si>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</si>
  <si>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</si>
  <si>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</si>
  <si>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</si>
  <si>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</si>
  <si>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</si>
  <si>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</si>
  <si>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</si>
  <si>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</si>
  <si>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</si>
  <si>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</si>
  <si>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</si>
  <si>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</si>
  <si>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</si>
  <si>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</si>
  <si>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</si>
  <si>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</si>
  <si>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</si>
  <si>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</si>
  <si>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</si>
  <si>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</si>
  <si>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</si>
  <si>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</si>
  <si>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</si>
  <si>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</si>
  <si>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</si>
  <si>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</si>
  <si>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</si>
  <si>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</si>
  <si>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</si>
  <si>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</si>
  <si>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</si>
  <si>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</si>
  <si>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</si>
  <si>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</si>
  <si>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</si>
  <si>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</si>
  <si>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</si>
  <si>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</si>
  <si>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</si>
  <si>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</si>
  <si>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</si>
  <si>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</si>
  <si>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</si>
  <si>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</si>
  <si>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</si>
  <si>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</si>
  <si>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</si>
  <si>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</si>
  <si>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</si>
  <si>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</si>
  <si>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</si>
  <si>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</si>
  <si>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</si>
  <si>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</si>
  <si>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</si>
  <si>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</si>
  <si>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</si>
  <si>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</si>
  <si>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</si>
  <si>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</si>
  <si>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</si>
  <si>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</si>
  <si>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</si>
  <si>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</si>
  <si>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</si>
  <si>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</si>
  <si>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</si>
  <si>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</si>
  <si>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</si>
  <si>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</si>
  <si>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</si>
  <si>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</si>
  <si>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</si>
  <si>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</si>
  <si>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</si>
  <si>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</si>
  <si>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</si>
  <si>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</si>
  <si>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</si>
  <si>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</si>
  <si>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</si>
  <si>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</si>
  <si>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</si>
  <si>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</si>
  <si>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</si>
  <si>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</si>
  <si>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</si>
  <si>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</si>
  <si>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</si>
  <si>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</si>
  <si>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</si>
  <si>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</si>
  <si>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</si>
  <si>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</si>
  <si>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</si>
  <si>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</si>
  <si>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</si>
  <si>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</si>
  <si>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</si>
  <si>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</si>
  <si>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</si>
  <si>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</si>
  <si>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</si>
  <si>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</si>
  <si>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</si>
  <si>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</si>
  <si>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</si>
  <si>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</si>
  <si>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</si>
  <si>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</si>
  <si>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</si>
  <si>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</si>
  <si>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</si>
  <si>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</si>
  <si>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</si>
  <si>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</si>
  <si>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</si>
  <si>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</si>
  <si>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</si>
  <si>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</si>
  <si>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</si>
  <si>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</si>
  <si>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</si>
  <si>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</si>
  <si>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</si>
  <si>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</si>
  <si>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</si>
  <si>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</si>
  <si>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</si>
  <si>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</si>
  <si>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</si>
  <si>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</si>
  <si>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</si>
  <si>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</si>
  <si>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</si>
  <si>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</si>
  <si>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</si>
  <si>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</si>
  <si>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</si>
  <si>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</si>
  <si>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</si>
  <si>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</si>
  <si>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</si>
  <si>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</si>
  <si>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</si>
  <si>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</si>
  <si>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</si>
  <si>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</si>
  <si>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</si>
  <si>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</si>
  <si>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</si>
  <si>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</si>
  <si>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</si>
  <si>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</si>
  <si>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</si>
  <si>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</si>
  <si>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</si>
  <si>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</si>
  <si>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</si>
  <si>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</si>
  <si>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</si>
  <si>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</si>
  <si>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</si>
  <si>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</si>
  <si>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</si>
  <si>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</si>
  <si>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</si>
  <si>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</si>
  <si>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</si>
  <si>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</si>
  <si>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</si>
  <si>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</si>
  <si>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</si>
  <si>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</si>
  <si>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</si>
  <si>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</si>
  <si>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</si>
  <si>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</si>
  <si>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</si>
  <si>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</si>
  <si>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</si>
  <si>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</si>
  <si>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</si>
  <si>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</si>
  <si>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</si>
  <si>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</si>
  <si>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</si>
  <si>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</si>
  <si>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</si>
  <si>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</si>
  <si>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</si>
  <si>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</si>
  <si>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</si>
  <si>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</si>
  <si>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</si>
  <si>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</si>
  <si>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</si>
  <si>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</si>
  <si>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</si>
  <si>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</si>
  <si>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</si>
  <si>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</si>
  <si>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</si>
  <si>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</si>
  <si>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</si>
  <si>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</si>
  <si>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</si>
  <si>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</si>
  <si>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</si>
  <si>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</si>
  <si>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</si>
  <si>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</si>
  <si>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</si>
  <si>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</si>
  <si>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</si>
  <si>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</si>
  <si>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</si>
  <si>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</si>
  <si>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</si>
  <si>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</si>
  <si>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</si>
  <si>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</si>
  <si>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</si>
  <si>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</si>
  <si>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</si>
  <si>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</si>
  <si>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</si>
  <si>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</si>
  <si>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</si>
  <si>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</si>
  <si>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</si>
  <si>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</si>
  <si>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</si>
  <si>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</si>
  <si>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</si>
  <si>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</si>
  <si>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</si>
  <si>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</si>
  <si>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</si>
  <si>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</si>
  <si>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</si>
  <si>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</si>
  <si>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</si>
  <si>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</si>
  <si>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</si>
  <si>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</si>
  <si>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</si>
  <si>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</si>
  <si>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</si>
  <si>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</si>
  <si>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</si>
  <si>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</si>
  <si>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</si>
  <si>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</si>
  <si>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</si>
  <si>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</si>
  <si>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</si>
  <si>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</si>
  <si>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</si>
  <si>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</si>
  <si>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</si>
  <si>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</si>
  <si>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</si>
  <si>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</si>
  <si>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</si>
  <si>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</si>
  <si>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</si>
  <si>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</si>
  <si>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</si>
  <si>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</si>
  <si>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</si>
  <si>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</si>
  <si>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</si>
  <si>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</si>
  <si>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</si>
  <si>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</si>
  <si>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</si>
  <si>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</si>
  <si>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</si>
  <si>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</si>
  <si>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</si>
  <si>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</si>
  <si>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</si>
  <si>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</si>
  <si>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</si>
  <si>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</si>
  <si>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</si>
  <si>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</si>
  <si>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</si>
  <si>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</si>
  <si>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</si>
  <si>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</si>
  <si>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</si>
  <si>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</si>
  <si>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</si>
  <si>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</si>
  <si>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</si>
  <si>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</si>
  <si>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</si>
  <si>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</si>
  <si>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</si>
  <si>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</si>
  <si>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</si>
  <si>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</si>
  <si>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</si>
  <si>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</si>
  <si>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</si>
  <si>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</si>
  <si>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</si>
  <si>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</si>
  <si>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</si>
  <si>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</si>
  <si>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</si>
  <si>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</si>
  <si>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</si>
  <si>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</si>
  <si>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</si>
  <si>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</si>
  <si>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</si>
  <si>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</si>
  <si>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</si>
  <si>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</si>
  <si>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</si>
  <si>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</si>
  <si>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</si>
  <si>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</si>
  <si>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</si>
  <si>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</si>
  <si>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</si>
  <si>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</si>
  <si>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</si>
  <si>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</si>
  <si>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</si>
  <si>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</si>
  <si>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</si>
  <si>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</si>
  <si>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</si>
  <si>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</si>
  <si>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</si>
  <si>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</si>
  <si>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</si>
  <si>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</si>
  <si>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</si>
  <si>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</si>
  <si>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</si>
  <si>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</si>
  <si>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</si>
  <si>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</si>
  <si>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</si>
  <si>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</si>
  <si>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</si>
  <si>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</si>
  <si>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</si>
  <si>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</si>
  <si>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</si>
  <si>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</si>
  <si>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</si>
  <si>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</si>
  <si>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</si>
  <si>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</si>
  <si>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</si>
  <si>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</si>
  <si>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</si>
  <si>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</si>
  <si>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</si>
  <si>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</si>
  <si>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</si>
  <si>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</si>
  <si>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</si>
  <si>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</si>
  <si>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</si>
  <si>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</si>
  <si>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</si>
  <si>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</si>
  <si>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</si>
  <si>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</si>
  <si>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</si>
  <si>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</si>
  <si>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</si>
  <si>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</si>
  <si>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</si>
  <si>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</si>
  <si>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</si>
  <si>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</si>
  <si>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</si>
  <si>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</si>
  <si>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</si>
  <si>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</si>
  <si>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</si>
  <si>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</si>
  <si>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</si>
  <si>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</si>
  <si>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</si>
  <si>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</si>
  <si>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</si>
  <si>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</si>
  <si>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</si>
  <si>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</si>
  <si>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</si>
  <si>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</si>
  <si>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</si>
  <si>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</si>
  <si>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</si>
  <si>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</si>
  <si>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</si>
  <si>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</si>
  <si>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</si>
  <si>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</si>
  <si>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</si>
  <si>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</si>
  <si>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</si>
  <si>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</si>
  <si>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</si>
  <si>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</si>
  <si>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</si>
  <si>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</si>
  <si>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</si>
  <si>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</si>
  <si>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</si>
  <si>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</si>
  <si>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</si>
  <si>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</si>
  <si>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</si>
  <si>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</si>
  <si>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</si>
  <si>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</si>
  <si>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</si>
  <si>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</si>
  <si>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</si>
  <si>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</si>
  <si>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</si>
  <si>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</si>
  <si>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</si>
  <si>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</si>
  <si>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</si>
  <si>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</si>
  <si>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</si>
  <si>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</si>
  <si>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</si>
  <si>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</si>
  <si>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</si>
  <si>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</si>
  <si>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</si>
  <si>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</si>
  <si>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</si>
  <si>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</si>
  <si>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</si>
  <si>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</si>
  <si>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</si>
  <si>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</si>
  <si>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</si>
  <si>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</si>
  <si>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</si>
  <si>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</si>
  <si>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</si>
  <si>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</si>
  <si>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</si>
  <si>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</si>
  <si>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</si>
  <si>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</si>
  <si>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</si>
  <si>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</si>
  <si>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</si>
  <si>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</si>
  <si>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</si>
  <si>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</si>
  <si>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</si>
  <si>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</si>
  <si>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</si>
  <si>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</si>
  <si>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</si>
  <si>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</si>
  <si>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</si>
  <si>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</si>
  <si>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</si>
  <si>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</si>
  <si>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</si>
  <si>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</si>
  <si>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</si>
  <si>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</si>
  <si>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</si>
  <si>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</si>
  <si>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</si>
  <si>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</si>
  <si>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</si>
  <si>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</si>
  <si>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</si>
  <si>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</si>
  <si>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</si>
  <si>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</si>
  <si>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</si>
  <si>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</si>
  <si>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</si>
  <si>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</si>
  <si>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</si>
  <si>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</si>
  <si>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</si>
  <si>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</si>
  <si>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</si>
  <si>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</si>
  <si>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</si>
  <si>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</si>
  <si>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</si>
  <si>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</si>
  <si>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</si>
  <si>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</si>
  <si>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</si>
  <si>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</si>
  <si>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</si>
  <si>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</si>
  <si>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</si>
  <si>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</si>
  <si>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</si>
  <si>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</si>
  <si>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</si>
  <si>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</si>
  <si>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</si>
  <si>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</si>
  <si>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</si>
  <si>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</si>
  <si>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</si>
  <si>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</si>
  <si>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</si>
  <si>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</si>
  <si>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</si>
  <si>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</si>
  <si>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</si>
  <si>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</si>
  <si>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</si>
  <si>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</si>
  <si>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</si>
  <si>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</si>
  <si>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</si>
  <si>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</si>
  <si>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</si>
  <si>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</si>
  <si>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</si>
  <si>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</si>
  <si>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</si>
  <si>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</si>
  <si>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</si>
  <si>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</si>
  <si>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</si>
  <si>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</si>
  <si>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</si>
  <si>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</si>
  <si>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</si>
  <si>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</si>
  <si>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</si>
  <si>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</si>
  <si>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</si>
  <si>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</si>
  <si>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</si>
  <si>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</si>
  <si>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</si>
  <si>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</si>
  <si>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</si>
  <si>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</si>
  <si>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</si>
  <si>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</si>
  <si>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</si>
  <si>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</si>
  <si>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</si>
  <si>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</si>
  <si>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</si>
  <si>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</si>
  <si>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</si>
  <si>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</si>
  <si>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</si>
  <si>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</si>
  <si>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</si>
  <si>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</si>
  <si>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</si>
  <si>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</si>
  <si>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</si>
  <si>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</si>
  <si>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</si>
  <si>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</si>
  <si>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</si>
  <si>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</si>
  <si>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</si>
  <si>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</si>
  <si>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</si>
  <si>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</si>
  <si>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</si>
  <si>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</si>
  <si>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</si>
  <si>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</si>
  <si>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</si>
  <si>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</si>
  <si>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</si>
  <si>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</si>
  <si>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</si>
  <si>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</si>
  <si>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</si>
  <si>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</si>
  <si>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</si>
  <si>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</si>
  <si>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</si>
  <si>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</si>
  <si>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</si>
  <si>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</si>
  <si>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</si>
  <si>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</si>
  <si>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</si>
  <si>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</si>
  <si>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</si>
  <si>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</si>
  <si>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</si>
  <si>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</si>
  <si>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</si>
  <si>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</si>
  <si>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</si>
  <si>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</si>
  <si>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</si>
  <si>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</si>
  <si>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</si>
  <si>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</si>
  <si>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</si>
  <si>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</si>
  <si>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</si>
  <si>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</si>
  <si>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</si>
  <si>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</si>
  <si>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</si>
  <si>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</si>
  <si>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</si>
  <si>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</si>
  <si>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</si>
  <si>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</si>
  <si>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</si>
  <si>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</si>
  <si>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</si>
  <si>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</si>
  <si>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</si>
  <si>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</si>
  <si>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</si>
  <si>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</si>
  <si>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</si>
  <si>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</si>
  <si>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</si>
  <si>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</si>
  <si>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</si>
  <si>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</si>
  <si>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</si>
  <si>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</si>
  <si>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</si>
  <si>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</si>
  <si>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</si>
  <si>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</si>
  <si>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</si>
  <si>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</si>
  <si>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</si>
  <si>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</si>
  <si>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</si>
  <si>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</si>
  <si>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</si>
  <si>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</si>
  <si>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</si>
  <si>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</si>
  <si>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</si>
  <si>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</si>
  <si>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</si>
  <si>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</si>
  <si>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</si>
  <si>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</si>
  <si>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</si>
  <si>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</si>
  <si>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</si>
  <si>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</si>
  <si>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</si>
  <si>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</si>
  <si>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</si>
  <si>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</si>
  <si>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</si>
  <si>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</si>
  <si>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</si>
  <si>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</si>
  <si>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</si>
  <si>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</si>
  <si>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</si>
  <si>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</si>
  <si>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</si>
  <si>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</si>
  <si>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</si>
  <si>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</si>
  <si>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</si>
  <si>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</si>
  <si>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</si>
  <si>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</si>
  <si>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</si>
  <si>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</si>
  <si>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</si>
  <si>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</si>
  <si>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</si>
  <si>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</si>
  <si>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</si>
  <si>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</si>
  <si>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</si>
  <si>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</si>
  <si>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</si>
  <si>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</si>
  <si>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</si>
  <si>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</si>
  <si>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</si>
  <si>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</si>
  <si>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</si>
  <si>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</si>
  <si>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</si>
  <si>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</si>
  <si>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</si>
  <si>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</si>
  <si>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</si>
  <si>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</si>
  <si>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</si>
  <si>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</si>
  <si>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</si>
  <si>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</si>
  <si>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</si>
  <si>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</si>
  <si>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</si>
  <si>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</si>
  <si>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</si>
  <si>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</si>
  <si>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</si>
  <si>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</si>
  <si>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</si>
  <si>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</si>
  <si>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</si>
  <si>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</si>
  <si>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</si>
  <si>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</si>
  <si>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</si>
  <si>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</si>
  <si>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</si>
  <si>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</si>
  <si>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</si>
  <si>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</si>
  <si>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</si>
  <si>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</si>
  <si>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</si>
  <si>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</si>
  <si>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</si>
  <si>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</si>
  <si>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</si>
  <si>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</si>
  <si>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</si>
  <si>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</si>
  <si>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</si>
  <si>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</si>
  <si>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</si>
  <si>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</si>
  <si>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</si>
  <si>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</si>
  <si>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</si>
  <si>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</si>
  <si>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</si>
  <si>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</si>
  <si>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</si>
  <si>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</si>
  <si>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</si>
  <si>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</si>
  <si>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</si>
  <si>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</si>
  <si>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</si>
  <si>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</si>
  <si>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</si>
  <si>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</si>
  <si>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</si>
  <si>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</si>
  <si>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</si>
  <si>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</si>
  <si>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</si>
  <si>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</si>
  <si>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</si>
  <si>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</si>
  <si>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</si>
  <si>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</si>
  <si>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</si>
  <si>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</si>
  <si>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</si>
  <si>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</si>
  <si>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</si>
  <si>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</si>
  <si>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</si>
  <si>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</si>
  <si>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</si>
  <si>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</si>
  <si>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</si>
  <si>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</si>
  <si>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</si>
  <si>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</si>
  <si>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</si>
  <si>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</si>
  <si>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</si>
  <si>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</si>
  <si>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</si>
  <si>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</si>
  <si>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</si>
  <si>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</si>
  <si>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</si>
  <si>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</si>
  <si>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</si>
  <si>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</si>
  <si>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</si>
  <si>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</si>
  <si>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</si>
  <si>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</si>
  <si>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</si>
  <si>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</si>
  <si>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</si>
  <si>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</si>
  <si>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</si>
  <si>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</si>
  <si>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</si>
  <si>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</si>
  <si>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</si>
  <si>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</si>
  <si>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</si>
  <si>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</si>
  <si>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</si>
  <si>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</si>
  <si>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</si>
  <si>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</si>
  <si>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</si>
  <si>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</si>
  <si>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</si>
  <si>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</si>
  <si>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</si>
  <si>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</si>
  <si>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</si>
  <si>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</si>
  <si>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</si>
  <si>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</si>
  <si>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</si>
  <si>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</si>
  <si>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</si>
  <si>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</si>
  <si>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</si>
  <si>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</si>
  <si>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</si>
  <si>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</si>
  <si>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</si>
  <si>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</si>
  <si>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</si>
  <si>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</si>
  <si>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</si>
  <si>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</si>
  <si>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</si>
  <si>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</si>
  <si>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</si>
  <si>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</si>
  <si>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</si>
  <si>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</si>
  <si>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</si>
  <si>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</si>
  <si>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</si>
  <si>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</si>
  <si>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</si>
  <si>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</si>
  <si>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</si>
  <si>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</si>
  <si>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</si>
  <si>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</si>
  <si>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</si>
  <si>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</si>
  <si>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</si>
  <si>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</si>
  <si>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</si>
  <si>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</si>
  <si>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</si>
  <si>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</si>
  <si>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</si>
  <si>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</si>
  <si>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</si>
  <si>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</si>
  <si>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</si>
  <si>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</si>
  <si>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</si>
  <si>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</si>
  <si>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</si>
  <si>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</si>
  <si>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</si>
  <si>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</si>
  <si>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</si>
  <si>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</si>
  <si>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</si>
  <si>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</si>
  <si>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</si>
  <si>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</si>
  <si>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</si>
  <si>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</si>
  <si>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</si>
  <si>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</si>
  <si>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</si>
  <si>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</si>
  <si>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</si>
  <si>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</si>
  <si>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</si>
  <si>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</si>
  <si>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</si>
  <si>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</si>
  <si>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</si>
  <si>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</si>
  <si>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</si>
  <si>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</si>
  <si>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</si>
  <si>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</si>
  <si>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</si>
  <si>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</si>
  <si>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</si>
  <si>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</si>
  <si>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</si>
  <si>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</si>
  <si>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</si>
  <si>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</si>
  <si>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</si>
  <si>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</si>
  <si>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</si>
  <si>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</si>
  <si>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</si>
  <si>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</si>
  <si>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</si>
  <si>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</si>
  <si>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</si>
  <si>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</si>
  <si>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</si>
  <si>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</si>
  <si>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</si>
  <si>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</si>
  <si>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</si>
  <si>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</si>
  <si>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</si>
  <si>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</si>
  <si>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</si>
  <si>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</si>
  <si>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</si>
  <si>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</si>
  <si>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</si>
  <si>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</si>
  <si>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</si>
  <si>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</si>
  <si>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</si>
  <si>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</si>
  <si>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</si>
  <si>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</si>
  <si>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</si>
  <si>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</si>
  <si>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</si>
  <si>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</si>
  <si>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</si>
  <si>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</si>
  <si>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</si>
  <si>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</si>
  <si>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</si>
  <si>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</si>
  <si>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</si>
  <si>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</si>
  <si>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</si>
  <si>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</si>
  <si>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</si>
  <si>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</si>
  <si>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</si>
  <si>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</si>
  <si>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</si>
  <si>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</si>
  <si>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</si>
  <si>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</si>
  <si>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</si>
  <si>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</si>
  <si>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</si>
  <si>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</si>
  <si>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</si>
  <si>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</si>
  <si>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</si>
  <si>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</si>
  <si>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</si>
  <si>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</si>
  <si>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</si>
  <si>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</si>
  <si>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</si>
  <si>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</si>
  <si>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</si>
  <si>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</si>
  <si>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</si>
  <si>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</si>
  <si>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</si>
  <si>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</si>
  <si>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</si>
  <si>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</si>
  <si>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</si>
  <si>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</si>
  <si>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</si>
  <si>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</si>
  <si>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</si>
  <si>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</si>
  <si>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</si>
  <si>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</si>
  <si>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</si>
  <si>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</si>
  <si>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</si>
  <si>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</si>
  <si>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</si>
  <si>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</si>
  <si>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</si>
  <si>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</si>
  <si>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</si>
  <si>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</si>
  <si>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</si>
  <si>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</si>
  <si>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</si>
  <si>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</si>
  <si>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</si>
  <si>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</si>
  <si>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</si>
  <si>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</si>
  <si>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</si>
  <si>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</si>
  <si>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</si>
  <si>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</si>
  <si>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</si>
  <si>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</si>
  <si>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</si>
  <si>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</si>
  <si>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</si>
  <si>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</si>
  <si>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</si>
  <si>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</si>
  <si>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</si>
  <si>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</si>
  <si>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</si>
  <si>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</si>
  <si>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</si>
  <si>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</si>
  <si>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</si>
  <si>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</si>
  <si>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</si>
  <si>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</si>
  <si>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</si>
  <si>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</si>
  <si>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</si>
  <si>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</si>
  <si>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</si>
  <si>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</si>
  <si>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</si>
  <si>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</si>
  <si>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</si>
  <si>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</si>
  <si>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</si>
  <si>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</si>
  <si>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</si>
  <si>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</si>
  <si>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</si>
  <si>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</si>
  <si>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</si>
  <si>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</si>
  <si>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</si>
  <si>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</si>
  <si>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</si>
  <si>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</si>
  <si>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</si>
  <si>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</si>
  <si>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</si>
  <si>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</si>
  <si>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</si>
  <si>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</si>
  <si>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</si>
  <si>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</si>
  <si>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</si>
  <si>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</si>
  <si>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</si>
  <si>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</si>
  <si>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</si>
  <si>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</si>
  <si>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</si>
  <si>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</si>
  <si>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</si>
  <si>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</si>
  <si>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</si>
  <si>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</si>
  <si>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</si>
  <si>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</si>
  <si>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</si>
  <si>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</si>
  <si>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</si>
  <si>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</si>
  <si>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</si>
  <si>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</si>
  <si>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</si>
  <si>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</si>
  <si>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</si>
  <si>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</si>
  <si>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</si>
  <si>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</si>
  <si>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</si>
  <si>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</si>
  <si>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</si>
  <si>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</si>
  <si>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</si>
  <si>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</si>
  <si>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</si>
  <si>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</si>
  <si>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</si>
  <si>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</si>
  <si>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</si>
  <si>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</si>
  <si>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</si>
  <si>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</si>
  <si>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</si>
  <si>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</si>
  <si>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</si>
  <si>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</si>
  <si>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</si>
  <si>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</si>
  <si>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</si>
  <si>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</si>
  <si>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</si>
  <si>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</si>
  <si>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</si>
  <si>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</si>
  <si>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</si>
  <si>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</si>
  <si>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</si>
  <si>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</si>
  <si>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</si>
  <si>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</si>
  <si>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</si>
  <si>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</si>
  <si>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</si>
  <si>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</si>
  <si>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</si>
  <si>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</si>
  <si>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</si>
  <si>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</si>
  <si>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</si>
  <si>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</si>
  <si>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</si>
  <si>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</si>
  <si>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</si>
  <si>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</si>
  <si>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</si>
  <si>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</si>
  <si>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</si>
  <si>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</si>
  <si>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</si>
  <si>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</si>
  <si>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</si>
  <si>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</si>
  <si>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</si>
  <si>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</si>
  <si>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</si>
  <si>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</si>
  <si>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</si>
  <si>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</si>
  <si>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</si>
  <si>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</si>
  <si>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</si>
  <si>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</si>
  <si>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</si>
  <si>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</si>
  <si>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</si>
  <si>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</si>
  <si>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</si>
  <si>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</si>
  <si>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</si>
  <si>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</si>
  <si>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</si>
  <si>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</si>
  <si>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</si>
  <si>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</si>
  <si>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</si>
  <si>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</si>
  <si>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</si>
  <si>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</si>
  <si>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</si>
  <si>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</si>
  <si>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</si>
  <si>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</si>
  <si>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</si>
  <si>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</si>
  <si>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</si>
  <si>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</si>
  <si>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</si>
  <si>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</si>
  <si>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</si>
  <si>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</si>
  <si>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</si>
  <si>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</si>
  <si>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</si>
  <si>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</si>
  <si>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</si>
  <si>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</si>
  <si>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</si>
  <si>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</si>
  <si>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</si>
  <si>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</si>
  <si>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</si>
  <si>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</si>
  <si>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</si>
  <si>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</si>
  <si>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</si>
  <si>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</si>
  <si>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</si>
  <si>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</si>
  <si>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</si>
  <si>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</si>
  <si>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</si>
  <si>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</si>
  <si>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</si>
  <si>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</si>
  <si>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</si>
  <si>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</si>
  <si>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</si>
  <si>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</si>
  <si>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</si>
  <si>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</si>
  <si>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</si>
  <si>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</si>
  <si>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</si>
  <si>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</si>
  <si>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</si>
  <si>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</si>
  <si>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</si>
  <si>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</si>
  <si>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</si>
  <si>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</si>
  <si>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</si>
  <si>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</si>
  <si>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</si>
  <si>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</si>
  <si>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</si>
  <si>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</si>
  <si>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</si>
  <si>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</si>
  <si>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</si>
  <si>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</si>
  <si>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</si>
  <si>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</si>
  <si>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</si>
  <si>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</si>
  <si>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</si>
  <si>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</si>
  <si>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</si>
  <si>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</si>
  <si>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</si>
  <si>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</si>
  <si>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</si>
  <si>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</si>
  <si>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</si>
  <si>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</si>
  <si>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</si>
  <si>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</si>
  <si>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</si>
  <si>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</si>
  <si>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</si>
  <si>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</si>
  <si>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</si>
  <si>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</si>
  <si>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</si>
  <si>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</si>
  <si>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</si>
  <si>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</si>
  <si>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</si>
  <si>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</si>
  <si>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</si>
  <si>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</si>
  <si>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</si>
  <si>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</si>
  <si>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</si>
  <si>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</si>
  <si>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</si>
  <si>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</si>
  <si>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</si>
  <si>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</si>
  <si>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</si>
  <si>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</si>
  <si>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</si>
  <si>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</si>
  <si>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</si>
  <si>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</si>
  <si>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</si>
  <si>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</si>
  <si>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</si>
  <si>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</si>
  <si>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</si>
  <si>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</si>
  <si>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</si>
  <si>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</si>
  <si>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</si>
  <si>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</si>
  <si>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</si>
  <si>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</si>
  <si>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</si>
  <si>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</si>
  <si>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</si>
  <si>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</si>
  <si>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</si>
  <si>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</si>
  <si>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</si>
  <si>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</si>
  <si>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</si>
  <si>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</si>
  <si>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</si>
  <si>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</si>
  <si>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</si>
  <si>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</si>
  <si>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</si>
  <si>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</si>
  <si>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</si>
  <si>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</si>
  <si>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</si>
  <si>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</si>
  <si>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</si>
  <si>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</si>
  <si>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</si>
  <si>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</si>
  <si>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</si>
  <si>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</si>
  <si>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</si>
  <si>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</si>
  <si>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</si>
  <si>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</si>
  <si>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</si>
  <si>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</si>
  <si>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</si>
  <si>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</si>
  <si>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</si>
  <si>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</si>
  <si>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</si>
  <si>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</si>
  <si>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</si>
  <si>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</si>
  <si>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</si>
  <si>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</si>
  <si>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</si>
  <si>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</si>
  <si>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</si>
  <si>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</si>
  <si>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</si>
  <si>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</si>
  <si>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</si>
  <si>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</si>
  <si>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</si>
  <si>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</si>
  <si>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</si>
  <si>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</si>
  <si>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</si>
  <si>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</si>
  <si>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</si>
  <si>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</si>
  <si>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</si>
  <si>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</si>
  <si>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</si>
  <si>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</si>
  <si>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</si>
  <si>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</si>
  <si>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</si>
  <si>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</si>
  <si>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</si>
  <si>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</si>
  <si>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</si>
  <si>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</si>
  <si>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</si>
  <si>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</si>
  <si>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</si>
  <si>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</si>
  <si>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</si>
  <si>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</si>
  <si>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</si>
  <si>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</si>
  <si>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</si>
  <si>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</si>
  <si>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</si>
  <si>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</si>
  <si>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</si>
  <si>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</si>
  <si>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</si>
  <si>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</si>
  <si>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</si>
  <si>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</si>
  <si>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</si>
  <si>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</si>
  <si>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</si>
  <si>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</si>
  <si>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</si>
  <si>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</si>
  <si>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</si>
  <si>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</si>
  <si>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</si>
  <si>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</si>
  <si>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</si>
  <si>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</si>
  <si>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</si>
  <si>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</si>
  <si>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</si>
  <si>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</si>
  <si>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</si>
  <si>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</si>
  <si>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</si>
  <si>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</si>
  <si>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</si>
  <si>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</si>
  <si>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</si>
  <si>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</si>
  <si>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</si>
  <si>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</si>
  <si>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</si>
  <si>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</si>
  <si>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</si>
  <si>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</si>
  <si>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</si>
  <si>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</si>
  <si>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</si>
  <si>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</si>
  <si>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</si>
  <si>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</si>
  <si>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</si>
  <si>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</si>
  <si>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</si>
  <si>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</si>
  <si>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</si>
  <si>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</si>
  <si>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</si>
  <si>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</si>
  <si>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</si>
  <si>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</si>
  <si>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</si>
  <si>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</si>
  <si>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</si>
  <si>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</si>
  <si>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</si>
  <si>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</si>
  <si>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</si>
  <si>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</si>
  <si>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</si>
  <si>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</si>
  <si>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</si>
  <si>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</si>
  <si>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</si>
  <si>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</si>
  <si>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</si>
  <si>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</si>
  <si>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</si>
  <si>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</si>
  <si>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</si>
  <si>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</si>
  <si>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</si>
  <si>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</si>
  <si>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</si>
  <si>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</si>
  <si>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</si>
  <si>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</si>
  <si>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</si>
  <si>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</si>
  <si>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</si>
  <si>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</si>
  <si>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</si>
  <si>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</si>
  <si>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</si>
  <si>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</si>
  <si>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</si>
  <si>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</si>
  <si>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</si>
  <si>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</si>
  <si>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</si>
  <si>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</si>
  <si>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</si>
  <si>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</si>
  <si>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</si>
  <si>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</si>
  <si>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</si>
  <si>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</si>
  <si>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</si>
  <si>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</si>
  <si>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</si>
  <si>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</si>
  <si>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</si>
  <si>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</si>
  <si>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</si>
  <si>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</si>
  <si>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</si>
  <si>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</si>
  <si>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</si>
  <si>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</si>
  <si>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</si>
  <si>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</si>
  <si>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</si>
  <si>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</si>
  <si>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</si>
  <si>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</si>
  <si>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</si>
  <si>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</si>
  <si>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</si>
  <si>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</si>
  <si>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</si>
  <si>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</si>
  <si>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</si>
  <si>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</si>
  <si>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</si>
  <si>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</si>
  <si>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</si>
  <si>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</si>
  <si>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</si>
  <si>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</si>
  <si>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</si>
  <si>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</si>
  <si>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</si>
  <si>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</si>
  <si>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</si>
  <si>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</si>
  <si>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</si>
  <si>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</si>
  <si>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</si>
  <si>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</si>
  <si>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</si>
  <si>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</si>
  <si>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</si>
  <si>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</si>
  <si>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</si>
  <si>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</si>
  <si>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</si>
  <si>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</si>
  <si>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</si>
  <si>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</si>
  <si>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</si>
  <si>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</si>
  <si>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</si>
  <si>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</si>
  <si>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</si>
  <si>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</si>
  <si>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</si>
  <si>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</si>
  <si>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</si>
  <si>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</si>
  <si>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</si>
  <si>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</si>
  <si>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</si>
  <si>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</si>
  <si>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</si>
  <si>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</si>
  <si>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</si>
  <si>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</si>
  <si>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</si>
  <si>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</si>
  <si>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</si>
  <si>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</si>
  <si>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</si>
  <si>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</si>
  <si>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</si>
  <si>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</si>
  <si>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</si>
  <si>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</si>
  <si>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</si>
  <si>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</si>
  <si>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</si>
  <si>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</si>
  <si>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</si>
  <si>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</si>
  <si>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</si>
  <si>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</si>
  <si>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</si>
  <si>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</si>
  <si>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</si>
  <si>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</si>
  <si>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</si>
  <si>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</si>
  <si>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</si>
  <si>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</si>
  <si>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</si>
  <si>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</si>
  <si>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</si>
  <si>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</si>
  <si>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</si>
  <si>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</si>
  <si>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</si>
  <si>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</si>
  <si>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</si>
  <si>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</si>
  <si>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</si>
  <si>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</si>
  <si>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</si>
  <si>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</si>
  <si>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</si>
  <si>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</si>
  <si>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</si>
  <si>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</si>
  <si>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</si>
  <si>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</si>
  <si>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</si>
  <si>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</si>
  <si>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</si>
  <si>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</si>
  <si>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</si>
  <si>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</si>
  <si>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</si>
  <si>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</si>
  <si>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</si>
  <si>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</si>
  <si>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</si>
  <si>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</si>
  <si>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</si>
  <si>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</si>
  <si>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</si>
  <si>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</si>
  <si>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</si>
  <si>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</si>
  <si>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</si>
  <si>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</si>
  <si>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</si>
  <si>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</si>
  <si>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</si>
  <si>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</si>
  <si>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</si>
  <si>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</si>
  <si>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</si>
  <si>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</si>
  <si>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</si>
  <si>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</si>
  <si>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</si>
  <si>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</si>
  <si>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</si>
  <si>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</si>
  <si>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</si>
  <si>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</si>
  <si>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</si>
  <si>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</si>
  <si>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</si>
  <si>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</si>
  <si>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</si>
  <si>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</si>
  <si>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</si>
  <si>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</si>
  <si>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</si>
  <si>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</si>
  <si>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</si>
  <si>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</si>
  <si>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</si>
  <si>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</si>
  <si>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</si>
  <si>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</si>
  <si>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</si>
  <si>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</si>
  <si>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</si>
  <si>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</si>
  <si>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</si>
  <si>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</si>
  <si>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</si>
  <si>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</si>
  <si>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</si>
  <si>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</si>
  <si>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</si>
  <si>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</si>
  <si>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</si>
  <si>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</si>
  <si>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</si>
  <si>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</si>
  <si>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</si>
  <si>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</si>
  <si>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</si>
  <si>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</si>
  <si>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</si>
  <si>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</si>
  <si>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</si>
  <si>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</si>
  <si>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</si>
  <si>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</si>
  <si>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</si>
  <si>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</si>
  <si>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</si>
  <si>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</si>
  <si>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</si>
  <si>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</si>
  <si>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</si>
  <si>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</si>
  <si>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</si>
  <si>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</si>
  <si>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</si>
  <si>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</si>
  <si>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</si>
  <si>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</si>
  <si>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</si>
  <si>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</si>
  <si>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</si>
  <si>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</si>
  <si>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</si>
  <si>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</si>
  <si>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</si>
  <si>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</si>
  <si>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</si>
  <si>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</si>
  <si>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</si>
  <si>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</si>
  <si>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</si>
  <si>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</si>
  <si>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</si>
  <si>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</si>
  <si>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</si>
  <si>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</si>
  <si>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</si>
  <si>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</si>
  <si>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</si>
  <si>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</si>
  <si>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</si>
  <si>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</si>
  <si>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</si>
  <si>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</si>
  <si>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</si>
  <si>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</si>
  <si>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</si>
  <si>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</si>
  <si>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</si>
  <si>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</si>
  <si>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</si>
  <si>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</si>
  <si>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</si>
  <si>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</si>
  <si>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</si>
  <si>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</si>
  <si>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</si>
  <si>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</si>
  <si>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</si>
  <si>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</si>
  <si>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</si>
  <si>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</si>
  <si>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</si>
  <si>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</si>
  <si>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</si>
  <si>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</si>
  <si>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</si>
  <si>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</si>
  <si>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</si>
  <si>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</si>
  <si>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</si>
  <si>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</si>
  <si>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</si>
  <si>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</si>
  <si>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</si>
  <si>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</si>
  <si>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</si>
  <si>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</si>
  <si>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</si>
  <si>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</si>
  <si>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</si>
  <si>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</si>
  <si>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</si>
  <si>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</si>
  <si>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</si>
  <si>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</si>
  <si>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</si>
  <si>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</si>
  <si>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</si>
  <si>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</si>
  <si>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</si>
  <si>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</si>
  <si>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</si>
  <si>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</si>
  <si>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</si>
  <si>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</si>
  <si>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</si>
  <si>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</si>
  <si>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</si>
  <si>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</si>
  <si>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</si>
  <si>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</si>
  <si>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</si>
  <si>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</si>
  <si>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</si>
  <si>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</si>
  <si>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</si>
  <si>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</si>
  <si>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</si>
  <si>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</si>
  <si>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</si>
  <si>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</si>
  <si>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</si>
  <si>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</si>
  <si>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</si>
  <si>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</si>
  <si>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</si>
  <si>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</si>
  <si>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</si>
  <si>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</si>
  <si>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</si>
  <si>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</si>
  <si>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</si>
  <si>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</si>
  <si>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</si>
  <si>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</si>
  <si>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</si>
  <si>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</si>
  <si>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</si>
  <si>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</si>
  <si>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</si>
  <si>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</si>
  <si>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</si>
  <si>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</si>
  <si>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</si>
  <si>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</si>
  <si>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</si>
  <si>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</si>
  <si>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</si>
  <si>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</si>
  <si>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</si>
  <si>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</si>
  <si>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</si>
  <si>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</si>
  <si>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</si>
  <si>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</si>
  <si>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</si>
  <si>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</si>
  <si>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</si>
  <si>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</si>
  <si>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</si>
  <si>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</si>
  <si>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</si>
  <si>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</si>
  <si>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</si>
  <si>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</si>
  <si>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</si>
  <si>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</si>
  <si>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</si>
  <si>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</si>
  <si>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</si>
  <si>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</si>
  <si>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</si>
  <si>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</si>
  <si>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</si>
  <si>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</si>
  <si>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</si>
  <si>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</si>
  <si>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</si>
  <si>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</si>
  <si>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</si>
  <si>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</si>
  <si>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</si>
  <si>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</si>
  <si>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</si>
  <si>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</si>
  <si>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</si>
  <si>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</si>
  <si>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</si>
  <si>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</si>
  <si>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</si>
  <si>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</si>
  <si>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</si>
  <si>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</si>
  <si>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</si>
  <si>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</si>
  <si>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</si>
  <si>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</si>
  <si>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</si>
  <si>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</si>
  <si>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</si>
  <si>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</si>
  <si>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</si>
  <si>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</si>
  <si>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</si>
  <si>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</si>
  <si>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</si>
  <si>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</si>
  <si>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</si>
  <si>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</si>
  <si>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</si>
  <si>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</si>
  <si>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</si>
  <si>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</si>
  <si>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</si>
  <si>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</si>
  <si>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</si>
  <si>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</si>
  <si>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</si>
  <si>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</si>
  <si>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</si>
  <si>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</si>
  <si>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</si>
  <si>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</si>
  <si>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</si>
  <si>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</si>
  <si>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</si>
  <si>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</si>
  <si>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</si>
  <si>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</si>
  <si>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</si>
  <si>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</si>
  <si>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</si>
  <si>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</si>
  <si>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</si>
  <si>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</si>
  <si>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</si>
  <si>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</si>
  <si>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</si>
  <si>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</si>
  <si>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</si>
  <si>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</si>
  <si>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</si>
  <si>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</si>
  <si>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</si>
  <si>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</si>
  <si>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</si>
  <si>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</si>
  <si>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</si>
  <si>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</si>
  <si>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</si>
  <si>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</si>
  <si>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</si>
  <si>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</si>
  <si>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</si>
  <si>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</si>
  <si>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</si>
  <si>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</si>
  <si>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</si>
  <si>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</si>
  <si>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</si>
  <si>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</si>
  <si>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</si>
  <si>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</si>
  <si>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</si>
  <si>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</si>
  <si>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</si>
  <si>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</si>
  <si>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</si>
  <si>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</si>
  <si>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</si>
  <si>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</si>
  <si>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</si>
  <si>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</si>
  <si>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</si>
  <si>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</si>
  <si>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</si>
  <si>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</si>
  <si>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</si>
  <si>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</si>
  <si>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</si>
  <si>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</si>
  <si>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</si>
  <si>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</si>
  <si>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</si>
  <si>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</si>
  <si>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</si>
  <si>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</si>
  <si>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</si>
  <si>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</si>
  <si>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</si>
  <si>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</si>
  <si>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</si>
  <si>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</si>
  <si>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</si>
  <si>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</si>
  <si>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</si>
  <si>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</si>
  <si>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</si>
  <si>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</si>
  <si>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</si>
  <si>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</si>
  <si>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</si>
  <si>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</si>
  <si>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</si>
  <si>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</si>
  <si>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</si>
  <si>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</si>
  <si>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</si>
  <si>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</si>
  <si>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</si>
  <si>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</si>
  <si>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</si>
  <si>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</si>
  <si>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</si>
  <si>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</si>
  <si>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</si>
  <si>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</si>
  <si>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</si>
  <si>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</si>
  <si>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</si>
  <si>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</si>
  <si>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</si>
  <si>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</si>
  <si>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</si>
  <si>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</si>
  <si>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</si>
  <si>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</si>
  <si>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</si>
  <si>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</si>
  <si>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</si>
  <si>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</si>
  <si>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</si>
  <si>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</si>
  <si>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</si>
  <si>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</si>
  <si>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</si>
  <si>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</si>
  <si>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</si>
  <si>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</si>
  <si>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</si>
  <si>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</si>
  <si>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</si>
  <si>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</si>
  <si>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</si>
  <si>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</si>
  <si>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</si>
  <si>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</si>
  <si>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</si>
  <si>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</si>
  <si>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</si>
  <si>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</si>
  <si>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</si>
  <si>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</si>
  <si>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</si>
  <si>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</si>
  <si>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</si>
  <si>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</si>
  <si>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</si>
  <si>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</si>
  <si>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</si>
  <si>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</si>
  <si>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</si>
  <si>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</si>
  <si>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</si>
  <si>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</si>
  <si>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</si>
  <si>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</si>
  <si>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</si>
  <si>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</si>
  <si>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</si>
  <si>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</si>
  <si>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</si>
  <si>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</si>
  <si>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</si>
  <si>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</si>
  <si>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</si>
  <si>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</si>
  <si>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</si>
  <si>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</si>
  <si>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</si>
  <si>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</si>
  <si>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</si>
  <si>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</si>
  <si>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</si>
  <si>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</si>
  <si>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</si>
  <si>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</si>
  <si>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</si>
  <si>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</si>
  <si>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</si>
  <si>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</si>
  <si>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</si>
  <si>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</si>
  <si>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</si>
  <si>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</si>
  <si>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</si>
  <si>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</si>
  <si>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</si>
  <si>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</si>
  <si>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</si>
  <si>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</si>
  <si>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</si>
  <si>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</si>
  <si>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</si>
  <si>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</si>
  <si>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</si>
  <si>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</si>
  <si>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</si>
  <si>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</si>
  <si>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</si>
  <si>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</si>
  <si>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</si>
  <si>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</si>
  <si>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</si>
  <si>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</si>
  <si>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</si>
  <si>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</si>
  <si>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</si>
  <si>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</si>
  <si>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</si>
  <si>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</si>
  <si>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</si>
  <si>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</si>
  <si>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</si>
  <si>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</si>
  <si>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</si>
  <si>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</si>
  <si>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</si>
  <si>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</si>
  <si>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</si>
  <si>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</si>
  <si>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</si>
  <si>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</si>
  <si>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</si>
  <si>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</si>
  <si>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</si>
  <si>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</si>
  <si>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</si>
  <si>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</si>
  <si>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</si>
  <si>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</si>
  <si>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</si>
  <si>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</si>
  <si>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</si>
  <si>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</si>
  <si>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</si>
  <si>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</si>
  <si>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</si>
  <si>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</si>
  <si>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</si>
  <si>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</si>
  <si>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</si>
  <si>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</si>
  <si>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</si>
  <si>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</si>
  <si>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</si>
  <si>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</si>
  <si>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</si>
  <si>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</si>
  <si>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</si>
  <si>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</si>
  <si>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</si>
  <si>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</si>
  <si>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</si>
  <si>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</si>
  <si>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</si>
  <si>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</si>
  <si>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</si>
  <si>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</si>
  <si>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</si>
  <si>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</si>
  <si>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</si>
  <si>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</si>
  <si>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</si>
  <si>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</si>
  <si>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</si>
  <si>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</si>
  <si>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</si>
  <si>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</si>
  <si>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</si>
  <si>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</si>
  <si>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</si>
  <si>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</si>
  <si>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</si>
  <si>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</si>
  <si>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</si>
  <si>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</si>
  <si>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</si>
  <si>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</si>
  <si>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</si>
  <si>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</si>
  <si>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</si>
  <si>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</si>
  <si>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</si>
  <si>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</si>
  <si>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</si>
  <si>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</si>
  <si>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</si>
  <si>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</si>
  <si>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</si>
  <si>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</si>
  <si>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</si>
  <si>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</si>
  <si>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</si>
  <si>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</si>
  <si>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</si>
  <si>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</si>
  <si>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</si>
  <si>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</si>
  <si>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</si>
  <si>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</si>
  <si>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</si>
  <si>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</si>
  <si>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</si>
  <si>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</si>
  <si>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</si>
  <si>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</si>
  <si>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</si>
  <si>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</si>
  <si>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</si>
  <si>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</si>
  <si>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</si>
  <si>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</si>
  <si>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</si>
  <si>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</si>
  <si>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</si>
  <si>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</si>
  <si>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</si>
  <si>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</si>
  <si>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</si>
  <si>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</si>
  <si>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</si>
  <si>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</si>
  <si>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</si>
  <si>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</si>
  <si>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</si>
  <si>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</si>
  <si>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</si>
  <si>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</si>
  <si>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</si>
  <si>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</si>
  <si>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</si>
  <si>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</si>
  <si>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</si>
  <si>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</si>
  <si>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</si>
  <si>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</si>
  <si>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</si>
  <si>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</si>
  <si>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</si>
  <si>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</si>
  <si>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</si>
  <si>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</si>
  <si>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</si>
  <si>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</si>
  <si>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</si>
  <si>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</si>
  <si>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</si>
  <si>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</si>
  <si>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</si>
  <si>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</si>
  <si>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</si>
  <si>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</si>
  <si>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</si>
  <si>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</si>
  <si>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</si>
  <si>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</si>
  <si>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</si>
  <si>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</si>
  <si>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</si>
  <si>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</si>
  <si>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</si>
  <si>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</si>
  <si>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</si>
  <si>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</si>
  <si>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</si>
  <si>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</si>
  <si>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</si>
  <si>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</si>
  <si>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</si>
  <si>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</si>
  <si>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</si>
  <si>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</si>
  <si>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</si>
  <si>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</si>
  <si>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</si>
  <si>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</si>
  <si>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</si>
  <si>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</si>
  <si>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</si>
  <si>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</si>
  <si>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</si>
  <si>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</si>
  <si>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</si>
  <si>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</si>
  <si>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</si>
  <si>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</si>
  <si>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</si>
  <si>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</si>
  <si>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</si>
  <si>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</si>
  <si>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</si>
  <si>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</si>
  <si>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</si>
  <si>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</si>
  <si>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</si>
  <si>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</si>
  <si>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</si>
  <si>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</si>
  <si>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</si>
  <si>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</si>
  <si>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</si>
  <si>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</si>
  <si>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</si>
  <si>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</si>
  <si>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</si>
  <si>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</si>
  <si>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</si>
  <si>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</si>
  <si>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</si>
  <si>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</si>
  <si>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</si>
  <si>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</si>
  <si>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</si>
  <si>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</si>
  <si>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</si>
  <si>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</si>
  <si>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</si>
  <si>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</si>
  <si>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</si>
  <si>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</si>
  <si>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</si>
  <si>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</si>
  <si>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</si>
  <si>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</si>
  <si>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</si>
  <si>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</si>
  <si>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</si>
  <si>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</si>
  <si>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</si>
  <si>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</si>
  <si>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</si>
  <si>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</si>
  <si>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</si>
  <si>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</si>
  <si>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</si>
  <si>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</si>
  <si>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</si>
  <si>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</si>
  <si>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</si>
  <si>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</si>
  <si>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</si>
  <si>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</si>
  <si>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</si>
  <si>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</si>
  <si>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</si>
  <si>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</si>
  <si>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</si>
  <si>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</si>
  <si>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</si>
  <si>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</si>
  <si>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</si>
  <si>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</si>
  <si>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</si>
  <si>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</si>
  <si>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</si>
  <si>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</si>
  <si>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</si>
  <si>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</si>
  <si>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</si>
  <si>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</si>
  <si>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</si>
  <si>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</si>
  <si>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</si>
  <si>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</si>
  <si>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</si>
  <si>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</si>
  <si>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</si>
  <si>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</si>
  <si>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</si>
  <si>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</si>
  <si>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</si>
  <si>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</si>
  <si>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</si>
  <si>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</si>
  <si>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</si>
  <si>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</si>
  <si>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</si>
  <si>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</si>
  <si>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</si>
  <si>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</si>
  <si>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</si>
  <si>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</si>
  <si>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</si>
  <si>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</si>
  <si>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</si>
  <si>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</si>
  <si>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</si>
  <si>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</si>
  <si>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</si>
  <si>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</si>
  <si>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</si>
  <si>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</si>
  <si>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</si>
  <si>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</si>
  <si>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</si>
  <si>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</si>
  <si>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</si>
  <si>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</si>
  <si>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</si>
  <si>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</si>
  <si>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</si>
  <si>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</si>
  <si>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</si>
  <si>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</si>
  <si>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</si>
  <si>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</si>
  <si>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</si>
  <si>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</si>
  <si>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</si>
  <si>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</si>
  <si>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</si>
  <si>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</si>
  <si>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</si>
  <si>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</si>
  <si>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</si>
  <si>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</si>
  <si>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</si>
  <si>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</si>
  <si>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</si>
  <si>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</si>
  <si>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</si>
  <si>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</si>
  <si>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</si>
  <si>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</si>
  <si>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</si>
  <si>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</si>
  <si>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</si>
  <si>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</si>
  <si>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</si>
  <si>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</si>
  <si>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</si>
  <si>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</si>
  <si>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</si>
  <si>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</si>
  <si>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</si>
  <si>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</si>
  <si>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</si>
  <si>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</si>
  <si>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</si>
  <si>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</si>
  <si>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</si>
  <si>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</si>
  <si>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</si>
  <si>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</si>
  <si>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</si>
  <si>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</si>
  <si>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</si>
  <si>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</si>
  <si>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</si>
  <si>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</si>
  <si>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</si>
  <si>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</si>
  <si>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</si>
  <si>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</si>
  <si>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</si>
  <si>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</si>
  <si>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</si>
  <si>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</si>
  <si>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</si>
  <si>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</si>
  <si>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</si>
  <si>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</si>
  <si>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</si>
  <si>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</si>
  <si>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</si>
  <si>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</si>
  <si>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</si>
  <si>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</si>
  <si>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</si>
  <si>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</si>
  <si>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</si>
  <si>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</si>
  <si>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</si>
  <si>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</si>
  <si>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</si>
  <si>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</si>
  <si>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</si>
  <si>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</si>
  <si>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</si>
  <si>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</si>
  <si>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</si>
  <si>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</si>
  <si>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</si>
  <si>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</si>
  <si>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</si>
  <si>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</si>
  <si>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</si>
  <si>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</si>
  <si>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</si>
  <si>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</si>
  <si>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</si>
  <si>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</si>
  <si>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</si>
  <si>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</si>
  <si>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</si>
  <si>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</si>
  <si>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</si>
  <si>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</si>
  <si>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</si>
  <si>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</si>
  <si>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</si>
  <si>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</si>
  <si>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</si>
  <si>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</si>
  <si>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</si>
  <si>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</si>
  <si>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</si>
  <si>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</si>
  <si>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</si>
  <si>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</si>
  <si>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</si>
  <si>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</si>
  <si>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</si>
  <si>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</si>
  <si>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</si>
  <si>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</si>
  <si>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</si>
  <si>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</si>
  <si>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</si>
  <si>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</si>
  <si>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</si>
  <si>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</si>
  <si>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</si>
  <si>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</si>
  <si>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</si>
  <si>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</si>
  <si>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</si>
  <si>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</si>
  <si>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</si>
  <si>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</si>
  <si>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</si>
  <si>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</si>
  <si>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</si>
  <si>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</si>
  <si>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</si>
  <si>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</si>
  <si>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</si>
  <si>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</si>
  <si>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</si>
  <si>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</si>
  <si>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</si>
  <si>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</si>
  <si>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</si>
  <si>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</si>
  <si>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</si>
  <si>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</si>
  <si>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</si>
  <si>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</si>
  <si>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</si>
  <si>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</si>
  <si>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</si>
  <si>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</si>
  <si>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</si>
  <si>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</si>
  <si>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</si>
  <si>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</si>
  <si>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</si>
  <si>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</si>
  <si>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</si>
  <si>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</si>
  <si>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</si>
  <si>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</si>
  <si>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</si>
  <si>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</si>
  <si>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</si>
  <si>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</si>
  <si>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</si>
  <si>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</si>
  <si>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</si>
  <si>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</si>
  <si>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</si>
  <si>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</si>
  <si>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</si>
  <si>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</si>
  <si>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</si>
  <si>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</si>
  <si>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</si>
  <si>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</si>
  <si>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</si>
  <si>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</si>
  <si>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</si>
  <si>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</si>
  <si>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</si>
  <si>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</si>
  <si>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</si>
  <si>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</si>
  <si>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</si>
  <si>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</si>
  <si>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</si>
  <si>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</si>
  <si>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</si>
  <si>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</si>
  <si>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</si>
  <si>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</si>
  <si>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</si>
  <si>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</si>
  <si>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</si>
  <si>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</si>
  <si>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</si>
  <si>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</si>
  <si>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</si>
  <si>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</si>
  <si>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</si>
  <si>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</si>
  <si>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</si>
  <si>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</si>
  <si>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</si>
  <si>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</si>
  <si>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</si>
  <si>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</si>
  <si>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</si>
  <si>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</si>
  <si>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</si>
  <si>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</si>
  <si>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</si>
  <si>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</si>
  <si>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</si>
  <si>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</si>
  <si>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</si>
  <si>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</si>
  <si>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</si>
  <si>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</si>
  <si>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</si>
  <si>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</si>
  <si>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</si>
  <si>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</si>
  <si>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</si>
  <si>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</si>
  <si>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</si>
  <si>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</si>
  <si>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</si>
  <si>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</si>
  <si>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</si>
  <si>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</si>
  <si>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</si>
  <si>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</si>
  <si>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</si>
  <si>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</si>
  <si>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</si>
  <si>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</si>
  <si>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</si>
  <si>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</si>
  <si>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</si>
  <si>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</si>
  <si>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</si>
  <si>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</si>
  <si>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</si>
  <si>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</si>
  <si>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</si>
  <si>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</si>
  <si>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</si>
  <si>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</si>
  <si>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</si>
  <si>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</si>
  <si>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</si>
  <si>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</si>
  <si>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</si>
  <si>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</si>
  <si>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</si>
  <si>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</si>
  <si>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</si>
  <si>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</si>
  <si>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</si>
  <si>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</si>
  <si>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</si>
  <si>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</si>
  <si>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</si>
  <si>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</si>
  <si>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</si>
  <si>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</si>
  <si>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</si>
  <si>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</si>
  <si>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</si>
  <si>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</si>
  <si>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</si>
  <si>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</si>
  <si>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</si>
  <si>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</si>
  <si>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</si>
  <si>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</si>
  <si>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</si>
  <si>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</si>
  <si>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</si>
  <si>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</si>
  <si>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</si>
  <si>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</si>
  <si>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</si>
  <si>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</si>
  <si>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</si>
  <si>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</si>
  <si>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</si>
  <si>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</si>
  <si>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</si>
  <si>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</si>
  <si>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</si>
  <si>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</si>
  <si>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</si>
  <si>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</si>
  <si>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</si>
  <si>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</si>
  <si>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</si>
  <si>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</si>
  <si>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</si>
  <si>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</si>
  <si>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</si>
  <si>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</si>
  <si>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</si>
  <si>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</si>
  <si>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</si>
  <si>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</si>
  <si>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</si>
  <si>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</si>
  <si>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</si>
  <si>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</si>
  <si>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</si>
  <si>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</si>
  <si>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</si>
  <si>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</si>
  <si>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</si>
  <si>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</si>
  <si>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</si>
  <si>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</si>
  <si>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</si>
  <si>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</si>
  <si>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</si>
  <si>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</si>
  <si>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</si>
  <si>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</si>
  <si>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</si>
  <si>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</si>
  <si>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</si>
  <si>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</si>
  <si>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</si>
  <si>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</si>
  <si>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</si>
  <si>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</si>
  <si>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</si>
  <si>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</si>
  <si>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</si>
  <si>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</si>
  <si>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</si>
  <si>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</si>
  <si>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</si>
  <si>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</si>
  <si>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</si>
  <si>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</si>
  <si>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</si>
  <si>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</si>
  <si>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</si>
  <si>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</si>
  <si>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</si>
  <si>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</si>
  <si>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</si>
  <si>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</si>
  <si>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</si>
  <si>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</si>
  <si>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</si>
  <si>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</si>
  <si>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</si>
  <si>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</si>
  <si>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</si>
  <si>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</si>
  <si>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</si>
  <si>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</si>
  <si>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</si>
  <si>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</si>
  <si>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</si>
  <si>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</si>
  <si>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</si>
  <si>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</si>
  <si>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</si>
  <si>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</si>
  <si>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</si>
  <si>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</si>
  <si>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</si>
  <si>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</si>
  <si>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</si>
  <si>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</si>
  <si>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</si>
  <si>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</si>
  <si>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</si>
  <si>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</si>
  <si>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</si>
  <si>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</si>
  <si>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</si>
  <si>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</si>
  <si>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</si>
  <si>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</si>
  <si>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</si>
  <si>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</si>
  <si>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</si>
  <si>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</si>
  <si>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</si>
  <si>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</si>
  <si>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</si>
  <si>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</si>
  <si>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</si>
  <si>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</si>
  <si>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</si>
  <si>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</si>
  <si>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</si>
  <si>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</si>
  <si>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</si>
  <si>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</si>
  <si>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</si>
  <si>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</si>
  <si>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</si>
  <si>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</si>
  <si>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</si>
  <si>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</si>
  <si>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</si>
  <si>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</si>
  <si>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</si>
  <si>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</si>
  <si>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</si>
  <si>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</si>
  <si>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</si>
  <si>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</si>
  <si>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</si>
  <si>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</si>
  <si>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</si>
  <si>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</si>
  <si>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</si>
  <si>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</si>
  <si>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</si>
  <si>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</si>
  <si>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</si>
  <si>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</si>
  <si>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</si>
  <si>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</si>
  <si>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</si>
  <si>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</si>
  <si>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</si>
  <si>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</si>
  <si>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</si>
  <si>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</si>
  <si>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</si>
  <si>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</si>
  <si>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</si>
  <si>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</si>
  <si>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</si>
  <si>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</si>
  <si>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</si>
  <si>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</si>
  <si>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</si>
  <si>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</si>
  <si>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</si>
  <si>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</si>
  <si>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</si>
  <si>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</si>
  <si>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</si>
  <si>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</si>
  <si>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</si>
  <si>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</si>
  <si>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</si>
  <si>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</si>
  <si>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</si>
  <si>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</si>
  <si>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</si>
  <si>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</si>
  <si>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</si>
  <si>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</si>
  <si>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</si>
  <si>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</si>
  <si>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</si>
  <si>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</si>
  <si>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</si>
  <si>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</si>
  <si>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</si>
  <si>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</si>
  <si>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</si>
  <si>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</si>
  <si>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</si>
  <si>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</si>
  <si>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</si>
  <si>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</si>
  <si>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</si>
  <si>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</si>
  <si>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</si>
  <si>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</si>
  <si>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</si>
  <si>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</si>
  <si>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</si>
  <si>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</si>
  <si>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</si>
  <si>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</si>
  <si>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</si>
  <si>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</si>
  <si>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</si>
  <si>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</si>
  <si>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</si>
  <si>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</si>
  <si>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</si>
  <si>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</si>
  <si>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</si>
  <si>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</si>
  <si>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</si>
  <si>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</si>
  <si>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</si>
  <si>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</si>
  <si>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</si>
  <si>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</si>
  <si>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</si>
  <si>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</si>
  <si>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</si>
  <si>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</si>
  <si>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</si>
  <si>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</si>
  <si>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</si>
  <si>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</si>
  <si>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</si>
  <si>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</si>
  <si>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</si>
  <si>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</si>
  <si>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</si>
  <si>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</si>
  <si>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</si>
  <si>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</si>
  <si>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</si>
  <si>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</si>
  <si>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</si>
  <si>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</si>
  <si>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</si>
  <si>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</si>
  <si>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</si>
  <si>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</si>
  <si>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</si>
  <si>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</si>
  <si>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</si>
  <si>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</si>
  <si>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</si>
  <si>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</si>
  <si>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</si>
  <si>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</si>
  <si>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</si>
  <si>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</si>
  <si>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</si>
  <si>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</si>
  <si>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</si>
  <si>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</si>
  <si>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</si>
  <si>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</si>
  <si>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</si>
  <si>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</si>
  <si>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</si>
  <si>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</si>
  <si>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</si>
  <si>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</si>
  <si>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</si>
  <si>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</si>
  <si>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</si>
  <si>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</si>
  <si>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</si>
  <si>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</si>
  <si>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</si>
  <si>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</si>
  <si>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</si>
  <si>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</si>
  <si>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</si>
  <si>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</si>
  <si>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</si>
  <si>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</si>
  <si>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</si>
  <si>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</si>
  <si>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</si>
  <si>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</si>
  <si>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</si>
  <si>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</si>
  <si>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</si>
  <si>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</si>
  <si>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</si>
  <si>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</si>
  <si>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</si>
  <si>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</si>
  <si>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</si>
  <si>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</si>
  <si>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</si>
  <si>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</si>
  <si>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</si>
  <si>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</si>
  <si>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</si>
  <si>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</si>
  <si>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</si>
  <si>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</si>
  <si>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</si>
  <si>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</si>
  <si>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</si>
  <si>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</si>
  <si>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</si>
  <si>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</si>
  <si>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</si>
  <si>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</si>
  <si>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</si>
  <si>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</si>
  <si>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</si>
  <si>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</si>
  <si>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</si>
  <si>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</si>
  <si>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</si>
  <si>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</si>
  <si>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</si>
  <si>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</si>
  <si>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</si>
  <si>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</si>
  <si>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</si>
  <si>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</si>
  <si>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</si>
  <si>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</si>
  <si>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</si>
  <si>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</si>
  <si>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</si>
  <si>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</si>
  <si>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</si>
  <si>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</si>
  <si>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</si>
  <si>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</si>
  <si>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</si>
  <si>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</si>
  <si>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</si>
  <si>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</si>
  <si>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</si>
  <si>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</si>
  <si>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</si>
  <si>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</si>
  <si>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</si>
  <si>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</si>
  <si>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</si>
  <si>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</si>
  <si>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</si>
  <si>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</si>
  <si>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</si>
  <si>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</si>
  <si>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</si>
  <si>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</si>
  <si>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</si>
  <si>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</si>
  <si>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</si>
  <si>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</si>
  <si>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</si>
  <si>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</si>
  <si>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</si>
  <si>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</si>
  <si>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</si>
  <si>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</si>
  <si>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</si>
  <si>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</si>
  <si>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</si>
  <si>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</si>
  <si>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</si>
  <si>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</si>
  <si>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</si>
  <si>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</si>
  <si>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</si>
  <si>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</si>
  <si>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</si>
  <si>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</si>
  <si>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</si>
  <si>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</si>
  <si>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</si>
  <si>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</si>
  <si>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</si>
  <si>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</si>
  <si>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</si>
  <si>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</si>
  <si>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</si>
  <si>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</si>
  <si>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</si>
  <si>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</si>
  <si>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</si>
  <si>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</si>
  <si>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</si>
  <si>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</si>
  <si>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</si>
  <si>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</si>
  <si>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</si>
  <si>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</si>
  <si>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</si>
  <si>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</si>
  <si>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</si>
  <si>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</si>
  <si>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</si>
  <si>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</si>
  <si>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</si>
  <si>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</si>
  <si>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</si>
  <si>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</si>
  <si>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</si>
  <si>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</si>
  <si>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</si>
  <si>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</si>
  <si>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</si>
  <si>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</si>
  <si>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</si>
  <si>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</si>
  <si>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</si>
  <si>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</si>
  <si>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</si>
  <si>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</si>
  <si>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</si>
  <si>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</si>
  <si>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</si>
  <si>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</si>
  <si>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</si>
  <si>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</si>
  <si>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</si>
  <si>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</si>
  <si>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</si>
  <si>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</si>
  <si>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</si>
  <si>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</si>
  <si>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</si>
  <si>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</si>
  <si>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</si>
  <si>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</si>
  <si>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</si>
  <si>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</si>
  <si>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</si>
  <si>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</si>
  <si>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</si>
  <si>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</si>
  <si>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</si>
  <si>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</si>
  <si>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</si>
  <si>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</si>
  <si>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</si>
  <si>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</si>
  <si>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</si>
  <si>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</si>
  <si>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</si>
  <si>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</si>
  <si>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</si>
  <si>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</si>
  <si>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</si>
  <si>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</si>
  <si>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</si>
  <si>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</si>
  <si>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</si>
  <si>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</si>
  <si>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</si>
  <si>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</si>
  <si>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</si>
  <si>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</si>
  <si>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</si>
  <si>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</si>
  <si>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</si>
  <si>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</si>
  <si>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</si>
  <si>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</si>
  <si>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</si>
  <si>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</si>
  <si>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</si>
  <si>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</si>
  <si>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</si>
  <si>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</si>
  <si>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</si>
  <si>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</si>
  <si>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</si>
  <si>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</si>
  <si>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</si>
  <si>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</si>
  <si>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</si>
  <si>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</si>
  <si>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</si>
  <si>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</si>
  <si>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</si>
  <si>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</si>
  <si>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</si>
  <si>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</si>
  <si>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</si>
  <si>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</si>
  <si>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</si>
  <si>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</si>
  <si>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</si>
  <si>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</si>
  <si>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</si>
  <si>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</si>
  <si>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</si>
  <si>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</si>
  <si>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</si>
  <si>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</si>
  <si>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</si>
  <si>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</si>
  <si>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</si>
  <si>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</si>
  <si>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</si>
  <si>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</si>
  <si>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</si>
  <si>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</si>
  <si>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</si>
  <si>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</si>
  <si>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</si>
  <si>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</si>
  <si>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</si>
  <si>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</si>
  <si>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</si>
  <si>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</si>
  <si>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</si>
  <si>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</si>
  <si>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</si>
  <si>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</si>
  <si>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</si>
  <si>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</si>
  <si>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</si>
  <si>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</si>
  <si>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</si>
  <si>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</si>
  <si>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</si>
  <si>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</si>
  <si>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</si>
  <si>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</si>
  <si>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</si>
  <si>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</si>
  <si>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</si>
  <si>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</si>
  <si>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</si>
  <si>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</si>
  <si>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</si>
  <si>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</si>
  <si>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</si>
  <si>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</si>
  <si>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</si>
  <si>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</si>
  <si>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</si>
  <si>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</si>
  <si>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</si>
  <si>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</si>
  <si>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</si>
  <si>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</si>
  <si>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</si>
  <si>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</si>
  <si>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</si>
  <si>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</si>
  <si>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</si>
  <si>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</si>
  <si>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</si>
  <si>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</si>
  <si>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</si>
  <si>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</si>
  <si>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</si>
  <si>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</si>
  <si>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</si>
  <si>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</si>
  <si>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</si>
  <si>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</si>
  <si>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</si>
  <si>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</si>
  <si>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</si>
  <si>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</si>
  <si>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</si>
  <si>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</si>
  <si>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</si>
  <si>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</si>
  <si>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</si>
  <si>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</si>
  <si>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</si>
  <si>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</si>
  <si>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</si>
  <si>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</si>
  <si>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</si>
  <si>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</si>
  <si>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</si>
  <si>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</si>
  <si>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</si>
  <si>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</si>
  <si>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</si>
  <si>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</si>
  <si>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</si>
  <si>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</si>
  <si>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</si>
  <si>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</si>
  <si>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</si>
  <si>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</si>
  <si>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</si>
  <si>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</si>
  <si>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</si>
  <si>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</si>
  <si>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</si>
  <si>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</si>
  <si>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</si>
  <si>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</si>
  <si>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</si>
  <si>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</si>
  <si>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</si>
  <si>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</si>
  <si>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</si>
  <si>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</si>
  <si>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</si>
  <si>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</si>
  <si>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</si>
  <si>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</si>
  <si>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</si>
  <si>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</si>
  <si>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</si>
  <si>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</si>
  <si>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</si>
  <si>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</si>
  <si>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</si>
  <si>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</si>
  <si>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</si>
  <si>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</si>
  <si>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</si>
  <si>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</si>
  <si>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</si>
  <si>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</si>
  <si>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</si>
  <si>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</si>
  <si>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</si>
  <si>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</si>
  <si>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</si>
  <si>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</si>
  <si>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</si>
  <si>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</si>
  <si>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</si>
  <si>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</si>
  <si>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</si>
  <si>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</si>
  <si>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</si>
  <si>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</si>
  <si>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</si>
  <si>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</si>
  <si>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</si>
  <si>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</si>
  <si>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</si>
  <si>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</si>
  <si>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</si>
  <si>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</si>
  <si>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</si>
  <si>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</si>
  <si>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</si>
  <si>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</si>
  <si>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</si>
  <si>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</si>
  <si>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</si>
  <si>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</si>
  <si>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</si>
  <si>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</si>
  <si>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</si>
  <si>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</si>
  <si>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</si>
  <si>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</si>
  <si>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</si>
  <si>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</si>
  <si>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</si>
  <si>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</si>
  <si>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</si>
  <si>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</si>
  <si>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</si>
  <si>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</si>
  <si>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</si>
  <si>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</si>
  <si>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</si>
  <si>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</si>
  <si>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</si>
  <si>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</si>
  <si>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</si>
  <si>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</si>
  <si>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</si>
  <si>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</si>
  <si>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</si>
  <si>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</si>
  <si>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</si>
  <si>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</si>
  <si>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</si>
  <si>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</si>
  <si>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</si>
  <si>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</si>
  <si>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</si>
  <si>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</si>
  <si>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</si>
  <si>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</si>
  <si>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</si>
  <si>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</si>
  <si>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</si>
  <si>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</si>
  <si>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</si>
  <si>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</si>
  <si>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</si>
  <si>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</si>
  <si>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</si>
  <si>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</si>
  <si>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</si>
  <si>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</si>
  <si>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</si>
  <si>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</si>
  <si>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</si>
  <si>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</si>
  <si>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</si>
  <si>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</si>
  <si>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</si>
  <si>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</si>
  <si>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</si>
  <si>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</si>
  <si>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</si>
  <si>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</si>
  <si>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</si>
  <si>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</si>
  <si>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</si>
  <si>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</si>
  <si>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</si>
  <si>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</si>
  <si>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</si>
  <si>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</si>
  <si>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</si>
  <si>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</si>
  <si>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</si>
  <si>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</si>
  <si>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</si>
  <si>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</si>
  <si>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</si>
  <si>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</si>
  <si>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</si>
  <si>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</si>
  <si>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</si>
  <si>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</si>
  <si>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</si>
  <si>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</si>
  <si>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</si>
  <si>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</si>
  <si>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</si>
  <si>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</si>
  <si>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</si>
  <si>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</si>
  <si>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</si>
  <si>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</si>
  <si>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</si>
  <si>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</si>
  <si>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</si>
  <si>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</si>
  <si>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</si>
  <si>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</si>
  <si>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</si>
  <si>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</si>
  <si>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</si>
  <si>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</si>
  <si>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</si>
  <si>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</si>
  <si>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</si>
  <si>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</si>
  <si>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</si>
  <si>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</si>
  <si>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</si>
  <si>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</si>
  <si>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</si>
  <si>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</si>
  <si>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</si>
  <si>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</si>
  <si>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</si>
  <si>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</si>
  <si>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</si>
  <si>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</si>
  <si>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</si>
  <si>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</si>
  <si>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</si>
  <si>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</si>
  <si>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</si>
  <si>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</si>
  <si>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</si>
  <si>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</si>
  <si>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</si>
  <si>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</si>
  <si>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</si>
  <si>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</si>
  <si>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</si>
  <si>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</si>
  <si>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</si>
  <si>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</si>
  <si>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</si>
  <si>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</si>
  <si>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</si>
  <si>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</si>
  <si>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</si>
  <si>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</si>
  <si>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</si>
  <si>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</si>
  <si>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</si>
  <si>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</si>
  <si>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</si>
  <si>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</si>
  <si>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</si>
  <si>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</si>
  <si>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</si>
  <si>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</si>
  <si>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</si>
  <si>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</si>
  <si>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</si>
  <si>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</si>
  <si>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</si>
  <si>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</si>
  <si>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</si>
  <si>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</si>
  <si>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</si>
  <si>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</si>
  <si>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</si>
  <si>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</si>
  <si>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</si>
  <si>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</si>
  <si>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</si>
  <si>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</si>
  <si>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</si>
  <si>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</si>
  <si>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</si>
  <si>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</si>
  <si>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</si>
  <si>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</si>
  <si>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</si>
  <si>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</si>
  <si>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</si>
  <si>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</si>
  <si>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</si>
  <si>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</si>
  <si>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</si>
  <si>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</si>
  <si>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</si>
  <si>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</si>
  <si>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</si>
  <si>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</si>
  <si>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</si>
  <si>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</si>
  <si>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</si>
  <si>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</si>
  <si>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</si>
  <si>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</si>
  <si>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</si>
  <si>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</si>
  <si>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</si>
  <si>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</si>
  <si>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</si>
  <si>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</si>
  <si>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</si>
  <si>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</si>
  <si>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</si>
  <si>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</si>
  <si>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</si>
  <si>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</si>
  <si>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</si>
  <si>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</si>
  <si>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</si>
  <si>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</si>
  <si>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</si>
  <si>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</si>
  <si>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</si>
  <si>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</si>
  <si>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</si>
  <si>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</si>
  <si>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</si>
  <si>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</si>
  <si>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</si>
  <si>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</si>
  <si>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</si>
  <si>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</si>
  <si>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</si>
  <si>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</si>
  <si>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</si>
  <si>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</si>
  <si>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</si>
  <si>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</si>
  <si>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</si>
  <si>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</si>
  <si>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</si>
  <si>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</si>
  <si>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</si>
  <si>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</si>
  <si>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</si>
  <si>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</si>
  <si>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</si>
  <si>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</si>
  <si>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</si>
  <si>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</si>
  <si>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</si>
  <si>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</si>
  <si>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</si>
  <si>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</si>
  <si>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</si>
  <si>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</si>
  <si>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</si>
  <si>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</si>
  <si>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</si>
  <si>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</si>
  <si>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</si>
  <si>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</si>
  <si>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</si>
  <si>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</si>
  <si>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</si>
  <si>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</si>
  <si>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</si>
  <si>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</si>
  <si>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</si>
  <si>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</si>
  <si>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</si>
  <si>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</si>
  <si>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</si>
  <si>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</si>
  <si>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</si>
  <si>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</si>
  <si>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</si>
  <si>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</si>
  <si>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</si>
  <si>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</si>
  <si>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</si>
  <si>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</si>
  <si>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</si>
  <si>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</si>
  <si>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</si>
  <si>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</si>
  <si>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</si>
  <si>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</si>
  <si>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</si>
  <si>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</si>
  <si>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</si>
  <si>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</si>
  <si>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</si>
  <si>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</si>
  <si>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</si>
  <si>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</si>
  <si>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</si>
  <si>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</si>
  <si>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</si>
  <si>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</si>
  <si>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</si>
  <si>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</si>
  <si>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</si>
  <si>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</si>
  <si>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</si>
  <si>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</si>
  <si>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</si>
  <si>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</si>
  <si>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</si>
  <si>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</si>
  <si>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</si>
  <si>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</si>
  <si>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</si>
  <si>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</si>
  <si>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</si>
  <si>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</si>
  <si>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</si>
  <si>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</si>
  <si>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</si>
  <si>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</si>
  <si>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</si>
  <si>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</si>
  <si>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</si>
  <si>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</si>
  <si>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</si>
  <si>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</si>
  <si>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</si>
  <si>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</si>
  <si>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</si>
  <si>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</si>
  <si>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</si>
  <si>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</si>
  <si>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</si>
  <si>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</si>
  <si>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</si>
  <si>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</si>
  <si>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</si>
  <si>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</si>
  <si>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</si>
  <si>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</si>
  <si>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</si>
  <si>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</si>
  <si>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</si>
  <si>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</si>
  <si>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</si>
  <si>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</si>
  <si>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</si>
  <si>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</si>
  <si>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</si>
  <si>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</si>
  <si>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</si>
  <si>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</si>
  <si>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</si>
  <si>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</si>
  <si>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</si>
  <si>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</si>
  <si>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</si>
  <si>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</si>
  <si>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</si>
  <si>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</si>
  <si>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</si>
  <si>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</si>
  <si>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</si>
  <si>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</si>
  <si>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</si>
  <si>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</si>
  <si>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</si>
  <si>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</si>
  <si>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</si>
  <si>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</si>
  <si>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</si>
  <si>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</si>
  <si>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</si>
  <si>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</si>
  <si>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</si>
  <si>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</si>
  <si>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</si>
  <si>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</si>
  <si>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</si>
  <si>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</si>
  <si>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</si>
  <si>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</si>
  <si>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</si>
  <si>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</si>
  <si>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</si>
  <si>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</si>
  <si>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</si>
  <si>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</si>
  <si>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</si>
  <si>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</si>
  <si>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</si>
  <si>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</si>
  <si>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</si>
  <si>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</si>
  <si>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</si>
  <si>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</si>
  <si>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</si>
  <si>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</si>
  <si>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</si>
  <si>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</si>
  <si>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</si>
  <si>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</si>
  <si>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</si>
  <si>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</si>
  <si>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</si>
  <si>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</si>
  <si>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</si>
  <si>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</si>
  <si>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</si>
  <si>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</si>
  <si>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</si>
  <si>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</si>
  <si>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</si>
  <si>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</si>
  <si>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</si>
  <si>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</si>
  <si>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</si>
  <si>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</si>
  <si>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</si>
  <si>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</si>
  <si>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</si>
  <si>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</si>
  <si>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</si>
  <si>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</si>
  <si>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</si>
  <si>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</si>
  <si>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</si>
  <si>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</si>
  <si>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</si>
  <si>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</si>
  <si>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</si>
  <si>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</si>
  <si>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</si>
  <si>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</si>
  <si>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</si>
  <si>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</si>
  <si>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</si>
  <si>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</si>
  <si>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</si>
  <si>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</si>
  <si>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</si>
  <si>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</si>
  <si>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</si>
  <si>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</si>
  <si>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</si>
  <si>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</si>
  <si>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</si>
  <si>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</si>
  <si>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</si>
  <si>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</si>
  <si>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</si>
  <si>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</si>
  <si>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</si>
  <si>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</si>
  <si>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</si>
  <si>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</si>
  <si>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</si>
  <si>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</si>
  <si>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</si>
  <si>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</si>
  <si>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</si>
  <si>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</si>
  <si>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</si>
  <si>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</si>
  <si>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</si>
  <si>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</si>
  <si>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</si>
  <si>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</si>
  <si>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</si>
  <si>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</si>
  <si>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</si>
  <si>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</si>
  <si>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</si>
  <si>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</si>
  <si>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</si>
  <si>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</si>
  <si>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</si>
  <si>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</si>
  <si>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</si>
  <si>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</si>
  <si>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</si>
  <si>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</si>
  <si>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</si>
  <si>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</si>
  <si>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</si>
  <si>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</si>
  <si>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</si>
  <si>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</si>
  <si>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</si>
  <si>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</si>
  <si>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</si>
  <si>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</si>
  <si>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</si>
  <si>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</si>
  <si>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</si>
  <si>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</si>
  <si>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</si>
  <si>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</si>
  <si>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</si>
  <si>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</si>
  <si>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</si>
  <si>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</si>
  <si>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</si>
  <si>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</si>
  <si>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</si>
  <si>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</si>
  <si>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</si>
  <si>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</si>
  <si>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</si>
  <si>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</si>
  <si>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</si>
  <si>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</si>
  <si>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</si>
  <si>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</si>
  <si>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</si>
  <si>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</si>
  <si>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</si>
  <si>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</si>
  <si>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</si>
  <si>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</si>
  <si>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</si>
  <si>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</si>
  <si>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</si>
  <si>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</si>
  <si>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</si>
  <si>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</si>
  <si>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</si>
  <si>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</si>
  <si>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</si>
  <si>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</si>
  <si>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</si>
  <si>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</si>
  <si>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</si>
  <si>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</si>
  <si>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</si>
  <si>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</si>
  <si>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</si>
  <si>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</si>
  <si>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</si>
  <si>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</si>
  <si>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</si>
  <si>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</si>
  <si>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</si>
  <si>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</si>
  <si>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</si>
  <si>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</si>
  <si>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</si>
  <si>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</si>
  <si>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</si>
  <si>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</si>
  <si>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</si>
  <si>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</si>
  <si>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</si>
  <si>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</si>
  <si>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</si>
  <si>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</si>
  <si>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</si>
  <si>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</si>
  <si>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</si>
  <si>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</si>
  <si>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</si>
  <si>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</si>
  <si>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</si>
  <si>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</si>
  <si>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</si>
  <si>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</si>
  <si>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</si>
  <si>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</si>
  <si>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</si>
  <si>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</si>
  <si>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</si>
  <si>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</si>
  <si>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</si>
  <si>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</si>
  <si>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</si>
  <si>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</si>
  <si>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</si>
  <si>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</si>
  <si>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</si>
  <si>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</si>
  <si>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</si>
  <si>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</si>
  <si>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</si>
  <si>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</si>
  <si>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</si>
  <si>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</si>
  <si>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</si>
  <si>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</si>
  <si>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</si>
  <si>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</si>
  <si>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</si>
  <si>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</si>
  <si>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</si>
  <si>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</si>
  <si>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</si>
  <si>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</si>
  <si>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</si>
  <si>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</si>
  <si>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</si>
  <si>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</si>
  <si>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</si>
  <si>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</si>
  <si>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</si>
  <si>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</si>
  <si>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</si>
  <si>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</si>
  <si>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</si>
  <si>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</si>
  <si>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</si>
  <si>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</si>
  <si>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</si>
  <si>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</si>
  <si>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</si>
  <si>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</si>
  <si>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</si>
  <si>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</si>
  <si>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</si>
  <si>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</si>
  <si>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</si>
  <si>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</si>
  <si>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</si>
  <si>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</si>
  <si>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</si>
  <si>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</si>
  <si>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</si>
  <si>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</si>
  <si>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</si>
  <si>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</si>
  <si>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</si>
  <si>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</si>
  <si>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</si>
  <si>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</si>
  <si>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</si>
  <si>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</si>
  <si>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</si>
  <si>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</si>
  <si>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</si>
  <si>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</si>
  <si>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</si>
  <si>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</si>
  <si>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</si>
  <si>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</si>
  <si>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</si>
  <si>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</si>
  <si>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</si>
  <si>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</si>
  <si>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</si>
  <si>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</si>
  <si>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</si>
  <si>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</si>
  <si>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</si>
  <si>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</si>
  <si>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</si>
  <si>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</si>
  <si>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</si>
  <si>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</si>
  <si>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</si>
  <si>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</si>
  <si>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</si>
  <si>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</si>
  <si>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</si>
  <si>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</si>
  <si>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</si>
  <si>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</si>
  <si>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</si>
  <si>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</si>
  <si>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</si>
  <si>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</si>
  <si>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</si>
  <si>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</si>
  <si>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</si>
  <si>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</si>
  <si>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</si>
  <si>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</si>
  <si>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</si>
  <si>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</si>
  <si>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</si>
  <si>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</si>
  <si>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</si>
  <si>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</si>
  <si>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</si>
  <si>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</si>
  <si>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</si>
  <si>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</si>
  <si>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</si>
  <si>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</si>
  <si>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</si>
  <si>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</si>
  <si>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</si>
  <si>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</si>
  <si>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</si>
  <si>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</si>
  <si>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</si>
  <si>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</si>
  <si>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</si>
  <si>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</si>
  <si>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</si>
  <si>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</si>
  <si>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</si>
  <si>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</si>
  <si>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</si>
  <si>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</si>
  <si>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</si>
  <si>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</si>
  <si>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</si>
  <si>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</si>
  <si>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</si>
  <si>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</si>
  <si>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</si>
  <si>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</si>
  <si>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</si>
  <si>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</si>
  <si>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</si>
  <si>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</si>
  <si>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</si>
  <si>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</si>
  <si>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</si>
  <si>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</si>
  <si>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</si>
  <si>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</si>
  <si>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</si>
  <si>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</si>
  <si>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</si>
  <si>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</si>
  <si>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</si>
  <si>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</si>
  <si>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</si>
  <si>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</si>
  <si>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</si>
  <si>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</si>
  <si>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</si>
  <si>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</si>
  <si>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</si>
  <si>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</si>
  <si>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</si>
  <si>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</si>
  <si>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</si>
  <si>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</si>
  <si>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</si>
  <si>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</si>
  <si>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</si>
  <si>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</si>
  <si>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</si>
  <si>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</si>
  <si>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</si>
  <si>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</si>
  <si>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</si>
  <si>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</si>
  <si>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</si>
  <si>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</si>
  <si>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</si>
  <si>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</si>
  <si>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</si>
  <si>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</si>
  <si>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</si>
  <si>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</si>
  <si>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</si>
  <si>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</si>
  <si>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</si>
  <si>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</si>
  <si>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</si>
  <si>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</si>
  <si>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</si>
  <si>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</si>
  <si>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</si>
  <si>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</si>
  <si>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</si>
  <si>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</si>
  <si>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</si>
  <si>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</si>
  <si>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</si>
  <si>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</si>
  <si>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</si>
  <si>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</si>
  <si>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</si>
  <si>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</si>
  <si>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</si>
  <si>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</si>
  <si>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</si>
  <si>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</si>
  <si>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</si>
  <si>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</si>
  <si>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</si>
  <si>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</si>
  <si>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</si>
  <si>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</si>
  <si>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</si>
  <si>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</si>
  <si>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</si>
  <si>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</si>
  <si>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</si>
  <si>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</si>
  <si>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</si>
  <si>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</si>
  <si>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</si>
  <si>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</si>
  <si>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</si>
  <si>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</si>
  <si>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</si>
  <si>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</si>
  <si>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</si>
  <si>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</si>
  <si>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</si>
  <si>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</si>
  <si>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</si>
  <si>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</si>
  <si>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</si>
  <si>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</si>
  <si>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</si>
  <si>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</si>
  <si>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</si>
  <si>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</si>
  <si>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</si>
  <si>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</si>
  <si>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</si>
  <si>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</si>
  <si>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</si>
  <si>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</si>
  <si>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</si>
  <si>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</si>
  <si>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</si>
  <si>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</si>
  <si>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</si>
  <si>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</si>
  <si>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</si>
  <si>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</si>
  <si>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</si>
  <si>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</si>
  <si>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</si>
  <si>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</si>
  <si>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</si>
  <si>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</si>
  <si>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</si>
  <si>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</si>
  <si>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</si>
  <si>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</si>
  <si>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</si>
  <si>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</si>
  <si>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</si>
  <si>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</si>
  <si>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</si>
  <si>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</si>
  <si>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</si>
  <si>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</si>
  <si>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</si>
  <si>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</si>
  <si>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</si>
  <si>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</si>
  <si>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</si>
  <si>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</si>
  <si>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</si>
  <si>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</si>
  <si>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</si>
  <si>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</si>
  <si>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</si>
  <si>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</si>
  <si>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</si>
  <si>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</si>
  <si>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</si>
  <si>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</si>
  <si>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</si>
  <si>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</si>
  <si>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</si>
  <si>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</si>
  <si>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</si>
  <si>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</si>
  <si>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</si>
  <si>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</si>
  <si>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</si>
  <si>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</si>
  <si>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</si>
  <si>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</si>
  <si>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</si>
  <si>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</si>
  <si>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</si>
  <si>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</si>
  <si>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</si>
  <si>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</si>
  <si>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</si>
  <si>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</si>
  <si>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</si>
  <si>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</si>
  <si>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</si>
  <si>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</si>
  <si>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</si>
  <si>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</si>
  <si>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</si>
  <si>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</si>
  <si>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</si>
  <si>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</si>
  <si>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</si>
  <si>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</si>
  <si>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</si>
  <si>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</si>
  <si>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</si>
  <si>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</si>
  <si>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</si>
  <si>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</si>
  <si>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</si>
  <si>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</si>
  <si>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</si>
  <si>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</si>
  <si>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</si>
  <si>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</si>
  <si>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</si>
  <si>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</si>
  <si>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</si>
  <si>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</si>
  <si>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</si>
  <si>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</si>
  <si>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</si>
  <si>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</si>
  <si>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</si>
  <si>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</si>
  <si>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</si>
  <si>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</si>
  <si>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</si>
  <si>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</si>
  <si>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</si>
  <si>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</si>
  <si>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</si>
  <si>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</si>
  <si>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</si>
  <si>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</si>
  <si>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</si>
  <si>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</si>
  <si>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</si>
  <si>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</si>
  <si>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</si>
  <si>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</si>
  <si>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</si>
  <si>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</si>
  <si>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</si>
  <si>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</si>
  <si>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</si>
  <si>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</si>
  <si>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</si>
  <si>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</si>
  <si>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</si>
  <si>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</si>
  <si>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</si>
  <si>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</si>
  <si>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</si>
  <si>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</si>
  <si>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</si>
  <si>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</si>
  <si>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</si>
  <si>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</si>
  <si>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</si>
  <si>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</si>
  <si>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</si>
  <si>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</si>
  <si>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</si>
  <si>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</si>
  <si>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</si>
  <si>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</si>
  <si>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</si>
  <si>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</si>
  <si>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</si>
  <si>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</si>
  <si>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</si>
  <si>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</si>
  <si>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</si>
  <si>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</si>
  <si>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</si>
  <si>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</si>
  <si>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</si>
  <si>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</si>
  <si>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</si>
  <si>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</si>
  <si>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</si>
  <si>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</si>
  <si>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</si>
  <si>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</si>
  <si>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</si>
  <si>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</si>
  <si>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</si>
  <si>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</si>
  <si>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</si>
  <si>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</si>
  <si>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</si>
  <si>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</si>
  <si>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</si>
  <si>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</si>
  <si>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</si>
  <si>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</si>
  <si>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</si>
  <si>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</si>
  <si>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</si>
  <si>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</si>
  <si>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</si>
  <si>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</si>
  <si>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</si>
  <si>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</si>
  <si>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</si>
  <si>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</si>
  <si>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</si>
  <si>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</si>
  <si>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</si>
  <si>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</si>
  <si>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</si>
  <si>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</si>
  <si>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</si>
  <si>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</si>
  <si>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</si>
  <si>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</si>
  <si>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</si>
  <si>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</si>
  <si>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</si>
  <si>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</si>
  <si>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</si>
  <si>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</si>
  <si>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</si>
  <si>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</si>
  <si>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</si>
  <si>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</si>
  <si>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</si>
  <si>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</si>
  <si>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</si>
  <si>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</si>
  <si>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</si>
  <si>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</si>
  <si>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</si>
  <si>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</si>
  <si>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</si>
  <si>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</si>
  <si>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</si>
  <si>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</si>
  <si>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</si>
  <si>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</si>
  <si>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</si>
  <si>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</si>
  <si>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</si>
  <si>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</si>
  <si>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</si>
  <si>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</si>
  <si>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</si>
  <si>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</si>
  <si>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</si>
  <si>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</si>
  <si>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</si>
  <si>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</si>
  <si>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</si>
  <si>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</si>
  <si>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</si>
  <si>
    <t>3e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</si>
</sst>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16361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16368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16375</v>
      </c>
      <c r="AT6" s="77"/>
      <c r="AV6" s="80" t="s">
        <v>16366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16367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16382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16362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16369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16375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16363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16370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16375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16364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16371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16375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16372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16375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16365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16360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16373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16366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16367</v>
      </c>
      <c r="U12" s="80" t="s">
        <v>16364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16385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16375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16368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16375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16374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16375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16369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16375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9459</v>
      </c>
      <c r="AO14" s="65">
        <v>1</v>
      </c>
      <c r="AP14" s="441" t="s">
        <v>31</v>
      </c>
      <c r="AQ14" s="67">
        <v>790000</v>
      </c>
      <c r="AR14" s="68">
        <f>AQ14*AO14</f>
        <v>790000</v>
      </c>
      <c r="AS14" s="69" t="s">
        <v>16375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16370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16375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16377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16375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16371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16375</v>
      </c>
      <c r="U16" s="74" t="s">
        <v>16365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16378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16375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16372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16375</v>
      </c>
      <c r="U17" s="375" t="s">
        <v>343</v>
      </c>
      <c r="V17" s="376" t="s">
        <v>344</v>
      </c>
      <c r="W17" s="377">
        <v>6</v>
      </c>
      <c r="X17" s="443" t="s">
        <v>137</v>
      </c>
      <c r="Y17" s="380">
        <v>40359</v>
      </c>
      <c r="Z17" s="380">
        <f>Y17*W17</f>
        <v>242154</v>
      </c>
      <c r="AA17" s="445" t="s">
        <v>558</v>
      </c>
      <c r="AB17" s="446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16379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16375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16373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16375</v>
      </c>
      <c r="U18" s="378" t="s">
        <v>328</v>
      </c>
      <c r="V18" s="378" t="s">
        <v>329</v>
      </c>
      <c r="W18" s="377">
        <v>0.6</v>
      </c>
      <c r="X18" s="443" t="s">
        <v>137</v>
      </c>
      <c r="Y18" s="380">
        <v>86250</v>
      </c>
      <c r="Z18" s="380">
        <f>Y18*W18</f>
        <v>51750</v>
      </c>
      <c r="AA18" s="445" t="s">
        <v>558</v>
      </c>
      <c r="AB18" s="446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16380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16375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16385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16375</v>
      </c>
      <c r="U19" s="60" t="s">
        <v>16381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9464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16394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16374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16375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9464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16394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16361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16394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16376</v>
      </c>
      <c r="O22" s="87" t="s">
        <v>225</v>
      </c>
      <c r="P22" s="81">
        <v>5</v>
      </c>
      <c r="Q22" s="76" t="s">
        <v>6350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16376</v>
      </c>
      <c r="AN22" s="87" t="s">
        <v>225</v>
      </c>
      <c r="AO22" s="81">
        <v>5</v>
      </c>
      <c r="AP22" s="76" t="s">
        <v>6350</v>
      </c>
      <c r="AQ22" s="62">
        <v>26000</v>
      </c>
      <c r="AR22" s="68">
        <f>AQ22*AO22</f>
        <v>130000</v>
      </c>
      <c r="AS22" s="69" t="s">
        <v>575</v>
      </c>
      <c r="AT22" s="73" t="s">
        <v>16394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16377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16375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11871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16394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16378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16375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11871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16394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16379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16375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11871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16394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16380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16375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9460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16402</v>
      </c>
      <c r="AT26" s="73" t="s">
        <v>16394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9455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16395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16381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9455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15581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16403</v>
      </c>
      <c r="AT28" s="60" t="s">
        <v>16395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9455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15582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16403</v>
      </c>
      <c r="AT29" s="60" t="s">
        <v>16395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15587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16403</v>
      </c>
      <c r="AT30" s="60" t="s">
        <v>16395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16403</v>
      </c>
      <c r="AT31" s="60" t="s">
        <v>16395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16403</v>
      </c>
      <c r="AT32" s="60" t="s">
        <v>16395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16395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16383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16375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16383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16375</v>
      </c>
      <c r="AT6" s="73" t="s">
        <v>16447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16384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16375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16384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16375</v>
      </c>
      <c r="AT7" s="73" t="s">
        <v>16447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16386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16375</v>
      </c>
      <c r="U8" s="63" t="s">
        <v>6185</v>
      </c>
      <c r="V8" s="60" t="s">
        <v>4729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16375</v>
      </c>
      <c r="AT8" s="73" t="s">
        <v>16447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16387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16375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16386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16375</v>
      </c>
      <c r="AT9" s="73" t="s">
        <v>16447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16388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16375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16387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16375</v>
      </c>
      <c r="AT10" s="73" t="s">
        <v>16447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16375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16388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16375</v>
      </c>
      <c r="AT11" s="73" t="s">
        <v>16447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16390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16375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16389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16375</v>
      </c>
      <c r="AT12" s="73" t="s">
        <v>16447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16375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16390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16375</v>
      </c>
      <c r="AT13" s="73" t="s">
        <v>16447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16375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16375</v>
      </c>
      <c r="AT14" s="73" t="s">
        <v>16447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16391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16375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16375</v>
      </c>
      <c r="AT15" s="73" t="s">
        <v>16447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16392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16375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16391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16375</v>
      </c>
      <c r="AT16" s="73" t="s">
        <v>16447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16393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16375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16392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16375</v>
      </c>
      <c r="AT17" s="73" t="s">
        <v>16447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16393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16375</v>
      </c>
      <c r="AT18" s="73" t="s">
        <v>16447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9458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79" t="s">
        <v>343</v>
      </c>
      <c r="AN19" s="780" t="s">
        <v>344</v>
      </c>
      <c r="AO19" s="512">
        <v>8</v>
      </c>
      <c r="AP19" s="573" t="s">
        <v>137</v>
      </c>
      <c r="AQ19" s="394">
        <v>40359</v>
      </c>
      <c r="AR19" s="68">
        <f t="shared" ref="AR19:AR32" si="8">AQ19*AO19</f>
        <v>322872</v>
      </c>
      <c r="AS19" s="69" t="s">
        <v>16375</v>
      </c>
      <c r="AT19" s="73" t="s">
        <v>16447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6185</v>
      </c>
      <c r="O20" s="60" t="s">
        <v>4729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9458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79" t="s">
        <v>16434</v>
      </c>
      <c r="AN20" s="785" t="s">
        <v>67</v>
      </c>
      <c r="AO20" s="512">
        <v>1</v>
      </c>
      <c r="AP20" s="573" t="s">
        <v>205</v>
      </c>
      <c r="AQ20" s="394">
        <v>1</v>
      </c>
      <c r="AR20" s="68">
        <f t="shared" si="8"/>
        <v>1</v>
      </c>
      <c r="AS20" s="69" t="s">
        <v>16375</v>
      </c>
      <c r="AT20" s="73" t="s">
        <v>16447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16401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9458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16409</v>
      </c>
      <c r="AN21" s="87" t="s">
        <v>16410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9458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16401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16447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9458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16409</v>
      </c>
      <c r="O24" s="87" t="s">
        <v>16410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9458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16411</v>
      </c>
      <c r="O25" s="87" t="s">
        <v>16412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16413</v>
      </c>
      <c r="U25" s="60" t="s">
        <v>16411</v>
      </c>
      <c r="V25" s="87" t="s">
        <v>16412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16413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16414</v>
      </c>
      <c r="V26" s="75" t="s">
        <v>16415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08" t="s">
        <v>154</v>
      </c>
      <c r="AB26" s="73" t="s">
        <v>16417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16414</v>
      </c>
      <c r="V27" s="87" t="s">
        <v>16416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16417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16417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16417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16414</v>
      </c>
      <c r="V30" s="87" t="s">
        <v>16418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10499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10499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10499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0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0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0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0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0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75"/>
      <c r="M4" s="77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16421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16375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16375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16432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16422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16375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16421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16375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16432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16423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16375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16422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16375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16432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16424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16375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16423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16375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16432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16426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16375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16424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16375</v>
      </c>
      <c r="AT10" s="77" t="s">
        <v>16454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16433</v>
      </c>
      <c r="BC10" s="60" t="s">
        <v>16432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16427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16428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16450</v>
      </c>
      <c r="AT12" s="77" t="s">
        <v>16451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16455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16450</v>
      </c>
      <c r="AT13" s="77" t="s">
        <v>16451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16429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7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16450</v>
      </c>
      <c r="AT14" s="77" t="s">
        <v>16451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7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16430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16452</v>
      </c>
      <c r="AN15" s="60" t="s">
        <v>13397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16453</v>
      </c>
      <c r="AT15" s="77" t="s">
        <v>16451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16431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16452</v>
      </c>
      <c r="AN16" s="60" t="s">
        <v>8388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16453</v>
      </c>
      <c r="AT16" s="77" t="s">
        <v>16451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16431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16452</v>
      </c>
      <c r="AN17" s="77" t="s">
        <v>15862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16453</v>
      </c>
      <c r="AT17" s="77" t="s">
        <v>16451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16448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16427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16452</v>
      </c>
      <c r="AN18" s="60" t="s">
        <v>8386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16453</v>
      </c>
      <c r="AT18" s="77" t="s">
        <v>16451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16449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16448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16452</v>
      </c>
      <c r="AN19" s="60" t="s">
        <v>13609</v>
      </c>
      <c r="AO19" s="512">
        <v>1</v>
      </c>
      <c r="AP19" s="92" t="s">
        <v>31</v>
      </c>
      <c r="AQ19" s="394">
        <v>1</v>
      </c>
      <c r="AR19" s="68">
        <f t="shared" si="8"/>
        <v>1</v>
      </c>
      <c r="AS19" s="69" t="s">
        <v>16453</v>
      </c>
      <c r="AT19" s="77" t="s">
        <v>16451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16449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16452</v>
      </c>
      <c r="AN20" s="60" t="s">
        <v>15865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16453</v>
      </c>
      <c r="AT20" s="77" t="s">
        <v>16451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16454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9418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08" t="s">
        <v>1146</v>
      </c>
      <c r="AB22" s="73" t="s">
        <v>10942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16430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16454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9179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10942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16428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16454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16454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16454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16444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16454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16442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16454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16414</v>
      </c>
      <c r="AN28" s="60" t="s">
        <v>16456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16454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16414</v>
      </c>
      <c r="AN29" s="60" t="s">
        <v>16457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16454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16454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16454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16454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3"/>
      <c r="M4" s="78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16464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16465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16464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16465</v>
      </c>
      <c r="AK6" s="73" t="s">
        <v>12332</v>
      </c>
      <c r="AM6" s="60" t="s">
        <v>16467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16375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80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11634</v>
      </c>
      <c r="AM7" s="60" t="s">
        <v>16468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16375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11634</v>
      </c>
      <c r="AM8" s="60" t="s">
        <v>16469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16375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9478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16477</v>
      </c>
      <c r="AK9" s="73" t="s">
        <v>11634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9465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16477</v>
      </c>
      <c r="AK10" s="73" t="s">
        <v>11634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9465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16478</v>
      </c>
      <c r="AK11" s="73" t="s">
        <v>11634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8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9465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11180</v>
      </c>
      <c r="AK12" s="73" t="s">
        <v>11634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16467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16375</v>
      </c>
      <c r="U13" s="111" t="s">
        <v>4583</v>
      </c>
      <c r="V13" s="346" t="s">
        <v>1252</v>
      </c>
      <c r="W13" s="116" t="s">
        <v>16466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11180</v>
      </c>
      <c r="AK13" s="73" t="s">
        <v>11634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16468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16375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804" t="s">
        <v>552</v>
      </c>
      <c r="AK14" s="73" t="s">
        <v>11634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80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16469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16375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11634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16470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16472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11180</v>
      </c>
      <c r="U17" s="80" t="s">
        <v>16473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11180</v>
      </c>
      <c r="U18" s="80" t="s">
        <v>16474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16471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16476</v>
      </c>
      <c r="U19" s="60" t="s">
        <v>16475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3"/>
        <v>0</v>
      </c>
      <c r="AA20" s="408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16472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16473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16474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16475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16479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16464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16480</v>
      </c>
      <c r="O29" s="60" t="s">
        <v>16482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16481</v>
      </c>
      <c r="O30" s="60" t="s">
        <v>16482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16483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16530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16531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9376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16532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16583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8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8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8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8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8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8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8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8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8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8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8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8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8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8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8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8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8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8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8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8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8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8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8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8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8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6"/>
      <c r="M4" s="78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16490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16485</v>
      </c>
      <c r="AE6" s="60" t="s">
        <v>16486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16488</v>
      </c>
      <c r="AM6" s="63" t="s">
        <v>16489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16490</v>
      </c>
      <c r="AT6" s="77" t="s">
        <v>16535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16536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8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16491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16485</v>
      </c>
      <c r="AE7" s="203" t="s">
        <v>16487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16488</v>
      </c>
      <c r="AM7" s="63" t="s">
        <v>16499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16490</v>
      </c>
      <c r="AT7" s="77" t="s">
        <v>16535</v>
      </c>
      <c r="AV7" s="63" t="s">
        <v>16530</v>
      </c>
      <c r="AW7" s="60" t="s">
        <v>16529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16536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16492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9802</v>
      </c>
      <c r="AK8" s="73" t="s">
        <v>16488</v>
      </c>
      <c r="AM8" s="80" t="s">
        <v>16500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16490</v>
      </c>
      <c r="AT8" s="77" t="s">
        <v>16535</v>
      </c>
      <c r="AV8" s="63" t="s">
        <v>16530</v>
      </c>
      <c r="AW8" s="60" t="s">
        <v>16527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16536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4583</v>
      </c>
      <c r="V9" s="346" t="s">
        <v>1252</v>
      </c>
      <c r="W9" s="116" t="s">
        <v>16484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16488</v>
      </c>
      <c r="AM9" s="60" t="s">
        <v>16567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16571</v>
      </c>
      <c r="AV9" s="63" t="s">
        <v>16530</v>
      </c>
      <c r="AW9" s="60" t="s">
        <v>16528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16536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16480</v>
      </c>
      <c r="AE10" s="60" t="s">
        <v>16482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16488</v>
      </c>
      <c r="AM10" s="79" t="s">
        <v>16568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16571</v>
      </c>
      <c r="AV10" s="63" t="s">
        <v>9376</v>
      </c>
      <c r="AW10" s="75" t="s">
        <v>16509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16536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16493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16533</v>
      </c>
      <c r="AE11" s="60" t="s">
        <v>15577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8372</v>
      </c>
      <c r="AK11" s="73" t="s">
        <v>16534</v>
      </c>
      <c r="AL11" s="60"/>
      <c r="AM11" s="63" t="s">
        <v>16569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16571</v>
      </c>
      <c r="AU11" s="75"/>
      <c r="AV11" s="63" t="s">
        <v>9376</v>
      </c>
      <c r="AW11" s="75" t="s">
        <v>16508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16536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16494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16492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14556</v>
      </c>
      <c r="AE12" s="60" t="s">
        <v>15590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8372</v>
      </c>
      <c r="AK12" s="73" t="s">
        <v>16534</v>
      </c>
      <c r="AM12" s="60" t="s">
        <v>16570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16571</v>
      </c>
      <c r="AV12" s="63" t="s">
        <v>9376</v>
      </c>
      <c r="AW12" s="75" t="s">
        <v>16507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16536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14556</v>
      </c>
      <c r="AE13" s="60" t="s">
        <v>15592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8372</v>
      </c>
      <c r="AK13" s="73" t="s">
        <v>16534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9376</v>
      </c>
      <c r="AW13" s="75" t="s">
        <v>16506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16536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16495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14556</v>
      </c>
      <c r="AE14" s="60" t="s">
        <v>15586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8372</v>
      </c>
      <c r="AK14" s="73" t="s">
        <v>16534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16532</v>
      </c>
      <c r="AW14" s="87" t="s">
        <v>16522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16536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8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16494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16536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16496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16471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16433</v>
      </c>
      <c r="BC16" s="60" t="s">
        <v>16536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16497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16501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16433</v>
      </c>
      <c r="BC17" s="60" t="s">
        <v>16536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9417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16537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9"/>
        <v>0</v>
      </c>
      <c r="AS19" s="69"/>
      <c r="AT19" s="77"/>
      <c r="AV19" s="60" t="s">
        <v>115</v>
      </c>
      <c r="AW19" s="60" t="s">
        <v>9540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16537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16498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9496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9199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16537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16490</v>
      </c>
      <c r="U21" s="60" t="s">
        <v>16491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9496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16500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16490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9496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16501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16502</v>
      </c>
      <c r="U23" s="79" t="s">
        <v>16538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9496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16567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9496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16568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16569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16570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16493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6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16591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16591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16591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16591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16591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8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8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8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8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8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8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8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8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8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8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8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8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8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8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8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8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8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8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8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8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8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8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8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8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8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8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8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0"/>
      <c r="M4" s="790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16539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16540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9528</v>
      </c>
      <c r="AD6" s="63" t="s">
        <v>16555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16556</v>
      </c>
      <c r="AK6" s="73" t="s">
        <v>16557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16541</v>
      </c>
      <c r="U7" s="60" t="s">
        <v>3484</v>
      </c>
      <c r="V7" s="60" t="s">
        <v>120</v>
      </c>
      <c r="W7" s="371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9528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16542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16543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9528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16544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9528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16545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9528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16546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16543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16547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16548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16498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16549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16581</v>
      </c>
      <c r="U14" s="60" t="s">
        <v>16496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9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16550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16551</v>
      </c>
      <c r="O17" s="60" t="s">
        <v>16552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16553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16554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16554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16542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16543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16555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16556</v>
      </c>
      <c r="U20" s="60" t="s">
        <v>16546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16543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16558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16560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16559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16560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4"/>
      <c r="X25" s="336" t="s">
        <v>71</v>
      </c>
      <c r="Y25" s="61"/>
      <c r="Z25" s="68">
        <f t="shared" si="7"/>
        <v>0</v>
      </c>
      <c r="AA25" s="408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9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9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9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9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9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9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9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9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9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9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9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9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9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9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9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9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9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9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9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9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9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9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9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9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9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9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9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9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9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9" activePane="bottomLeft" state="frozen"/>
      <selection pane="bottomLeft" activeCell="AN21" sqref="A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3"/>
      <c r="M4" s="79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16562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16563</v>
      </c>
      <c r="U6" s="63" t="s">
        <v>16565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16587</v>
      </c>
      <c r="AM6" s="63" t="s">
        <v>16562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16563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16564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16563</v>
      </c>
      <c r="U7" s="60" t="s">
        <v>16566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16532</v>
      </c>
      <c r="AE7" s="60" t="s">
        <v>16588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16587</v>
      </c>
      <c r="AM7" s="60" t="s">
        <v>16564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16563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16565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16532</v>
      </c>
      <c r="AE8" s="60" t="s">
        <v>16589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16587</v>
      </c>
      <c r="AM8" s="60" t="s">
        <v>16549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16581</v>
      </c>
      <c r="AT8" s="77" t="s">
        <v>16582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16566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16587</v>
      </c>
      <c r="AM9" s="60" t="s">
        <v>16583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16582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16496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16539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16587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16581</v>
      </c>
      <c r="AT10" s="77" t="s">
        <v>16582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16572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16573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16574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9570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16575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9570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9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16576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16577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16578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16579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16580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9571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16639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9571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16640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9527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16641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9527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16650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9527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9527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9527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9602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9602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16590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9141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16590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16590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9604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9604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9604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9604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16584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16584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16584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16584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16584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16585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16585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16585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16585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13712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16586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9615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9615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9615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9141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9"/>
      <c r="M4" s="79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16667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16602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79" t="s">
        <v>16532</v>
      </c>
      <c r="BO6" s="60" t="s">
        <v>16660</v>
      </c>
      <c r="BP6" s="65">
        <v>1</v>
      </c>
      <c r="BQ6" s="92" t="s">
        <v>31</v>
      </c>
      <c r="BR6" s="72">
        <v>1650000</v>
      </c>
      <c r="BS6" s="800">
        <f t="shared" ref="BS6:BS27" si="4">BR6*BP6</f>
        <v>1650000</v>
      </c>
      <c r="BT6" s="69" t="s">
        <v>16655</v>
      </c>
      <c r="BU6" s="60" t="s">
        <v>16656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6169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13186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16667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16602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16446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16651</v>
      </c>
      <c r="BN7" s="79" t="s">
        <v>16532</v>
      </c>
      <c r="BO7" s="60" t="s">
        <v>16661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16655</v>
      </c>
      <c r="BU7" s="60" t="s">
        <v>16656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16595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15542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16453</v>
      </c>
      <c r="AT8" s="77" t="s">
        <v>16664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16443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16651</v>
      </c>
      <c r="BN8" s="79" t="s">
        <v>16532</v>
      </c>
      <c r="BO8" s="60" t="s">
        <v>16662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16655</v>
      </c>
      <c r="BU8" s="60" t="s">
        <v>16656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16596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15544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16453</v>
      </c>
      <c r="AT9" s="77" t="s">
        <v>16664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16441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16651</v>
      </c>
      <c r="BN9" s="79" t="s">
        <v>16532</v>
      </c>
      <c r="BO9" s="60" t="s">
        <v>16663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16655</v>
      </c>
      <c r="BU9" s="60" t="s">
        <v>16656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16597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15546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16453</v>
      </c>
      <c r="AT10" s="77" t="s">
        <v>16664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16445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16651</v>
      </c>
      <c r="BN10" s="60" t="s">
        <v>2490</v>
      </c>
      <c r="BO10" s="91" t="s">
        <v>15559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16655</v>
      </c>
      <c r="BU10" s="60" t="s">
        <v>16656</v>
      </c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16598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5269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16641</v>
      </c>
      <c r="AN11" s="75" t="s">
        <v>16644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16453</v>
      </c>
      <c r="AT11" s="77" t="s">
        <v>16664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16532</v>
      </c>
      <c r="BF11" s="60" t="s">
        <v>16603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16651</v>
      </c>
      <c r="BM11" s="87"/>
      <c r="BN11" s="60" t="s">
        <v>2490</v>
      </c>
      <c r="BO11" s="60" t="s">
        <v>15575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16655</v>
      </c>
      <c r="BU11" s="60" t="s">
        <v>16656</v>
      </c>
      <c r="BV11" s="98"/>
      <c r="BW11" s="99"/>
      <c r="BX11" s="100"/>
      <c r="BY11" s="101"/>
      <c r="BZ11" s="102"/>
      <c r="CA11" s="80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16641</v>
      </c>
      <c r="AN12" s="87" t="s">
        <v>16647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16453</v>
      </c>
      <c r="AT12" s="77" t="s">
        <v>16664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16532</v>
      </c>
      <c r="BF12" s="60" t="s">
        <v>16604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16651</v>
      </c>
      <c r="BN12" s="60" t="s">
        <v>2490</v>
      </c>
      <c r="BO12" s="71" t="s">
        <v>15573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16655</v>
      </c>
      <c r="BU12" s="60" t="s">
        <v>16656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16599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16641</v>
      </c>
      <c r="AN13" s="87" t="s">
        <v>16646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16453</v>
      </c>
      <c r="AT13" s="77" t="s">
        <v>16664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16532</v>
      </c>
      <c r="BF13" s="60" t="s">
        <v>16605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16651</v>
      </c>
      <c r="BN13" s="60" t="s">
        <v>2490</v>
      </c>
      <c r="BO13" s="91" t="s">
        <v>15579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16655</v>
      </c>
      <c r="BU13" s="60" t="s">
        <v>16656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16600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16641</v>
      </c>
      <c r="AN14" s="87" t="s">
        <v>16645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16453</v>
      </c>
      <c r="AT14" s="77" t="s">
        <v>16664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16532</v>
      </c>
      <c r="BF14" s="60" t="s">
        <v>16606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16651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16655</v>
      </c>
      <c r="BU14" s="60" t="s">
        <v>16656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16601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9610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16453</v>
      </c>
      <c r="AT15" s="77" t="s">
        <v>16664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16572</v>
      </c>
      <c r="BL15" s="60" t="s">
        <v>16651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800">
        <f t="shared" si="4"/>
        <v>960000</v>
      </c>
      <c r="BT15" s="69" t="s">
        <v>16655</v>
      </c>
      <c r="BU15" s="60" t="s">
        <v>16656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5269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9610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16453</v>
      </c>
      <c r="AT16" s="77" t="s">
        <v>16664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16558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16560</v>
      </c>
      <c r="BL16" s="60" t="s">
        <v>16651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9611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16559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16560</v>
      </c>
      <c r="BL17" s="60" t="s">
        <v>16651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16651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16651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16651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16651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16652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16651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16653</v>
      </c>
      <c r="BL23" s="60" t="s">
        <v>16654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16653</v>
      </c>
      <c r="BL24" s="60" t="s">
        <v>16654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16653</v>
      </c>
      <c r="BL25" s="60" t="s">
        <v>16654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16653</v>
      </c>
      <c r="BL26" s="60" t="s">
        <v>16654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13186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16667</v>
      </c>
      <c r="AK6" s="73" t="s">
        <v>16666</v>
      </c>
      <c r="AM6" s="60" t="s">
        <v>16599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16798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8585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16667</v>
      </c>
      <c r="AK7" s="73" t="s">
        <v>16666</v>
      </c>
      <c r="AM7" s="60" t="s">
        <v>16601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16798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16665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803">
        <f t="shared" ref="Z10:Z11" si="9">Y10*W10</f>
        <v>244500</v>
      </c>
      <c r="AA10" s="804" t="s">
        <v>146</v>
      </c>
      <c r="AB10" s="466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16598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16683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16665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16680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16682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16683</v>
      </c>
      <c r="AB20" s="60" t="s">
        <v>16535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16544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9612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33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16684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14672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16711</v>
      </c>
      <c r="AE6" s="64" t="s">
        <v>16712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16710</v>
      </c>
      <c r="AK6" s="73" t="s">
        <v>16714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16686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16414</v>
      </c>
      <c r="AE7" s="60" t="s">
        <v>16713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16710</v>
      </c>
      <c r="AK7" s="73" t="s">
        <v>16714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16687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16694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16710</v>
      </c>
      <c r="AK8" s="73" t="s">
        <v>16714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16688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3">
        <f t="shared" ref="Z9" si="7">Y9*W9</f>
        <v>49500</v>
      </c>
      <c r="AA9" s="804" t="s">
        <v>147</v>
      </c>
      <c r="AB9" s="466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16710</v>
      </c>
      <c r="AK9" s="73" t="s">
        <v>16714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16689</v>
      </c>
      <c r="O10" s="60" t="s">
        <v>16691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16692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16674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16714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16690</v>
      </c>
      <c r="O11" s="60" t="s">
        <v>16691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16692</v>
      </c>
      <c r="U11" s="60" t="s">
        <v>16598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16675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16714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16693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5987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16676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16716</v>
      </c>
      <c r="AK12" s="73" t="s">
        <v>16714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16694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16697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16677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16716</v>
      </c>
      <c r="AK13" s="73" t="s">
        <v>16714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16698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16681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16717</v>
      </c>
      <c r="AK14" s="73" t="s">
        <v>16714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16695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16699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16718</v>
      </c>
      <c r="AK15" s="73" t="s">
        <v>16714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16696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16700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16716</v>
      </c>
      <c r="AK16" s="73" t="s">
        <v>16714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16701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16697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16698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16699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16702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16700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16703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16701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16704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16719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16720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16721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16702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16722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16703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16723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16704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16724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16719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16720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11887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16721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11887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16722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16705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11887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16723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8233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11887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16724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11887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11887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16706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9103</v>
      </c>
      <c r="AB37" s="60" t="s">
        <v>11888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9141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9103</v>
      </c>
      <c r="AB38" s="60" t="s">
        <v>11888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16154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16685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16688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16707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16727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16708</v>
      </c>
      <c r="O48" s="60" t="s">
        <v>16709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16727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7"/>
      <c r="M4" s="807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16740</v>
      </c>
      <c r="O6" s="60" t="s">
        <v>16725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16726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808">
        <f t="shared" ref="Z6" si="2">Y6*W6</f>
        <v>49500</v>
      </c>
      <c r="AA6" s="80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16728</v>
      </c>
      <c r="AM6" s="60" t="s">
        <v>16740</v>
      </c>
      <c r="AN6" s="60" t="s">
        <v>16725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16726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16729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16728</v>
      </c>
      <c r="AM7" s="63" t="s">
        <v>16731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16726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16730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16686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6"/>
      <c r="AD8" s="80" t="s">
        <v>16641</v>
      </c>
      <c r="AE8" s="87" t="s">
        <v>16648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16728</v>
      </c>
      <c r="AM8" s="79" t="s">
        <v>16732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16726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16731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16726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16641</v>
      </c>
      <c r="AE9" s="87" t="s">
        <v>16649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16728</v>
      </c>
      <c r="AM9" s="60" t="s">
        <v>16733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16726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16732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16726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16728</v>
      </c>
      <c r="AM10" s="63" t="s">
        <v>16734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16726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16733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16726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16728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16726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16734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16726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9613</v>
      </c>
      <c r="AC12" s="104"/>
      <c r="AD12" s="60" t="s">
        <v>16684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14672</v>
      </c>
      <c r="AK12" s="73" t="s">
        <v>16728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16726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9613</v>
      </c>
      <c r="AC13" s="104"/>
      <c r="AD13" s="63" t="s">
        <v>16693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14672</v>
      </c>
      <c r="AK13" s="73" t="s">
        <v>16728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16726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9613</v>
      </c>
      <c r="AC14" s="104"/>
      <c r="AD14" s="60" t="s">
        <v>16707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16728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16735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16736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9613</v>
      </c>
      <c r="AC15" s="104"/>
      <c r="AD15" s="63" t="s">
        <v>16727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16728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16737</v>
      </c>
      <c r="O16" s="64" t="s">
        <v>6530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16154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9613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16728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16738</v>
      </c>
      <c r="O17" s="60" t="s">
        <v>6530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16739</v>
      </c>
      <c r="U17" s="60" t="s">
        <v>7251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9613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5733</v>
      </c>
      <c r="O18" s="60" t="s">
        <v>6530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9613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2"/>
      <c r="AP18" s="92" t="s">
        <v>31</v>
      </c>
      <c r="AQ18" s="394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9628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6477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16737</v>
      </c>
      <c r="V23" s="64" t="s">
        <v>6530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16154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16729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16730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16735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16736</v>
      </c>
      <c r="AB26" s="60" t="s">
        <v>16741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16738</v>
      </c>
      <c r="V27" s="60" t="s">
        <v>6530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16742</v>
      </c>
      <c r="AB27" s="73" t="s">
        <v>16741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5733</v>
      </c>
      <c r="V28" s="60" t="s">
        <v>6530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16741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16741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16706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16743</v>
      </c>
      <c r="AB30" s="60" t="s">
        <v>16741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16741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16744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16741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16745</v>
      </c>
      <c r="AB33" s="60" t="s">
        <v>16741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16746</v>
      </c>
      <c r="V34" s="77"/>
      <c r="W34" s="88">
        <v>2</v>
      </c>
      <c r="X34" s="71" t="s">
        <v>31</v>
      </c>
      <c r="Y34" s="67">
        <v>1</v>
      </c>
      <c r="Z34" s="68">
        <f>Y34*W34</f>
        <v>2</v>
      </c>
      <c r="AA34" s="69" t="s">
        <v>16745</v>
      </c>
      <c r="AB34" s="60" t="s">
        <v>16741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5750</v>
      </c>
      <c r="V35" s="60" t="s">
        <v>5749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16745</v>
      </c>
      <c r="AB35" s="60" t="s">
        <v>16741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1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1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1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1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1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1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1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1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1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1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1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1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1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1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1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1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1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1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1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1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1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1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1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1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1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1"/>
      <c r="M4" s="811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6197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12">
        <f t="shared" ref="Z6" si="2">Y6*W6</f>
        <v>99000</v>
      </c>
      <c r="AA6" s="813" t="s">
        <v>4673</v>
      </c>
      <c r="AB6" s="73"/>
      <c r="AD6" s="79" t="s">
        <v>16689</v>
      </c>
      <c r="AE6" s="60" t="s">
        <v>16691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16692</v>
      </c>
      <c r="AK6" s="73" t="s">
        <v>16774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16748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13" t="s">
        <v>4673</v>
      </c>
      <c r="AB7" s="73"/>
      <c r="AD7" s="60" t="s">
        <v>16690</v>
      </c>
      <c r="AE7" s="60" t="s">
        <v>16691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16692</v>
      </c>
      <c r="AK7" s="73" t="s">
        <v>16774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16749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12">
        <f t="shared" ref="Z8" si="8">Y8*W8</f>
        <v>297000</v>
      </c>
      <c r="AA8" s="69" t="s">
        <v>909</v>
      </c>
      <c r="AB8" s="466" t="s">
        <v>9648</v>
      </c>
      <c r="AD8" s="80" t="s">
        <v>16799</v>
      </c>
      <c r="AE8" s="87" t="s">
        <v>16772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16773</v>
      </c>
      <c r="AK8" s="73" t="s">
        <v>16774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6" t="s">
        <v>9648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6" t="s">
        <v>9648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16751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6" t="s">
        <v>9648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1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16752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6" t="s">
        <v>9648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16753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6" t="s">
        <v>9648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16754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6" t="s">
        <v>9648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6" t="s">
        <v>16750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1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16755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6" t="s">
        <v>16750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16756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6" t="s">
        <v>16750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16757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6" t="s">
        <v>16750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16758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16759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16760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6197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16761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16749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16762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16763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16764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16765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16776</v>
      </c>
      <c r="V27" s="60" t="s">
        <v>16777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16766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16767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16768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16769</v>
      </c>
      <c r="U29" s="60"/>
      <c r="V29" s="70"/>
      <c r="W29" s="65"/>
      <c r="X29" s="66" t="s">
        <v>638</v>
      </c>
      <c r="Y29" s="72"/>
      <c r="Z29" s="68">
        <f t="shared" ref="Z29:Z36" si="16"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16580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0"/>
      <c r="V30" s="87"/>
      <c r="W30" s="65"/>
      <c r="X30" s="76" t="s">
        <v>31</v>
      </c>
      <c r="Y30" s="72"/>
      <c r="Z30" s="68">
        <f t="shared" si="1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16782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/>
      <c r="V31" s="64"/>
      <c r="W31" s="65"/>
      <c r="X31" s="71" t="s">
        <v>31</v>
      </c>
      <c r="Y31" s="67"/>
      <c r="Z31" s="68">
        <f t="shared" si="16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16770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79"/>
      <c r="V32" s="60"/>
      <c r="W32" s="108"/>
      <c r="X32" s="92" t="s">
        <v>31</v>
      </c>
      <c r="Y32" s="72"/>
      <c r="Z32" s="68">
        <f t="shared" si="1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16771</v>
      </c>
      <c r="U33" s="63"/>
      <c r="V33" s="60"/>
      <c r="W33" s="65"/>
      <c r="X33" s="92" t="s">
        <v>64</v>
      </c>
      <c r="Y33" s="67"/>
      <c r="Z33" s="68">
        <f t="shared" si="1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16775</v>
      </c>
      <c r="O34" s="60" t="s">
        <v>5950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16778</v>
      </c>
      <c r="U34" s="60"/>
      <c r="V34" s="60"/>
      <c r="W34" s="65"/>
      <c r="X34" s="66" t="s">
        <v>638</v>
      </c>
      <c r="Y34" s="67"/>
      <c r="Z34" s="68">
        <f t="shared" si="1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16776</v>
      </c>
      <c r="O35" s="60" t="s">
        <v>16777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111"/>
      <c r="V35" s="87"/>
      <c r="W35" s="65"/>
      <c r="X35" s="71" t="s">
        <v>638</v>
      </c>
      <c r="Y35" s="89"/>
      <c r="Z35" s="68">
        <f t="shared" si="1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7011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94"/>
      <c r="V36" s="60"/>
      <c r="W36" s="65"/>
      <c r="X36" s="66" t="s">
        <v>638</v>
      </c>
      <c r="Y36" s="72"/>
      <c r="Z36" s="68">
        <f t="shared" si="1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16779</v>
      </c>
      <c r="O37" s="60" t="s">
        <v>7011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60"/>
      <c r="V37" s="87"/>
      <c r="W37" s="86"/>
      <c r="X37" s="66" t="s">
        <v>205</v>
      </c>
      <c r="Y37" s="67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63"/>
      <c r="V38" s="77"/>
      <c r="W38" s="130"/>
      <c r="X38" s="117" t="s">
        <v>28</v>
      </c>
      <c r="Y38" s="131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0"/>
      <c r="V39" s="77"/>
      <c r="W39" s="88"/>
      <c r="X39" s="71" t="s">
        <v>31</v>
      </c>
      <c r="Y39" s="67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60"/>
      <c r="V40" s="60"/>
      <c r="W40" s="81"/>
      <c r="X40" s="66" t="s">
        <v>31</v>
      </c>
      <c r="Y40" s="217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60"/>
      <c r="V41" s="75"/>
      <c r="W41" s="65"/>
      <c r="X41" s="71" t="s">
        <v>31</v>
      </c>
      <c r="Y41" s="72"/>
      <c r="Z41" s="68">
        <f>Y41*W41</f>
        <v>0</v>
      </c>
      <c r="AA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8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8"/>
        <v>95000</v>
      </c>
      <c r="I71" s="65"/>
      <c r="J71" s="170" t="s">
        <v>116</v>
      </c>
      <c r="K71" s="62">
        <f t="shared" ref="K71:K135" si="19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8"/>
        <v>3600000</v>
      </c>
      <c r="I72" s="65">
        <v>2</v>
      </c>
      <c r="J72" s="77" t="s">
        <v>28</v>
      </c>
      <c r="K72" s="62">
        <f t="shared" si="19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8"/>
        <v>2749600</v>
      </c>
      <c r="I73" s="65">
        <v>12</v>
      </c>
      <c r="J73" s="77" t="s">
        <v>28</v>
      </c>
      <c r="K73" s="62">
        <f t="shared" si="19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8"/>
        <v>100000</v>
      </c>
      <c r="I74" s="65">
        <v>40</v>
      </c>
      <c r="J74" s="77" t="s">
        <v>28</v>
      </c>
      <c r="K74" s="62">
        <f t="shared" si="19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8"/>
        <v>170000</v>
      </c>
      <c r="I75" s="65"/>
      <c r="J75" s="77" t="s">
        <v>28</v>
      </c>
      <c r="K75" s="62">
        <f t="shared" si="19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8"/>
        <v>260000</v>
      </c>
      <c r="I76" s="65">
        <v>1</v>
      </c>
      <c r="J76" s="77" t="s">
        <v>28</v>
      </c>
      <c r="K76" s="62">
        <f t="shared" si="19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8"/>
        <v>290000</v>
      </c>
      <c r="I77" s="65">
        <v>2</v>
      </c>
      <c r="J77" s="77" t="s">
        <v>28</v>
      </c>
      <c r="K77" s="62">
        <f t="shared" si="19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8"/>
        <v>250000</v>
      </c>
      <c r="I78" s="65">
        <v>0</v>
      </c>
      <c r="J78" s="77" t="s">
        <v>28</v>
      </c>
      <c r="K78" s="62">
        <f t="shared" si="19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18"/>
        <v>290000</v>
      </c>
      <c r="I79" s="65"/>
      <c r="J79" s="170" t="s">
        <v>116</v>
      </c>
      <c r="K79" s="62">
        <f t="shared" si="19"/>
        <v>0</v>
      </c>
      <c r="L79" s="62"/>
      <c r="M79" s="62"/>
      <c r="N79" s="11"/>
      <c r="O79" s="181"/>
      <c r="P79" s="151"/>
      <c r="Q79" s="158"/>
      <c r="R79" s="152"/>
      <c r="S79" s="152"/>
      <c r="T79" s="81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9"/>
        <v>862500</v>
      </c>
      <c r="L80" s="62"/>
      <c r="M80" s="62"/>
      <c r="N80" s="182"/>
      <c r="O80" s="181"/>
      <c r="P80" s="151"/>
      <c r="Q80" s="158"/>
      <c r="R80" s="152"/>
      <c r="S80" s="152"/>
      <c r="T80" s="81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8"/>
        <v>2400000</v>
      </c>
      <c r="I81" s="65">
        <v>0</v>
      </c>
      <c r="J81" s="77" t="s">
        <v>28</v>
      </c>
      <c r="K81" s="62">
        <f t="shared" si="19"/>
        <v>0</v>
      </c>
      <c r="L81" s="62"/>
      <c r="M81" s="62"/>
      <c r="N81" s="182"/>
      <c r="O81" s="181"/>
      <c r="P81" s="151"/>
      <c r="Q81" s="158"/>
      <c r="R81" s="152"/>
      <c r="S81" s="152"/>
      <c r="T81" s="81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8"/>
        <v>320000</v>
      </c>
      <c r="I82" s="65">
        <v>15</v>
      </c>
      <c r="J82" s="77" t="s">
        <v>28</v>
      </c>
      <c r="K82" s="62">
        <f t="shared" si="19"/>
        <v>150000</v>
      </c>
      <c r="L82" s="62"/>
      <c r="M82" s="62"/>
      <c r="N82" s="182"/>
      <c r="O82" s="181"/>
      <c r="P82" s="151"/>
      <c r="Q82" s="158"/>
      <c r="R82" s="152"/>
      <c r="S82" s="152"/>
      <c r="T82" s="81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8"/>
        <v>6061000</v>
      </c>
      <c r="I83" s="65">
        <v>127</v>
      </c>
      <c r="J83" s="77" t="s">
        <v>137</v>
      </c>
      <c r="K83" s="62">
        <f t="shared" si="19"/>
        <v>3683000</v>
      </c>
      <c r="L83" s="62"/>
      <c r="M83" s="62"/>
      <c r="N83" s="182"/>
      <c r="O83" s="181"/>
      <c r="P83" s="151"/>
      <c r="Q83" s="158"/>
      <c r="R83" s="152"/>
      <c r="S83" s="152"/>
      <c r="T83" s="81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9"/>
        <v>5332000</v>
      </c>
      <c r="L84" s="62"/>
      <c r="M84" s="62"/>
      <c r="N84" s="182"/>
      <c r="O84" s="181"/>
      <c r="P84" s="151"/>
      <c r="Q84" s="158"/>
      <c r="R84" s="152"/>
      <c r="S84" s="152"/>
      <c r="T84" s="81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9"/>
        <v>5940000</v>
      </c>
      <c r="L85" s="62"/>
      <c r="M85" s="62"/>
      <c r="N85" s="182"/>
      <c r="O85" s="181"/>
      <c r="P85" s="151"/>
      <c r="Q85" s="158"/>
      <c r="R85" s="152"/>
      <c r="S85" s="152"/>
      <c r="T85" s="81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8"/>
        <v>1402500</v>
      </c>
      <c r="I86" s="81">
        <v>3</v>
      </c>
      <c r="J86" s="77" t="s">
        <v>28</v>
      </c>
      <c r="K86" s="62">
        <f t="shared" si="19"/>
        <v>280500</v>
      </c>
      <c r="L86" s="62"/>
      <c r="M86" s="62"/>
      <c r="N86" s="182"/>
      <c r="O86" s="181"/>
      <c r="P86" s="151"/>
      <c r="Q86" s="158"/>
      <c r="R86" s="152"/>
      <c r="S86" s="152"/>
      <c r="T86" s="81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8"/>
        <v>1665000</v>
      </c>
      <c r="I87" s="65">
        <v>2</v>
      </c>
      <c r="J87" s="77" t="s">
        <v>28</v>
      </c>
      <c r="K87" s="62">
        <f t="shared" si="19"/>
        <v>370000</v>
      </c>
      <c r="L87" s="62"/>
      <c r="M87" s="62"/>
      <c r="N87" s="182"/>
      <c r="O87" s="181"/>
      <c r="P87" s="151"/>
      <c r="Q87" s="158"/>
      <c r="R87" s="152"/>
      <c r="S87" s="152"/>
      <c r="T87" s="81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8"/>
        <v>1229475</v>
      </c>
      <c r="I88" s="65">
        <v>6</v>
      </c>
      <c r="J88" s="77" t="s">
        <v>28</v>
      </c>
      <c r="K88" s="62">
        <f t="shared" si="19"/>
        <v>567450</v>
      </c>
      <c r="L88" s="62"/>
      <c r="M88" s="62"/>
      <c r="N88" s="182"/>
      <c r="O88" s="181"/>
      <c r="P88" s="151"/>
      <c r="Q88" s="158"/>
      <c r="R88" s="152"/>
      <c r="S88" s="152"/>
      <c r="T88" s="81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8"/>
        <v>632000</v>
      </c>
      <c r="I89" s="65">
        <v>3</v>
      </c>
      <c r="J89" s="77" t="s">
        <v>28</v>
      </c>
      <c r="K89" s="62">
        <f t="shared" si="19"/>
        <v>237000</v>
      </c>
      <c r="L89" s="62"/>
      <c r="M89" s="62"/>
      <c r="N89" s="182"/>
      <c r="S89" s="158"/>
      <c r="T89" s="81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9"/>
        <v>5448465</v>
      </c>
      <c r="L90" s="62"/>
      <c r="M90" s="62"/>
      <c r="O90" s="157"/>
      <c r="P90" s="151"/>
      <c r="Q90" s="158"/>
      <c r="R90" s="152"/>
      <c r="S90" s="152"/>
      <c r="T90" s="81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8"/>
        <v>7942000</v>
      </c>
      <c r="I91" s="65">
        <v>80</v>
      </c>
      <c r="J91" s="186" t="s">
        <v>330</v>
      </c>
      <c r="K91" s="62">
        <f t="shared" si="19"/>
        <v>3040000</v>
      </c>
      <c r="L91" s="62"/>
      <c r="M91" s="62"/>
      <c r="N91" s="182"/>
      <c r="O91" s="181"/>
      <c r="P91" s="151"/>
      <c r="Q91" s="158"/>
      <c r="R91" s="152"/>
      <c r="S91" s="152"/>
      <c r="T91" s="81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8"/>
        <v>1200000</v>
      </c>
      <c r="I92" s="65"/>
      <c r="J92" s="186" t="s">
        <v>31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8"/>
        <v>20000</v>
      </c>
      <c r="I93" s="65">
        <v>0</v>
      </c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1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8"/>
        <v>192000</v>
      </c>
      <c r="I94" s="193"/>
      <c r="J94" s="77" t="s">
        <v>28</v>
      </c>
      <c r="K94" s="62">
        <f t="shared" si="19"/>
        <v>0</v>
      </c>
      <c r="L94" s="62"/>
      <c r="M94" s="62"/>
      <c r="N94" s="182"/>
      <c r="O94" s="181"/>
      <c r="P94" s="151"/>
      <c r="Q94" s="158"/>
      <c r="R94" s="152"/>
      <c r="S94" s="152"/>
      <c r="T94" s="81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8"/>
        <v>280000</v>
      </c>
      <c r="I95" s="65">
        <v>1</v>
      </c>
      <c r="J95" s="77" t="s">
        <v>28</v>
      </c>
      <c r="K95" s="62">
        <f t="shared" si="19"/>
        <v>140000</v>
      </c>
      <c r="L95" s="62"/>
      <c r="M95" s="62"/>
      <c r="N95" s="182"/>
      <c r="O95" s="181"/>
      <c r="P95" s="151"/>
      <c r="Q95" s="158"/>
      <c r="R95" s="160"/>
      <c r="S95" s="156"/>
      <c r="T95" s="81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8"/>
        <v>690000</v>
      </c>
      <c r="I96" s="65">
        <v>1</v>
      </c>
      <c r="J96" s="77" t="s">
        <v>28</v>
      </c>
      <c r="K96" s="62">
        <f t="shared" si="19"/>
        <v>690000</v>
      </c>
      <c r="L96" s="62"/>
      <c r="M96" s="62"/>
      <c r="N96" s="182"/>
      <c r="O96" s="181"/>
      <c r="P96" s="151"/>
      <c r="Q96" s="158"/>
      <c r="R96" s="160"/>
      <c r="S96" s="156"/>
      <c r="T96" s="81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8"/>
        <v>520000</v>
      </c>
      <c r="I97" s="65">
        <v>0</v>
      </c>
      <c r="J97" s="77" t="s">
        <v>28</v>
      </c>
      <c r="K97" s="62">
        <f t="shared" si="19"/>
        <v>0</v>
      </c>
      <c r="L97" s="62"/>
      <c r="M97" s="62"/>
      <c r="N97" s="182"/>
      <c r="O97" s="181"/>
      <c r="P97" s="151"/>
      <c r="Q97" s="158"/>
      <c r="R97" s="152"/>
      <c r="S97" s="152"/>
      <c r="T97" s="81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8"/>
        <v>460000</v>
      </c>
      <c r="I98" s="65">
        <v>6</v>
      </c>
      <c r="J98" s="77" t="s">
        <v>28</v>
      </c>
      <c r="K98" s="62">
        <f t="shared" si="19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8"/>
        <v>380000</v>
      </c>
      <c r="I99" s="65">
        <v>1</v>
      </c>
      <c r="J99" s="77" t="s">
        <v>28</v>
      </c>
      <c r="K99" s="62">
        <f t="shared" si="19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8"/>
        <v>390000</v>
      </c>
      <c r="I100" s="65">
        <v>2</v>
      </c>
      <c r="J100" s="77" t="s">
        <v>28</v>
      </c>
      <c r="K100" s="62">
        <f t="shared" si="19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8"/>
        <v>210000</v>
      </c>
      <c r="I101" s="65">
        <v>3</v>
      </c>
      <c r="J101" s="77" t="s">
        <v>28</v>
      </c>
      <c r="K101" s="62">
        <f t="shared" si="19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8"/>
        <v>450000</v>
      </c>
      <c r="I102" s="65">
        <v>1</v>
      </c>
      <c r="J102" s="77" t="s">
        <v>28</v>
      </c>
      <c r="K102" s="62">
        <f t="shared" si="19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8"/>
        <v>1110000</v>
      </c>
      <c r="I103" s="65">
        <v>2</v>
      </c>
      <c r="J103" s="77" t="s">
        <v>28</v>
      </c>
      <c r="K103" s="62">
        <f t="shared" si="19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8"/>
        <v>110000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8"/>
        <v>180000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1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8"/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9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8"/>
        <v>690000</v>
      </c>
      <c r="I108" s="65">
        <v>1</v>
      </c>
      <c r="J108" s="77" t="s">
        <v>28</v>
      </c>
      <c r="K108" s="62">
        <f t="shared" si="19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8"/>
        <v>1960000</v>
      </c>
      <c r="I109" s="65">
        <v>0</v>
      </c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1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8"/>
        <v>680000</v>
      </c>
      <c r="I110" s="65"/>
      <c r="J110" s="77" t="s">
        <v>28</v>
      </c>
      <c r="K110" s="62">
        <f t="shared" si="19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8"/>
        <v>200000</v>
      </c>
      <c r="I111" s="65">
        <v>20</v>
      </c>
      <c r="J111" s="77" t="s">
        <v>28</v>
      </c>
      <c r="K111" s="62">
        <f t="shared" si="19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8"/>
        <v>1000000</v>
      </c>
      <c r="I112" s="65">
        <v>0</v>
      </c>
      <c r="J112" s="143" t="s">
        <v>116</v>
      </c>
      <c r="K112" s="62">
        <f t="shared" si="19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8"/>
        <v>1700000</v>
      </c>
      <c r="I113" s="65">
        <v>2</v>
      </c>
      <c r="J113" s="143" t="s">
        <v>116</v>
      </c>
      <c r="K113" s="62">
        <f t="shared" si="19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8"/>
        <v>1230000</v>
      </c>
      <c r="I114" s="65">
        <v>0</v>
      </c>
      <c r="J114" s="170" t="s">
        <v>116</v>
      </c>
      <c r="K114" s="62">
        <f t="shared" si="19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8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8"/>
        <v>1575000</v>
      </c>
      <c r="I117" s="65">
        <v>23</v>
      </c>
      <c r="J117" s="77" t="s">
        <v>28</v>
      </c>
      <c r="K117" s="62">
        <f t="shared" si="19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8"/>
        <v>380000</v>
      </c>
      <c r="I118" s="65">
        <v>0</v>
      </c>
      <c r="J118" s="77" t="s">
        <v>28</v>
      </c>
      <c r="K118" s="62">
        <f t="shared" si="19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8"/>
        <v>562500</v>
      </c>
      <c r="I119" s="65">
        <v>3</v>
      </c>
      <c r="J119" s="77" t="s">
        <v>28</v>
      </c>
      <c r="K119" s="62">
        <f t="shared" si="19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8"/>
        <v>162500</v>
      </c>
      <c r="I120" s="65">
        <v>5</v>
      </c>
      <c r="J120" s="77" t="s">
        <v>28</v>
      </c>
      <c r="K120" s="62">
        <f t="shared" si="19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8"/>
        <v>275000</v>
      </c>
      <c r="I121" s="65"/>
      <c r="J121" s="77" t="s">
        <v>28</v>
      </c>
      <c r="K121" s="62">
        <f t="shared" si="19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8"/>
        <v>570000</v>
      </c>
      <c r="I122" s="65">
        <v>7</v>
      </c>
      <c r="J122" s="77" t="s">
        <v>28</v>
      </c>
      <c r="K122" s="62">
        <f t="shared" si="19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8"/>
        <v>40000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>
        <v>0</v>
      </c>
      <c r="J124" s="77" t="s">
        <v>28</v>
      </c>
      <c r="K124" s="62">
        <f t="shared" si="19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8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8"/>
        <v>175000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8"/>
        <v>67500</v>
      </c>
      <c r="I127" s="65">
        <v>0</v>
      </c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8"/>
        <v>869500</v>
      </c>
      <c r="I128" s="65"/>
      <c r="J128" s="77" t="s">
        <v>28</v>
      </c>
      <c r="K128" s="62">
        <f t="shared" si="19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8"/>
        <v>928000</v>
      </c>
      <c r="I129" s="65">
        <v>15</v>
      </c>
      <c r="J129" s="77" t="s">
        <v>28</v>
      </c>
      <c r="K129" s="62">
        <f t="shared" si="19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8"/>
        <v>270000</v>
      </c>
      <c r="I130" s="183">
        <v>0</v>
      </c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8"/>
        <v>390000</v>
      </c>
      <c r="I131" s="65"/>
      <c r="J131" s="77" t="s">
        <v>28</v>
      </c>
      <c r="K131" s="62">
        <f t="shared" si="19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8"/>
        <v>360750</v>
      </c>
      <c r="I132" s="65">
        <v>1</v>
      </c>
      <c r="J132" s="77" t="s">
        <v>28</v>
      </c>
      <c r="K132" s="62">
        <f t="shared" si="19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8"/>
        <v>458250</v>
      </c>
      <c r="I133" s="65">
        <v>1</v>
      </c>
      <c r="J133" s="77" t="s">
        <v>28</v>
      </c>
      <c r="K133" s="62">
        <f t="shared" si="19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8"/>
        <v>1200000</v>
      </c>
      <c r="I134" s="65">
        <v>1</v>
      </c>
      <c r="J134" s="77" t="s">
        <v>28</v>
      </c>
      <c r="K134" s="62">
        <f t="shared" si="19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0">D135*G135</f>
        <v>250000</v>
      </c>
      <c r="I135" s="65">
        <v>0</v>
      </c>
      <c r="J135" s="77" t="s">
        <v>28</v>
      </c>
      <c r="K135" s="62">
        <f t="shared" si="19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0"/>
        <v>100000</v>
      </c>
      <c r="I136" s="65">
        <v>1</v>
      </c>
      <c r="J136" s="77" t="s">
        <v>28</v>
      </c>
      <c r="K136" s="62">
        <f t="shared" ref="K136:K199" si="21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0"/>
        <v>100000</v>
      </c>
      <c r="I137" s="65">
        <v>6</v>
      </c>
      <c r="J137" s="77" t="s">
        <v>28</v>
      </c>
      <c r="K137" s="62">
        <f t="shared" si="21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0"/>
        <v>424000</v>
      </c>
      <c r="I138" s="65">
        <v>0</v>
      </c>
      <c r="J138" s="77" t="s">
        <v>31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0"/>
        <v>456000</v>
      </c>
      <c r="I139" s="65">
        <v>0</v>
      </c>
      <c r="J139" s="77" t="s">
        <v>28</v>
      </c>
      <c r="K139" s="62">
        <f t="shared" si="21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0"/>
        <v>780000</v>
      </c>
      <c r="I140" s="65">
        <v>4</v>
      </c>
      <c r="J140" s="77" t="s">
        <v>28</v>
      </c>
      <c r="K140" s="62">
        <f t="shared" si="21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0"/>
        <v>470000</v>
      </c>
      <c r="I141" s="65">
        <v>0</v>
      </c>
      <c r="J141" s="77" t="s">
        <v>28</v>
      </c>
      <c r="K141" s="62">
        <f t="shared" si="21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0"/>
        <v>1872000</v>
      </c>
      <c r="I142" s="65">
        <v>8</v>
      </c>
      <c r="J142" s="77" t="s">
        <v>28</v>
      </c>
      <c r="K142" s="62">
        <f t="shared" si="21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0"/>
        <v>2184000</v>
      </c>
      <c r="I143" s="65">
        <v>8</v>
      </c>
      <c r="J143" s="77" t="s">
        <v>28</v>
      </c>
      <c r="K143" s="62">
        <f t="shared" si="21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0"/>
        <v>2560000</v>
      </c>
      <c r="I144" s="65">
        <v>1</v>
      </c>
      <c r="J144" s="77" t="s">
        <v>28</v>
      </c>
      <c r="K144" s="62">
        <f t="shared" si="21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0"/>
        <v>2100000</v>
      </c>
      <c r="I145" s="65">
        <v>2</v>
      </c>
      <c r="J145" s="77" t="s">
        <v>28</v>
      </c>
      <c r="K145" s="62">
        <f t="shared" si="21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0"/>
        <v>2362500</v>
      </c>
      <c r="I146" s="65">
        <v>0</v>
      </c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0"/>
        <v>110000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0"/>
        <v>3310484</v>
      </c>
      <c r="I148" s="65"/>
      <c r="J148" s="77" t="s">
        <v>31</v>
      </c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0"/>
        <v>5328474</v>
      </c>
      <c r="I149" s="65">
        <v>0</v>
      </c>
      <c r="J149" s="77" t="s">
        <v>31</v>
      </c>
      <c r="K149" s="62">
        <f t="shared" si="21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0"/>
        <v>2718976</v>
      </c>
      <c r="I150" s="65">
        <v>0</v>
      </c>
      <c r="J150" s="77"/>
      <c r="K150" s="62">
        <f t="shared" si="21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0"/>
        <v>51250000</v>
      </c>
      <c r="I151" s="65"/>
      <c r="J151" s="77" t="s">
        <v>28</v>
      </c>
      <c r="K151" s="62">
        <f t="shared" si="21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0"/>
        <v>10200000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0"/>
        <v>1650000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0"/>
        <v>6125000</v>
      </c>
      <c r="I154" s="65">
        <v>0</v>
      </c>
      <c r="J154" s="77" t="s">
        <v>31</v>
      </c>
      <c r="K154" s="62">
        <f t="shared" si="21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1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61"/>
      <c r="O165" s="196"/>
      <c r="P165" s="151"/>
      <c r="Q165" s="158"/>
      <c r="R165" s="152"/>
      <c r="S165" s="152"/>
      <c r="T165" s="81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1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1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1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0"/>
        <v>1679800</v>
      </c>
      <c r="I185" s="60">
        <v>0</v>
      </c>
      <c r="J185" s="60" t="s">
        <v>116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0"/>
        <v>970880</v>
      </c>
      <c r="I186" s="60">
        <v>0</v>
      </c>
      <c r="J186" s="60" t="s">
        <v>28</v>
      </c>
      <c r="K186" s="62">
        <f t="shared" si="21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2"/>
        <v>6810400</v>
      </c>
      <c r="I196" s="60">
        <v>6</v>
      </c>
      <c r="J196" s="60" t="s">
        <v>28</v>
      </c>
      <c r="K196" s="62">
        <f t="shared" si="21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5"/>
      <c r="M4" s="81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16781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7" t="s">
        <v>4673</v>
      </c>
      <c r="AB6" s="73"/>
      <c r="AD6" s="63" t="s">
        <v>7335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16795</v>
      </c>
      <c r="AM6" s="79" t="s">
        <v>16786</v>
      </c>
      <c r="AN6" s="60" t="s">
        <v>16787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16780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7957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16795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16784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6">
        <f t="shared" ref="Z8" si="8">Y8*W8</f>
        <v>49500</v>
      </c>
      <c r="AA8" s="817" t="s">
        <v>147</v>
      </c>
      <c r="AB8" s="466"/>
      <c r="AD8" s="60" t="s">
        <v>118</v>
      </c>
      <c r="AE8" s="87" t="s">
        <v>16793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16795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16785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6">
        <f>Y9*W9</f>
        <v>49500</v>
      </c>
      <c r="AA9" s="817" t="s">
        <v>198</v>
      </c>
      <c r="AB9" s="466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16794</v>
      </c>
      <c r="AK9" s="73" t="s">
        <v>16795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16786</v>
      </c>
      <c r="O10" s="60" t="s">
        <v>16787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6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16788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16789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6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16790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16780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16791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6">
        <f t="shared" si="10"/>
        <v>297000</v>
      </c>
      <c r="AA14" s="69" t="s">
        <v>2007</v>
      </c>
      <c r="AB14" s="466" t="s">
        <v>9669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16792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16782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6" t="s">
        <v>9669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1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16796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6" t="s">
        <v>9669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16797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5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6" t="s">
        <v>9669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6" t="s">
        <v>11932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16580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11973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16">
        <f t="shared" ref="Z20" si="12">Y20*W20</f>
        <v>297000</v>
      </c>
      <c r="AA20" s="69" t="s">
        <v>3530</v>
      </c>
      <c r="AB20" s="466" t="s">
        <v>9666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16782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6" t="s">
        <v>9666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9665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9665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16788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16789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16790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16784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16785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7414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11929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11929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11929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11929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6" t="s">
        <v>10125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11929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16686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11929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11929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11950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11950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11950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11950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12089</v>
      </c>
      <c r="AB44" s="60" t="s">
        <v>9664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6" t="s">
        <v>10125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12089</v>
      </c>
      <c r="AB45" s="60" t="s">
        <v>9664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1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1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1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1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1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1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1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1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1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1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1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1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1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1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1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1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1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1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1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1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1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1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1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1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1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1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9"/>
      <c r="M4" s="81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21" t="s">
        <v>4673</v>
      </c>
      <c r="AB6" s="73"/>
      <c r="AD6" s="60" t="s">
        <v>16837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16843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16797</v>
      </c>
      <c r="BF6" s="60" t="s">
        <v>16821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16858</v>
      </c>
      <c r="BN6" s="79"/>
      <c r="BO6" s="60"/>
      <c r="BP6" s="65"/>
      <c r="BQ6" s="92" t="s">
        <v>31</v>
      </c>
      <c r="BR6" s="72"/>
      <c r="BS6" s="82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16840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16844</v>
      </c>
      <c r="AK7" s="73" t="s">
        <v>16843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16797</v>
      </c>
      <c r="BF7" s="60" t="s">
        <v>16822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16858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6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/>
      <c r="V8" s="60"/>
      <c r="W8" s="65"/>
      <c r="X8" s="76" t="s">
        <v>137</v>
      </c>
      <c r="Y8" s="67"/>
      <c r="Z8" s="820">
        <f t="shared" ref="Z8" si="7">Y8*W8</f>
        <v>0</v>
      </c>
      <c r="AA8" s="821"/>
      <c r="AB8" s="466"/>
      <c r="AD8" s="74" t="s">
        <v>16841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16844</v>
      </c>
      <c r="AK8" s="73" t="s">
        <v>16843</v>
      </c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16797</v>
      </c>
      <c r="BF8" s="60" t="s">
        <v>16823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16858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20">
        <f>Y9*W9</f>
        <v>49500</v>
      </c>
      <c r="AA9" s="821" t="s">
        <v>198</v>
      </c>
      <c r="AB9" s="466"/>
      <c r="AD9" s="60" t="s">
        <v>4868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16843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16797</v>
      </c>
      <c r="BF9" s="60" t="s">
        <v>16824</v>
      </c>
      <c r="BG9" s="65">
        <v>1</v>
      </c>
      <c r="BH9" s="66" t="s">
        <v>31</v>
      </c>
      <c r="BI9" s="67">
        <v>1050000</v>
      </c>
      <c r="BJ9" s="95">
        <f t="shared" ref="BJ9:BJ30" si="8">BI9*BG9</f>
        <v>1050000</v>
      </c>
      <c r="BK9" s="69" t="s">
        <v>106</v>
      </c>
      <c r="BL9" s="60" t="s">
        <v>16858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1.5</v>
      </c>
      <c r="X10" s="76" t="s">
        <v>137</v>
      </c>
      <c r="Y10" s="67">
        <v>33000</v>
      </c>
      <c r="Z10" s="824">
        <f>Y10*W10</f>
        <v>49500</v>
      </c>
      <c r="AA10" s="825" t="s">
        <v>147</v>
      </c>
      <c r="AB10" s="466"/>
      <c r="AD10" s="79" t="s">
        <v>8807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16843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16797</v>
      </c>
      <c r="BF10" s="60" t="s">
        <v>16825</v>
      </c>
      <c r="BG10" s="65">
        <v>1</v>
      </c>
      <c r="BH10" s="66" t="s">
        <v>31</v>
      </c>
      <c r="BI10" s="67">
        <v>1050000</v>
      </c>
      <c r="BJ10" s="68">
        <f t="shared" si="8"/>
        <v>1050000</v>
      </c>
      <c r="BK10" s="69" t="s">
        <v>106</v>
      </c>
      <c r="BL10" s="60" t="s">
        <v>16858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135</v>
      </c>
      <c r="V11" s="60" t="s">
        <v>136</v>
      </c>
      <c r="W11" s="65">
        <v>2.5</v>
      </c>
      <c r="X11" s="76" t="s">
        <v>137</v>
      </c>
      <c r="Y11" s="67">
        <v>33000</v>
      </c>
      <c r="Z11" s="824">
        <f>Y11*W11</f>
        <v>82500</v>
      </c>
      <c r="AA11" s="825" t="s">
        <v>154</v>
      </c>
      <c r="AB11" s="466"/>
      <c r="AC11" s="60"/>
      <c r="AD11" s="63" t="s">
        <v>16849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16855</v>
      </c>
      <c r="AK11" s="73" t="s">
        <v>16843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16797</v>
      </c>
      <c r="BF11" s="60" t="s">
        <v>16827</v>
      </c>
      <c r="BG11" s="65">
        <v>1</v>
      </c>
      <c r="BH11" s="66" t="s">
        <v>31</v>
      </c>
      <c r="BI11" s="67">
        <v>1050000</v>
      </c>
      <c r="BJ11" s="68">
        <f t="shared" si="8"/>
        <v>1050000</v>
      </c>
      <c r="BK11" s="69" t="s">
        <v>106</v>
      </c>
      <c r="BL11" s="60" t="s">
        <v>16858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60" t="s">
        <v>16853</v>
      </c>
      <c r="V12" s="121" t="s">
        <v>165</v>
      </c>
      <c r="W12" s="65">
        <v>8</v>
      </c>
      <c r="X12" s="66" t="s">
        <v>31</v>
      </c>
      <c r="Y12" s="67">
        <v>10000</v>
      </c>
      <c r="Z12" s="68">
        <f t="shared" ref="Z12:Z22" si="10">Y12*W12</f>
        <v>80000</v>
      </c>
      <c r="AA12" s="69" t="s">
        <v>825</v>
      </c>
      <c r="AB12" s="80" t="s">
        <v>11933</v>
      </c>
      <c r="AC12" s="104"/>
      <c r="AD12" s="80" t="s">
        <v>16848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12487</v>
      </c>
      <c r="AK12" s="73" t="s">
        <v>16843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16678</v>
      </c>
      <c r="BG12" s="75">
        <v>1</v>
      </c>
      <c r="BH12" s="75" t="s">
        <v>31</v>
      </c>
      <c r="BI12" s="72">
        <v>4250000</v>
      </c>
      <c r="BJ12" s="68">
        <f t="shared" si="8"/>
        <v>4250000</v>
      </c>
      <c r="BK12" s="69" t="s">
        <v>106</v>
      </c>
      <c r="BL12" s="60" t="s">
        <v>16858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16837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111" t="s">
        <v>4925</v>
      </c>
      <c r="V13" s="121" t="s">
        <v>165</v>
      </c>
      <c r="W13" s="65">
        <v>8</v>
      </c>
      <c r="X13" s="66" t="s">
        <v>31</v>
      </c>
      <c r="Y13" s="89">
        <v>3500</v>
      </c>
      <c r="Z13" s="820">
        <f t="shared" si="10"/>
        <v>28000</v>
      </c>
      <c r="AA13" s="69" t="s">
        <v>825</v>
      </c>
      <c r="AB13" s="80" t="s">
        <v>11933</v>
      </c>
      <c r="AC13" s="104"/>
      <c r="AD13" s="80" t="s">
        <v>16847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12487</v>
      </c>
      <c r="AK13" s="73" t="s">
        <v>16843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16679</v>
      </c>
      <c r="BG13" s="65">
        <v>1</v>
      </c>
      <c r="BH13" s="66" t="s">
        <v>31</v>
      </c>
      <c r="BI13" s="72">
        <v>4250000</v>
      </c>
      <c r="BJ13" s="68">
        <f t="shared" si="8"/>
        <v>4250000</v>
      </c>
      <c r="BK13" s="69" t="s">
        <v>106</v>
      </c>
      <c r="BL13" s="60" t="s">
        <v>16858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60" t="s">
        <v>232</v>
      </c>
      <c r="V14" s="60" t="s">
        <v>233</v>
      </c>
      <c r="W14" s="65">
        <v>1</v>
      </c>
      <c r="X14" s="117" t="s">
        <v>31</v>
      </c>
      <c r="Y14" s="89">
        <v>188000</v>
      </c>
      <c r="Z14" s="68">
        <f>Y14*W14</f>
        <v>188000</v>
      </c>
      <c r="AA14" s="69" t="s">
        <v>825</v>
      </c>
      <c r="AB14" s="80" t="s">
        <v>11933</v>
      </c>
      <c r="AC14" s="104"/>
      <c r="AD14" s="60" t="s">
        <v>16851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12487</v>
      </c>
      <c r="AK14" s="73" t="s">
        <v>16843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16640</v>
      </c>
      <c r="BF14" s="60" t="s">
        <v>16642</v>
      </c>
      <c r="BG14" s="65">
        <v>1</v>
      </c>
      <c r="BH14" s="66" t="s">
        <v>31</v>
      </c>
      <c r="BI14" s="72">
        <v>500000</v>
      </c>
      <c r="BJ14" s="68">
        <f t="shared" si="8"/>
        <v>500000</v>
      </c>
      <c r="BK14" s="69" t="s">
        <v>106</v>
      </c>
      <c r="BL14" s="60" t="s">
        <v>16858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16838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79" t="s">
        <v>148</v>
      </c>
      <c r="V15" s="60" t="s">
        <v>149</v>
      </c>
      <c r="W15" s="65">
        <v>1</v>
      </c>
      <c r="X15" s="66" t="s">
        <v>31</v>
      </c>
      <c r="Y15" s="89">
        <v>186000</v>
      </c>
      <c r="Z15" s="68">
        <f>Y15*W15</f>
        <v>186000</v>
      </c>
      <c r="AA15" s="69" t="s">
        <v>825</v>
      </c>
      <c r="AB15" s="80" t="s">
        <v>11933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16854</v>
      </c>
      <c r="AK15" s="73" t="s">
        <v>16843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16531</v>
      </c>
      <c r="BF15" s="60" t="s">
        <v>16859</v>
      </c>
      <c r="BG15" s="65">
        <v>1</v>
      </c>
      <c r="BH15" s="66" t="s">
        <v>28</v>
      </c>
      <c r="BI15" s="67">
        <v>500000</v>
      </c>
      <c r="BJ15" s="68">
        <f t="shared" si="8"/>
        <v>500000</v>
      </c>
      <c r="BK15" s="69" t="s">
        <v>106</v>
      </c>
      <c r="BL15" s="60" t="s">
        <v>16858</v>
      </c>
      <c r="BN15" s="94"/>
      <c r="BO15" s="91"/>
      <c r="BP15" s="65"/>
      <c r="BQ15" s="71" t="s">
        <v>31</v>
      </c>
      <c r="BR15" s="89"/>
      <c r="BS15" s="82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16839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>Y16*W16</f>
        <v>51750</v>
      </c>
      <c r="AA16" s="69" t="s">
        <v>825</v>
      </c>
      <c r="AB16" s="80" t="s">
        <v>11933</v>
      </c>
      <c r="AC16" s="115"/>
      <c r="AD16" s="63" t="s">
        <v>16852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12487</v>
      </c>
      <c r="AK16" s="73" t="s">
        <v>16843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5710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/>
      <c r="V17" s="60"/>
      <c r="W17" s="65"/>
      <c r="X17" s="66" t="s">
        <v>31</v>
      </c>
      <c r="Y17" s="72"/>
      <c r="Z17" s="68">
        <f t="shared" si="10"/>
        <v>0</v>
      </c>
      <c r="AA17" s="69"/>
      <c r="AB17" s="466"/>
      <c r="AC17" s="98"/>
      <c r="AD17" s="60" t="s">
        <v>16796</v>
      </c>
      <c r="AE17" s="60" t="s">
        <v>16811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16856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16840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16844</v>
      </c>
      <c r="U18" s="60" t="s">
        <v>16860</v>
      </c>
      <c r="V18" s="60" t="s">
        <v>1183</v>
      </c>
      <c r="W18" s="60">
        <v>5</v>
      </c>
      <c r="X18" s="66" t="s">
        <v>31</v>
      </c>
      <c r="Y18" s="61">
        <v>22500</v>
      </c>
      <c r="Z18" s="68">
        <f t="shared" si="10"/>
        <v>112500</v>
      </c>
      <c r="AA18" s="69" t="s">
        <v>201</v>
      </c>
      <c r="AB18" s="60"/>
      <c r="AD18" s="60" t="s">
        <v>16796</v>
      </c>
      <c r="AE18" s="60" t="s">
        <v>16812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16856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16841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16844</v>
      </c>
      <c r="U19" s="60" t="s">
        <v>16862</v>
      </c>
      <c r="V19" s="60"/>
      <c r="W19" s="225">
        <v>100</v>
      </c>
      <c r="X19" s="226" t="s">
        <v>31</v>
      </c>
      <c r="Y19" s="227">
        <v>1500</v>
      </c>
      <c r="Z19" s="68">
        <f t="shared" si="10"/>
        <v>150000</v>
      </c>
      <c r="AA19" s="69" t="s">
        <v>201</v>
      </c>
      <c r="AB19" s="466"/>
      <c r="AD19" s="60" t="s">
        <v>16796</v>
      </c>
      <c r="AE19" s="60" t="s">
        <v>16819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16856</v>
      </c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16842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16861</v>
      </c>
      <c r="V20" s="60"/>
      <c r="W20" s="81">
        <v>60</v>
      </c>
      <c r="X20" s="71" t="s">
        <v>31</v>
      </c>
      <c r="Y20" s="72">
        <v>2000</v>
      </c>
      <c r="Z20" s="68">
        <f t="shared" si="10"/>
        <v>120000</v>
      </c>
      <c r="AA20" s="69" t="s">
        <v>201</v>
      </c>
      <c r="AB20" s="466"/>
      <c r="AD20" s="60" t="s">
        <v>16796</v>
      </c>
      <c r="AE20" s="60" t="s">
        <v>16820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16856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16845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79" t="s">
        <v>16863</v>
      </c>
      <c r="V21" s="87"/>
      <c r="W21" s="65">
        <v>4</v>
      </c>
      <c r="X21" s="71" t="s">
        <v>31</v>
      </c>
      <c r="Y21" s="89">
        <v>10000</v>
      </c>
      <c r="Z21" s="68">
        <f t="shared" si="10"/>
        <v>40000</v>
      </c>
      <c r="AA21" s="69" t="s">
        <v>201</v>
      </c>
      <c r="AB21" s="60"/>
      <c r="AD21" s="79" t="s">
        <v>16797</v>
      </c>
      <c r="AE21" s="60" t="s">
        <v>16826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16856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16847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16850</v>
      </c>
      <c r="U22" s="60" t="s">
        <v>16864</v>
      </c>
      <c r="V22" s="87"/>
      <c r="W22" s="65">
        <v>10</v>
      </c>
      <c r="X22" s="117" t="s">
        <v>31</v>
      </c>
      <c r="Y22" s="89">
        <v>7000</v>
      </c>
      <c r="Z22" s="68">
        <f t="shared" si="10"/>
        <v>70000</v>
      </c>
      <c r="AA22" s="69" t="s">
        <v>201</v>
      </c>
      <c r="AB22" s="60"/>
      <c r="AD22" s="60" t="s">
        <v>16707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16856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16848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16850</v>
      </c>
      <c r="U23" s="60" t="s">
        <v>118</v>
      </c>
      <c r="V23" s="60" t="s">
        <v>67</v>
      </c>
      <c r="W23" s="125" t="s">
        <v>1981</v>
      </c>
      <c r="X23" s="91" t="s">
        <v>77</v>
      </c>
      <c r="Y23" s="126">
        <v>75000</v>
      </c>
      <c r="Z23" s="68">
        <f>Y23*W23</f>
        <v>150000</v>
      </c>
      <c r="AA23" s="69" t="s">
        <v>201</v>
      </c>
      <c r="AB23" s="60"/>
      <c r="AD23" s="63" t="s">
        <v>16727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16856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4868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0" t="s">
        <v>16865</v>
      </c>
      <c r="V24" s="60" t="s">
        <v>16868</v>
      </c>
      <c r="W24" s="140" t="s">
        <v>2249</v>
      </c>
      <c r="X24" s="92" t="s">
        <v>31</v>
      </c>
      <c r="Y24" s="141">
        <v>3920000</v>
      </c>
      <c r="Z24" s="68">
        <f t="shared" ref="Z24:Z26" si="13">Y24*W24</f>
        <v>19600000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8807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16866</v>
      </c>
      <c r="V25" s="60" t="s">
        <v>16868</v>
      </c>
      <c r="W25" s="130" t="s">
        <v>1965</v>
      </c>
      <c r="X25" s="117" t="s">
        <v>31</v>
      </c>
      <c r="Y25" s="131">
        <v>2918000</v>
      </c>
      <c r="Z25" s="68">
        <f t="shared" si="13"/>
        <v>11672000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16849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16867</v>
      </c>
      <c r="V26" s="60" t="s">
        <v>16868</v>
      </c>
      <c r="W26" s="142" t="s">
        <v>1981</v>
      </c>
      <c r="X26" s="117" t="s">
        <v>31</v>
      </c>
      <c r="Y26" s="124">
        <v>6460000</v>
      </c>
      <c r="Z26" s="68">
        <f t="shared" si="13"/>
        <v>12920000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16851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12487</v>
      </c>
      <c r="U27" s="60" t="s">
        <v>3725</v>
      </c>
      <c r="V27" s="60" t="s">
        <v>1152</v>
      </c>
      <c r="W27" s="65">
        <v>1</v>
      </c>
      <c r="X27" s="71" t="s">
        <v>31</v>
      </c>
      <c r="Y27" s="72">
        <v>1800000</v>
      </c>
      <c r="Z27" s="68">
        <f t="shared" ref="Z27:Z28" si="14">Y27*W27</f>
        <v>1800000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16852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12487</v>
      </c>
      <c r="U28" s="63" t="s">
        <v>3726</v>
      </c>
      <c r="V28" s="78" t="s">
        <v>1152</v>
      </c>
      <c r="W28" s="65">
        <v>1</v>
      </c>
      <c r="X28" s="71" t="s">
        <v>31</v>
      </c>
      <c r="Y28" s="67">
        <v>1800000</v>
      </c>
      <c r="Z28" s="68">
        <f t="shared" si="14"/>
        <v>1800000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16854</v>
      </c>
      <c r="U29" s="60" t="s">
        <v>231</v>
      </c>
      <c r="V29" s="60" t="s">
        <v>67</v>
      </c>
      <c r="W29" s="65">
        <v>7</v>
      </c>
      <c r="X29" s="66" t="s">
        <v>31</v>
      </c>
      <c r="Y29" s="67">
        <v>2625</v>
      </c>
      <c r="Z29" s="68">
        <f>Y29*W29</f>
        <v>18375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16853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94" t="s">
        <v>16857</v>
      </c>
      <c r="V30" s="60" t="s">
        <v>587</v>
      </c>
      <c r="W30" s="65">
        <v>6</v>
      </c>
      <c r="X30" s="66" t="s">
        <v>31</v>
      </c>
      <c r="Y30" s="72">
        <v>50000</v>
      </c>
      <c r="Z30" s="68">
        <f>Y30*W30</f>
        <v>300000</v>
      </c>
      <c r="AA30" s="69" t="s">
        <v>201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4925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/>
      <c r="V31" s="87"/>
      <c r="W31" s="65"/>
      <c r="X31" s="66" t="s">
        <v>31</v>
      </c>
      <c r="Y31" s="72"/>
      <c r="Z31" s="68">
        <f t="shared" ref="Z31:Z34" si="15">Y31*W31</f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16857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5710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si="15"/>
        <v>295000</v>
      </c>
      <c r="AA32" s="69" t="s">
        <v>2744</v>
      </c>
      <c r="AB32" s="60" t="s">
        <v>11937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16860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5"/>
        <v>40000</v>
      </c>
      <c r="AA33" s="69" t="s">
        <v>2744</v>
      </c>
      <c r="AB33" s="60" t="s">
        <v>11937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16862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5"/>
        <v>236400</v>
      </c>
      <c r="AA34" s="69" t="s">
        <v>2744</v>
      </c>
      <c r="AB34" s="60" t="s">
        <v>11937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16861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11937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16863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11937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16864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11937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16865</v>
      </c>
      <c r="O38" s="60" t="s">
        <v>16868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16845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50" si="17">Y38*W38</f>
        <v>55000</v>
      </c>
      <c r="AA38" s="69" t="s">
        <v>2744</v>
      </c>
      <c r="AB38" s="60" t="s">
        <v>11937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16866</v>
      </c>
      <c r="O39" s="60" t="s">
        <v>16868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0"/>
      <c r="V39" s="60"/>
      <c r="W39" s="65"/>
      <c r="X39" s="92" t="s">
        <v>31</v>
      </c>
      <c r="Y39" s="67"/>
      <c r="Z39" s="68">
        <f t="shared" si="1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16867</v>
      </c>
      <c r="O40" s="60" t="s">
        <v>16868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79"/>
      <c r="V40" s="60"/>
      <c r="W40" s="75"/>
      <c r="X40" s="75" t="s">
        <v>31</v>
      </c>
      <c r="Y40" s="105"/>
      <c r="Z40" s="68">
        <f t="shared" si="1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3"/>
      <c r="V41" s="60"/>
      <c r="W41" s="108"/>
      <c r="X41" s="75" t="s">
        <v>31</v>
      </c>
      <c r="Y41" s="90"/>
      <c r="Z41" s="68">
        <f t="shared" si="1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3"/>
      <c r="V42" s="60"/>
      <c r="W42" s="65"/>
      <c r="X42" s="75" t="s">
        <v>31</v>
      </c>
      <c r="Y42" s="89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64"/>
      <c r="W43" s="65"/>
      <c r="X43" s="71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346"/>
      <c r="W44" s="65"/>
      <c r="X44" s="76" t="s">
        <v>31</v>
      </c>
      <c r="Y44" s="72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7"/>
      <c r="W45" s="88"/>
      <c r="X45" s="71" t="s">
        <v>31</v>
      </c>
      <c r="Y45" s="67"/>
      <c r="Z45" s="68">
        <f t="shared" si="17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60"/>
      <c r="V48" s="75"/>
      <c r="W48" s="65"/>
      <c r="X48" s="71" t="s">
        <v>31</v>
      </c>
      <c r="Y48" s="72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8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8"/>
        <v>95000</v>
      </c>
      <c r="I70" s="65"/>
      <c r="J70" s="170" t="s">
        <v>116</v>
      </c>
      <c r="K70" s="62">
        <f t="shared" ref="K70:K134" si="19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si="19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127</v>
      </c>
      <c r="J82" s="77" t="s">
        <v>137</v>
      </c>
      <c r="K82" s="62">
        <f t="shared" si="19"/>
        <v>3683000</v>
      </c>
      <c r="L82" s="62"/>
      <c r="M82" s="62"/>
      <c r="N82" s="182"/>
      <c r="O82" s="181"/>
      <c r="P82" s="151"/>
      <c r="Q82" s="158"/>
      <c r="R82" s="152"/>
      <c r="S82" s="152"/>
      <c r="T82" s="82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9"/>
        <v>5332000</v>
      </c>
      <c r="L83" s="62"/>
      <c r="M83" s="62"/>
      <c r="N83" s="182"/>
      <c r="O83" s="181"/>
      <c r="P83" s="151"/>
      <c r="Q83" s="158"/>
      <c r="R83" s="152"/>
      <c r="S83" s="152"/>
      <c r="T83" s="82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9"/>
        <v>5940000</v>
      </c>
      <c r="L84" s="62"/>
      <c r="M84" s="62"/>
      <c r="N84" s="182"/>
      <c r="O84" s="181"/>
      <c r="P84" s="151"/>
      <c r="Q84" s="158"/>
      <c r="R84" s="152"/>
      <c r="S84" s="152"/>
      <c r="T84" s="82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8"/>
        <v>2269800</v>
      </c>
      <c r="I87" s="65"/>
      <c r="J87" s="77" t="s">
        <v>28</v>
      </c>
      <c r="K87" s="62">
        <f t="shared" si="19"/>
        <v>0</v>
      </c>
      <c r="L87" s="62"/>
      <c r="M87" s="62"/>
      <c r="N87" s="182"/>
      <c r="O87" s="181"/>
      <c r="P87" s="151"/>
      <c r="Q87" s="158"/>
      <c r="R87" s="152"/>
      <c r="S87" s="152"/>
      <c r="T87" s="82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9"/>
        <v>5448465</v>
      </c>
      <c r="L89" s="62"/>
      <c r="M89" s="62"/>
      <c r="O89" s="157"/>
      <c r="P89" s="151"/>
      <c r="Q89" s="158"/>
      <c r="R89" s="152"/>
      <c r="S89" s="152"/>
      <c r="T89" s="82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20">D134*G134</f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20"/>
        <v>100000</v>
      </c>
      <c r="I135" s="65">
        <v>1</v>
      </c>
      <c r="J135" s="77" t="s">
        <v>28</v>
      </c>
      <c r="K135" s="62">
        <f t="shared" ref="K135:K198" si="21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si="21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/>
      <c r="J150" s="77" t="s">
        <v>28</v>
      </c>
      <c r="K150" s="62">
        <f t="shared" si="21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2"/>
        <v>7200000</v>
      </c>
      <c r="I192" s="60">
        <v>5</v>
      </c>
      <c r="J192" s="60" t="s">
        <v>28</v>
      </c>
      <c r="K192" s="62">
        <f t="shared" si="21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4</v>
      </c>
      <c r="J198" s="60" t="s">
        <v>28</v>
      </c>
      <c r="K198" s="62">
        <f t="shared" si="21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ref="K199:K204" si="23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si="23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O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23"/>
      <c r="M4" s="82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1242</v>
      </c>
      <c r="O6" s="64" t="s">
        <v>796</v>
      </c>
      <c r="P6" s="65">
        <v>8</v>
      </c>
      <c r="Q6" s="71" t="s">
        <v>64</v>
      </c>
      <c r="R6" s="72">
        <v>12500</v>
      </c>
      <c r="S6" s="68">
        <f t="shared" ref="S6:S20" si="1">R6*P6</f>
        <v>100000</v>
      </c>
      <c r="T6" s="69" t="s">
        <v>648</v>
      </c>
      <c r="U6" s="60" t="s">
        <v>176</v>
      </c>
      <c r="V6" s="60" t="s">
        <v>177</v>
      </c>
      <c r="W6" s="65">
        <v>3</v>
      </c>
      <c r="X6" s="76" t="s">
        <v>137</v>
      </c>
      <c r="Y6" s="72">
        <v>29000</v>
      </c>
      <c r="Z6" s="68">
        <f>Y6*W6</f>
        <v>87000</v>
      </c>
      <c r="AA6" s="69" t="s">
        <v>169</v>
      </c>
      <c r="AB6" s="73"/>
      <c r="AD6" s="60" t="s">
        <v>2986</v>
      </c>
      <c r="AE6" s="87" t="s">
        <v>168</v>
      </c>
      <c r="AF6" s="65">
        <v>1</v>
      </c>
      <c r="AG6" s="66" t="s">
        <v>219</v>
      </c>
      <c r="AH6" s="67">
        <v>6750000</v>
      </c>
      <c r="AI6" s="68">
        <f t="shared" ref="AI6:AI23" si="2">AH6*AF6</f>
        <v>6750000</v>
      </c>
      <c r="AJ6" s="69" t="s">
        <v>552</v>
      </c>
      <c r="AK6" s="73" t="s">
        <v>16886</v>
      </c>
      <c r="AM6" s="111" t="s">
        <v>4583</v>
      </c>
      <c r="AN6" s="346" t="s">
        <v>1252</v>
      </c>
      <c r="AO6" s="116" t="s">
        <v>9595</v>
      </c>
      <c r="AP6" s="117" t="s">
        <v>31</v>
      </c>
      <c r="AQ6" s="122">
        <v>1650</v>
      </c>
      <c r="AR6" s="68">
        <f t="shared" ref="AR6:AR31" si="3">AQ6*AO6</f>
        <v>57750</v>
      </c>
      <c r="AS6" s="69" t="s">
        <v>16154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24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16873</v>
      </c>
      <c r="O7" s="60" t="s">
        <v>1252</v>
      </c>
      <c r="P7" s="65">
        <v>4</v>
      </c>
      <c r="Q7" s="66" t="s">
        <v>850</v>
      </c>
      <c r="R7" s="72">
        <v>160000</v>
      </c>
      <c r="S7" s="68">
        <f t="shared" si="1"/>
        <v>640000</v>
      </c>
      <c r="T7" s="69" t="s">
        <v>112</v>
      </c>
      <c r="U7" s="63" t="s">
        <v>167</v>
      </c>
      <c r="V7" s="87" t="s">
        <v>168</v>
      </c>
      <c r="W7" s="65">
        <v>5</v>
      </c>
      <c r="X7" s="76" t="s">
        <v>137</v>
      </c>
      <c r="Y7" s="72">
        <v>31000</v>
      </c>
      <c r="Z7" s="68">
        <f>Y7*W7</f>
        <v>155000</v>
      </c>
      <c r="AA7" s="69" t="s">
        <v>169</v>
      </c>
      <c r="AB7" s="73"/>
      <c r="AD7" s="63"/>
      <c r="AE7" s="121"/>
      <c r="AF7" s="65"/>
      <c r="AG7" s="92" t="s">
        <v>31</v>
      </c>
      <c r="AH7" s="67"/>
      <c r="AI7" s="68">
        <f t="shared" si="2"/>
        <v>0</v>
      </c>
      <c r="AJ7" s="69"/>
      <c r="AK7" s="73"/>
      <c r="AM7" s="63" t="s">
        <v>224</v>
      </c>
      <c r="AN7" s="78" t="s">
        <v>225</v>
      </c>
      <c r="AO7" s="137" t="s">
        <v>141</v>
      </c>
      <c r="AP7" s="71" t="s">
        <v>31</v>
      </c>
      <c r="AQ7" s="67">
        <v>11000</v>
      </c>
      <c r="AR7" s="68">
        <f>AQ7*AO7</f>
        <v>11000</v>
      </c>
      <c r="AS7" s="69" t="s">
        <v>16154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16874</v>
      </c>
      <c r="O8" s="60" t="s">
        <v>580</v>
      </c>
      <c r="P8" s="65">
        <v>1</v>
      </c>
      <c r="Q8" s="66" t="s">
        <v>71</v>
      </c>
      <c r="R8" s="67">
        <v>475000</v>
      </c>
      <c r="S8" s="68">
        <f t="shared" si="1"/>
        <v>475000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824">
        <f>Y8*W8</f>
        <v>33000</v>
      </c>
      <c r="AA8" s="825" t="s">
        <v>169</v>
      </c>
      <c r="AB8" s="466"/>
      <c r="AD8" s="74"/>
      <c r="AE8" s="121"/>
      <c r="AF8" s="88"/>
      <c r="AG8" s="92" t="s">
        <v>31</v>
      </c>
      <c r="AH8" s="67"/>
      <c r="AI8" s="68">
        <f t="shared" si="2"/>
        <v>0</v>
      </c>
      <c r="AJ8" s="69"/>
      <c r="AK8" s="73"/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16154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16875</v>
      </c>
      <c r="O9" s="60" t="s">
        <v>580</v>
      </c>
      <c r="P9" s="65">
        <v>1</v>
      </c>
      <c r="Q9" s="66" t="s">
        <v>71</v>
      </c>
      <c r="R9" s="72">
        <v>275000</v>
      </c>
      <c r="S9" s="68">
        <f t="shared" si="1"/>
        <v>275000</v>
      </c>
      <c r="T9" s="69" t="s">
        <v>112</v>
      </c>
      <c r="U9" s="60" t="s">
        <v>16889</v>
      </c>
      <c r="V9" s="60"/>
      <c r="W9" s="65"/>
      <c r="X9" s="76" t="s">
        <v>137</v>
      </c>
      <c r="Y9" s="67"/>
      <c r="Z9" s="824">
        <f>Y9*W9</f>
        <v>0</v>
      </c>
      <c r="AA9" s="825"/>
      <c r="AB9" s="466"/>
      <c r="AD9" s="60"/>
      <c r="AE9" s="60"/>
      <c r="AF9" s="65"/>
      <c r="AG9" s="66" t="s">
        <v>31</v>
      </c>
      <c r="AH9" s="72"/>
      <c r="AI9" s="68">
        <f t="shared" si="2"/>
        <v>0</v>
      </c>
      <c r="AJ9" s="69"/>
      <c r="AK9" s="73"/>
      <c r="AM9" s="60" t="s">
        <v>16548</v>
      </c>
      <c r="AN9" s="64" t="s">
        <v>165</v>
      </c>
      <c r="AO9" s="65">
        <v>1</v>
      </c>
      <c r="AP9" s="71" t="s">
        <v>31</v>
      </c>
      <c r="AQ9" s="72">
        <v>660000</v>
      </c>
      <c r="AR9" s="68">
        <f t="shared" si="3"/>
        <v>660000</v>
      </c>
      <c r="AS9" s="69" t="s">
        <v>16887</v>
      </c>
      <c r="AT9" s="77" t="s">
        <v>16888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16876</v>
      </c>
      <c r="O10" s="78" t="s">
        <v>105</v>
      </c>
      <c r="P10" s="65">
        <v>4</v>
      </c>
      <c r="Q10" s="71" t="s">
        <v>31</v>
      </c>
      <c r="R10" s="67">
        <v>47500</v>
      </c>
      <c r="S10" s="68">
        <f t="shared" si="1"/>
        <v>190000</v>
      </c>
      <c r="T10" s="69" t="s">
        <v>112</v>
      </c>
      <c r="U10" s="74" t="s">
        <v>3218</v>
      </c>
      <c r="V10" s="91" t="s">
        <v>3037</v>
      </c>
      <c r="W10" s="65">
        <v>1</v>
      </c>
      <c r="X10" s="76" t="s">
        <v>31</v>
      </c>
      <c r="Y10" s="67">
        <v>4000</v>
      </c>
      <c r="Z10" s="824">
        <f>Y10*W10</f>
        <v>4000</v>
      </c>
      <c r="AA10" s="825" t="s">
        <v>206</v>
      </c>
      <c r="AB10" s="466"/>
      <c r="AD10" s="79"/>
      <c r="AE10" s="60"/>
      <c r="AF10" s="108"/>
      <c r="AG10" s="66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16877</v>
      </c>
      <c r="O11" s="121" t="s">
        <v>105</v>
      </c>
      <c r="P11" s="65">
        <v>3</v>
      </c>
      <c r="Q11" s="66" t="s">
        <v>31</v>
      </c>
      <c r="R11" s="67">
        <v>40000</v>
      </c>
      <c r="S11" s="68">
        <f t="shared" si="1"/>
        <v>120000</v>
      </c>
      <c r="T11" s="69" t="s">
        <v>112</v>
      </c>
      <c r="U11" s="63" t="s">
        <v>3768</v>
      </c>
      <c r="V11" s="87" t="s">
        <v>665</v>
      </c>
      <c r="W11" s="88">
        <v>1</v>
      </c>
      <c r="X11" s="71" t="s">
        <v>31</v>
      </c>
      <c r="Y11" s="67">
        <v>8000</v>
      </c>
      <c r="Z11" s="824">
        <f t="shared" ref="Z11:Z12" si="8">Y11*W11</f>
        <v>8000</v>
      </c>
      <c r="AA11" s="645" t="s">
        <v>206</v>
      </c>
      <c r="AB11" s="466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7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16878</v>
      </c>
      <c r="O12" s="121" t="s">
        <v>6837</v>
      </c>
      <c r="P12" s="65">
        <v>1</v>
      </c>
      <c r="Q12" s="66" t="s">
        <v>71</v>
      </c>
      <c r="R12" s="72">
        <v>310000</v>
      </c>
      <c r="S12" s="68">
        <f t="shared" si="1"/>
        <v>310000</v>
      </c>
      <c r="T12" s="69" t="s">
        <v>714</v>
      </c>
      <c r="U12" s="60"/>
      <c r="V12" s="121"/>
      <c r="W12" s="65"/>
      <c r="X12" s="76" t="s">
        <v>137</v>
      </c>
      <c r="Y12" s="67"/>
      <c r="Z12" s="824">
        <f t="shared" si="8"/>
        <v>0</v>
      </c>
      <c r="AA12" s="69"/>
      <c r="AB12" s="80"/>
      <c r="AC12" s="104"/>
      <c r="AD12" s="80"/>
      <c r="AE12" s="60"/>
      <c r="AF12" s="65"/>
      <c r="AG12" s="66" t="s">
        <v>31</v>
      </c>
      <c r="AH12" s="72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7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16879</v>
      </c>
      <c r="O13" s="121" t="s">
        <v>970</v>
      </c>
      <c r="P13" s="65">
        <v>6</v>
      </c>
      <c r="Q13" s="71" t="s">
        <v>31</v>
      </c>
      <c r="R13" s="72">
        <v>31000</v>
      </c>
      <c r="S13" s="68">
        <f t="shared" si="1"/>
        <v>186000</v>
      </c>
      <c r="T13" s="69" t="s">
        <v>112</v>
      </c>
      <c r="U13" s="60" t="s">
        <v>16853</v>
      </c>
      <c r="V13" s="121" t="s">
        <v>165</v>
      </c>
      <c r="W13" s="65">
        <v>2</v>
      </c>
      <c r="X13" s="66" t="s">
        <v>31</v>
      </c>
      <c r="Y13" s="67">
        <v>10000</v>
      </c>
      <c r="Z13" s="824">
        <f t="shared" ref="Z12:Z22" si="9">Y13*W13</f>
        <v>20000</v>
      </c>
      <c r="AA13" s="69" t="s">
        <v>147</v>
      </c>
      <c r="AB13" s="80"/>
      <c r="AC13" s="104"/>
      <c r="AD13" s="80"/>
      <c r="AE13" s="60"/>
      <c r="AF13" s="65"/>
      <c r="AG13" s="66" t="s">
        <v>31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7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969</v>
      </c>
      <c r="O14" s="121" t="s">
        <v>970</v>
      </c>
      <c r="P14" s="88">
        <v>7</v>
      </c>
      <c r="Q14" s="71" t="s">
        <v>31</v>
      </c>
      <c r="R14" s="67">
        <v>280000</v>
      </c>
      <c r="S14" s="68">
        <f t="shared" si="1"/>
        <v>1960000</v>
      </c>
      <c r="T14" s="69" t="s">
        <v>201</v>
      </c>
      <c r="U14" s="111" t="s">
        <v>4925</v>
      </c>
      <c r="V14" s="121" t="s">
        <v>165</v>
      </c>
      <c r="W14" s="65">
        <v>2</v>
      </c>
      <c r="X14" s="66" t="s">
        <v>31</v>
      </c>
      <c r="Y14" s="89">
        <v>3500</v>
      </c>
      <c r="Z14" s="68">
        <f>Y14*W14</f>
        <v>7000</v>
      </c>
      <c r="AA14" s="69" t="s">
        <v>147</v>
      </c>
      <c r="AB14" s="80"/>
      <c r="AC14" s="104"/>
      <c r="AD14" s="60"/>
      <c r="AE14" s="121"/>
      <c r="AF14" s="65"/>
      <c r="AG14" s="71" t="s">
        <v>31</v>
      </c>
      <c r="AH14" s="67"/>
      <c r="AI14" s="68">
        <f t="shared" si="2"/>
        <v>0</v>
      </c>
      <c r="AJ14" s="69"/>
      <c r="AK14" s="73"/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16880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1"/>
        <v>424000</v>
      </c>
      <c r="T15" s="69" t="s">
        <v>201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147</v>
      </c>
      <c r="AB15" s="80"/>
      <c r="AC15" s="104"/>
      <c r="AD15" s="60"/>
      <c r="AE15" s="121"/>
      <c r="AF15" s="65"/>
      <c r="AG15" s="71" t="s">
        <v>31</v>
      </c>
      <c r="AH15" s="61"/>
      <c r="AI15" s="68">
        <f t="shared" si="2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7"/>
        <v>0</v>
      </c>
      <c r="BK15" s="69"/>
      <c r="BL15" s="60"/>
      <c r="BN15" s="94"/>
      <c r="BO15" s="91"/>
      <c r="BP15" s="65"/>
      <c r="BQ15" s="71" t="s">
        <v>31</v>
      </c>
      <c r="BR15" s="89"/>
      <c r="BS15" s="824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16881</v>
      </c>
      <c r="O16" s="121" t="s">
        <v>970</v>
      </c>
      <c r="P16" s="75">
        <v>7</v>
      </c>
      <c r="Q16" s="92" t="s">
        <v>31</v>
      </c>
      <c r="R16" s="105">
        <v>116000</v>
      </c>
      <c r="S16" s="68">
        <f t="shared" si="1"/>
        <v>812000</v>
      </c>
      <c r="T16" s="69" t="s">
        <v>201</v>
      </c>
      <c r="U16" s="60"/>
      <c r="V16" s="60"/>
      <c r="W16" s="65"/>
      <c r="X16" s="76" t="s">
        <v>137</v>
      </c>
      <c r="Y16" s="72"/>
      <c r="Z16" s="68">
        <f>Y16*W16</f>
        <v>0</v>
      </c>
      <c r="AA16" s="69"/>
      <c r="AB16" s="80"/>
      <c r="AC16" s="115"/>
      <c r="AD16" s="63"/>
      <c r="AE16" s="121"/>
      <c r="AF16" s="65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16882</v>
      </c>
      <c r="O17" s="121" t="s">
        <v>970</v>
      </c>
      <c r="P17" s="108">
        <v>7</v>
      </c>
      <c r="Q17" s="92" t="s">
        <v>31</v>
      </c>
      <c r="R17" s="72">
        <v>254000</v>
      </c>
      <c r="S17" s="68">
        <f t="shared" si="1"/>
        <v>1778000</v>
      </c>
      <c r="T17" s="69" t="s">
        <v>201</v>
      </c>
      <c r="U17" s="60" t="s">
        <v>16870</v>
      </c>
      <c r="V17" s="60" t="s">
        <v>9797</v>
      </c>
      <c r="W17" s="65">
        <v>1</v>
      </c>
      <c r="X17" s="66" t="s">
        <v>31</v>
      </c>
      <c r="Y17" s="72"/>
      <c r="Z17" s="68">
        <f t="shared" si="9"/>
        <v>0</v>
      </c>
      <c r="AA17" s="69" t="s">
        <v>8585</v>
      </c>
      <c r="AB17" s="466"/>
      <c r="AC17" s="98"/>
      <c r="AD17" s="60"/>
      <c r="AE17" s="60"/>
      <c r="AF17" s="65"/>
      <c r="AG17" s="71" t="s">
        <v>31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16883</v>
      </c>
      <c r="O18" s="121" t="s">
        <v>970</v>
      </c>
      <c r="P18" s="65">
        <v>5</v>
      </c>
      <c r="Q18" s="92" t="s">
        <v>31</v>
      </c>
      <c r="R18" s="67">
        <v>549000</v>
      </c>
      <c r="S18" s="68">
        <f t="shared" si="1"/>
        <v>2745000</v>
      </c>
      <c r="T18" s="69" t="s">
        <v>201</v>
      </c>
      <c r="U18" s="60" t="s">
        <v>16870</v>
      </c>
      <c r="V18" s="60" t="s">
        <v>8495</v>
      </c>
      <c r="W18" s="60">
        <v>1</v>
      </c>
      <c r="X18" s="66" t="s">
        <v>31</v>
      </c>
      <c r="Y18" s="61"/>
      <c r="Z18" s="68">
        <f t="shared" si="9"/>
        <v>0</v>
      </c>
      <c r="AA18" s="69" t="s">
        <v>8585</v>
      </c>
      <c r="AB18" s="60"/>
      <c r="AD18" s="60"/>
      <c r="AE18" s="60"/>
      <c r="AF18" s="65"/>
      <c r="AG18" s="76" t="s">
        <v>31</v>
      </c>
      <c r="AH18" s="72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 t="s">
        <v>2986</v>
      </c>
      <c r="O19" s="87" t="s">
        <v>168</v>
      </c>
      <c r="P19" s="65">
        <v>2</v>
      </c>
      <c r="Q19" s="66" t="s">
        <v>219</v>
      </c>
      <c r="R19" s="67">
        <v>6750000</v>
      </c>
      <c r="S19" s="68">
        <f t="shared" si="1"/>
        <v>13500000</v>
      </c>
      <c r="T19" s="69" t="s">
        <v>112</v>
      </c>
      <c r="U19" s="60" t="s">
        <v>16694</v>
      </c>
      <c r="V19" s="64" t="s">
        <v>630</v>
      </c>
      <c r="W19" s="65">
        <v>2</v>
      </c>
      <c r="X19" s="71" t="s">
        <v>31</v>
      </c>
      <c r="Y19" s="72">
        <v>150000</v>
      </c>
      <c r="Z19" s="68">
        <f t="shared" si="9"/>
        <v>300000</v>
      </c>
      <c r="AA19" s="69" t="s">
        <v>8585</v>
      </c>
      <c r="AB19" s="466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 t="s">
        <v>8233</v>
      </c>
      <c r="O20" s="87" t="s">
        <v>168</v>
      </c>
      <c r="P20" s="65">
        <v>1</v>
      </c>
      <c r="Q20" s="76" t="s">
        <v>1613</v>
      </c>
      <c r="R20" s="72">
        <v>6750000</v>
      </c>
      <c r="S20" s="68">
        <f t="shared" si="1"/>
        <v>6750000</v>
      </c>
      <c r="T20" s="69" t="s">
        <v>112</v>
      </c>
      <c r="U20" s="60" t="s">
        <v>2593</v>
      </c>
      <c r="V20" s="64" t="s">
        <v>630</v>
      </c>
      <c r="W20" s="65">
        <v>2</v>
      </c>
      <c r="X20" s="71" t="s">
        <v>31</v>
      </c>
      <c r="Y20" s="67">
        <v>35000</v>
      </c>
      <c r="Z20" s="68">
        <f t="shared" si="9"/>
        <v>70000</v>
      </c>
      <c r="AA20" s="69" t="s">
        <v>8585</v>
      </c>
      <c r="AB20" s="466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 t="s">
        <v>217</v>
      </c>
      <c r="O21" s="60" t="s">
        <v>218</v>
      </c>
      <c r="P21" s="65">
        <v>1</v>
      </c>
      <c r="Q21" s="66" t="s">
        <v>219</v>
      </c>
      <c r="R21" s="72">
        <v>6350000</v>
      </c>
      <c r="S21" s="68">
        <f>R21*P21</f>
        <v>6350000</v>
      </c>
      <c r="T21" s="69" t="s">
        <v>112</v>
      </c>
      <c r="U21" s="79"/>
      <c r="V21" s="87"/>
      <c r="W21" s="65"/>
      <c r="X21" s="71" t="s">
        <v>31</v>
      </c>
      <c r="Y21" s="89"/>
      <c r="Z21" s="68">
        <f t="shared" si="9"/>
        <v>0</v>
      </c>
      <c r="AA21" s="69"/>
      <c r="AB21" s="60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 t="s">
        <v>345</v>
      </c>
      <c r="O22" s="71" t="s">
        <v>346</v>
      </c>
      <c r="P22" s="65">
        <v>1</v>
      </c>
      <c r="Q22" s="66" t="s">
        <v>219</v>
      </c>
      <c r="R22" s="72">
        <v>6750700</v>
      </c>
      <c r="S22" s="68">
        <f>R22*P22</f>
        <v>6750700</v>
      </c>
      <c r="T22" s="69" t="s">
        <v>112</v>
      </c>
      <c r="U22" s="60" t="s">
        <v>1242</v>
      </c>
      <c r="V22" s="64" t="s">
        <v>796</v>
      </c>
      <c r="W22" s="65">
        <v>8</v>
      </c>
      <c r="X22" s="71" t="s">
        <v>64</v>
      </c>
      <c r="Y22" s="72">
        <v>12500</v>
      </c>
      <c r="Z22" s="68">
        <f t="shared" si="9"/>
        <v>100000</v>
      </c>
      <c r="AA22" s="69" t="s">
        <v>648</v>
      </c>
      <c r="AB22" s="60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16884</v>
      </c>
      <c r="O23" s="60" t="s">
        <v>650</v>
      </c>
      <c r="P23" s="65">
        <v>2</v>
      </c>
      <c r="Q23" s="66" t="s">
        <v>31</v>
      </c>
      <c r="R23" s="72">
        <v>55000</v>
      </c>
      <c r="S23" s="68">
        <f t="shared" ref="S23:S53" si="11">R23*P23</f>
        <v>110000</v>
      </c>
      <c r="T23" s="69" t="s">
        <v>16885</v>
      </c>
      <c r="U23" s="60"/>
      <c r="V23" s="60"/>
      <c r="W23" s="125"/>
      <c r="X23" s="91" t="s">
        <v>77</v>
      </c>
      <c r="Y23" s="126"/>
      <c r="Z23" s="68">
        <f>Y23*W23</f>
        <v>0</v>
      </c>
      <c r="AA23" s="69"/>
      <c r="AB23" s="60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 t="s">
        <v>3107</v>
      </c>
      <c r="O24" s="60" t="s">
        <v>97</v>
      </c>
      <c r="P24" s="65">
        <v>6</v>
      </c>
      <c r="Q24" s="66" t="s">
        <v>31</v>
      </c>
      <c r="R24" s="72">
        <v>3575000</v>
      </c>
      <c r="S24" s="68">
        <f t="shared" si="11"/>
        <v>21450000</v>
      </c>
      <c r="T24" s="69" t="s">
        <v>112</v>
      </c>
      <c r="U24" s="60" t="s">
        <v>969</v>
      </c>
      <c r="V24" s="121" t="s">
        <v>970</v>
      </c>
      <c r="W24" s="88">
        <v>7</v>
      </c>
      <c r="X24" s="71" t="s">
        <v>31</v>
      </c>
      <c r="Y24" s="67">
        <v>280000</v>
      </c>
      <c r="Z24" s="68">
        <f t="shared" ref="Z24:Z28" si="12">Y24*W24</f>
        <v>1960000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1"/>
        <v>0</v>
      </c>
      <c r="T25" s="69"/>
      <c r="U25" s="60" t="s">
        <v>16880</v>
      </c>
      <c r="V25" s="121" t="s">
        <v>970</v>
      </c>
      <c r="W25" s="65">
        <v>2</v>
      </c>
      <c r="X25" s="71" t="s">
        <v>31</v>
      </c>
      <c r="Y25" s="67">
        <v>212000</v>
      </c>
      <c r="Z25" s="68">
        <f t="shared" si="12"/>
        <v>424000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 t="s">
        <v>16881</v>
      </c>
      <c r="V26" s="121" t="s">
        <v>970</v>
      </c>
      <c r="W26" s="75">
        <v>7</v>
      </c>
      <c r="X26" s="92" t="s">
        <v>31</v>
      </c>
      <c r="Y26" s="105">
        <v>116000</v>
      </c>
      <c r="Z26" s="68">
        <f t="shared" si="12"/>
        <v>812000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11"/>
        <v>0</v>
      </c>
      <c r="T27" s="69"/>
      <c r="U27" s="79" t="s">
        <v>16882</v>
      </c>
      <c r="V27" s="121" t="s">
        <v>970</v>
      </c>
      <c r="W27" s="108">
        <v>7</v>
      </c>
      <c r="X27" s="92" t="s">
        <v>31</v>
      </c>
      <c r="Y27" s="72">
        <v>254000</v>
      </c>
      <c r="Z27" s="68">
        <f t="shared" si="12"/>
        <v>1778000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11"/>
        <v>0</v>
      </c>
      <c r="T28" s="69"/>
      <c r="U28" s="63" t="s">
        <v>16883</v>
      </c>
      <c r="V28" s="121" t="s">
        <v>970</v>
      </c>
      <c r="W28" s="65">
        <v>5</v>
      </c>
      <c r="X28" s="92" t="s">
        <v>31</v>
      </c>
      <c r="Y28" s="67">
        <v>549000</v>
      </c>
      <c r="Z28" s="68">
        <f t="shared" si="12"/>
        <v>2745000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11"/>
        <v>0</v>
      </c>
      <c r="T29" s="69"/>
      <c r="U29" s="60"/>
      <c r="V29" s="60"/>
      <c r="W29" s="65"/>
      <c r="X29" s="66" t="s">
        <v>31</v>
      </c>
      <c r="Y29" s="67"/>
      <c r="Z29" s="68">
        <f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1"/>
        <v>0</v>
      </c>
      <c r="T30" s="69"/>
      <c r="U30" s="63" t="s">
        <v>1022</v>
      </c>
      <c r="V30" s="87" t="s">
        <v>105</v>
      </c>
      <c r="W30" s="88">
        <v>1</v>
      </c>
      <c r="X30" s="71" t="s">
        <v>71</v>
      </c>
      <c r="Y30" s="67">
        <v>685000</v>
      </c>
      <c r="Z30" s="68">
        <f>Y30*W30</f>
        <v>685000</v>
      </c>
      <c r="AA30" s="69" t="s">
        <v>714</v>
      </c>
      <c r="AB30" s="60" t="s">
        <v>11942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1"/>
        <v>0</v>
      </c>
      <c r="T31" s="69"/>
      <c r="U31" s="74" t="s">
        <v>2976</v>
      </c>
      <c r="V31" s="70" t="s">
        <v>165</v>
      </c>
      <c r="W31" s="60">
        <v>1</v>
      </c>
      <c r="X31" s="71" t="s">
        <v>31</v>
      </c>
      <c r="Y31" s="61">
        <v>90000</v>
      </c>
      <c r="Z31" s="68">
        <f t="shared" ref="Z31:Z34" si="13">Y31*W31</f>
        <v>90000</v>
      </c>
      <c r="AA31" s="69" t="s">
        <v>714</v>
      </c>
      <c r="AB31" s="60" t="s">
        <v>11942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 t="s">
        <v>16878</v>
      </c>
      <c r="V32" s="121" t="s">
        <v>6837</v>
      </c>
      <c r="W32" s="65">
        <v>1</v>
      </c>
      <c r="X32" s="66" t="s">
        <v>71</v>
      </c>
      <c r="Y32" s="72">
        <v>310000</v>
      </c>
      <c r="Z32" s="68">
        <f t="shared" si="13"/>
        <v>310000</v>
      </c>
      <c r="AA32" s="69" t="s">
        <v>714</v>
      </c>
      <c r="AB32" s="60" t="s">
        <v>11942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1"/>
        <v>0</v>
      </c>
      <c r="T33" s="69"/>
      <c r="U33" s="60" t="s">
        <v>135</v>
      </c>
      <c r="V33" s="60" t="s">
        <v>136</v>
      </c>
      <c r="W33" s="65">
        <v>9</v>
      </c>
      <c r="X33" s="76" t="s">
        <v>137</v>
      </c>
      <c r="Y33" s="67">
        <v>33000</v>
      </c>
      <c r="Z33" s="68">
        <f t="shared" si="13"/>
        <v>297000</v>
      </c>
      <c r="AA33" s="69" t="s">
        <v>714</v>
      </c>
      <c r="AB33" s="60" t="s">
        <v>11942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4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1"/>
        <v>0</v>
      </c>
      <c r="T34" s="69"/>
      <c r="U34" s="79" t="s">
        <v>16782</v>
      </c>
      <c r="V34" s="87" t="s">
        <v>105</v>
      </c>
      <c r="W34" s="65">
        <v>1</v>
      </c>
      <c r="X34" s="117" t="s">
        <v>31</v>
      </c>
      <c r="Y34" s="89">
        <v>90000</v>
      </c>
      <c r="Z34" s="68">
        <f t="shared" si="13"/>
        <v>90000</v>
      </c>
      <c r="AA34" s="69" t="s">
        <v>714</v>
      </c>
      <c r="AB34" s="60" t="s">
        <v>11942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4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1"/>
        <v>0</v>
      </c>
      <c r="T35" s="69"/>
      <c r="U35" s="60"/>
      <c r="V35" s="64"/>
      <c r="W35" s="65"/>
      <c r="X35" s="71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4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1"/>
        <v>0</v>
      </c>
      <c r="T36" s="69"/>
      <c r="U36" s="60" t="s">
        <v>517</v>
      </c>
      <c r="V36" s="60" t="s">
        <v>518</v>
      </c>
      <c r="W36" s="65">
        <v>1</v>
      </c>
      <c r="X36" s="76" t="s">
        <v>31</v>
      </c>
      <c r="Y36" s="72">
        <v>900000</v>
      </c>
      <c r="Z36" s="68">
        <f>Y36*W36</f>
        <v>900000</v>
      </c>
      <c r="AA36" s="69" t="s">
        <v>2214</v>
      </c>
      <c r="AB36" s="60" t="s">
        <v>11935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4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1"/>
        <v>0</v>
      </c>
      <c r="T37" s="69"/>
      <c r="U37" s="60"/>
      <c r="V37" s="70"/>
      <c r="W37" s="65"/>
      <c r="X37" s="66" t="s">
        <v>31</v>
      </c>
      <c r="Y37" s="72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4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 t="s">
        <v>328</v>
      </c>
      <c r="V38" s="60" t="s">
        <v>329</v>
      </c>
      <c r="W38" s="65">
        <v>0.3</v>
      </c>
      <c r="X38" s="76" t="s">
        <v>137</v>
      </c>
      <c r="Y38" s="72">
        <v>86250</v>
      </c>
      <c r="Z38" s="68">
        <f t="shared" ref="Z38:Z50" si="15">Y38*W38</f>
        <v>25875</v>
      </c>
      <c r="AA38" s="69" t="s">
        <v>2435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4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60"/>
      <c r="W39" s="65"/>
      <c r="X39" s="92" t="s">
        <v>31</v>
      </c>
      <c r="Y39" s="67"/>
      <c r="Z39" s="68">
        <f t="shared" si="15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4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80" t="s">
        <v>16884</v>
      </c>
      <c r="V40" s="60" t="s">
        <v>650</v>
      </c>
      <c r="W40" s="65">
        <v>1</v>
      </c>
      <c r="X40" s="66" t="s">
        <v>31</v>
      </c>
      <c r="Y40" s="72">
        <v>55000</v>
      </c>
      <c r="Z40" s="68">
        <f t="shared" si="15"/>
        <v>55000</v>
      </c>
      <c r="AA40" s="69" t="s">
        <v>1791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4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 t="s">
        <v>3543</v>
      </c>
      <c r="V41" s="87" t="s">
        <v>665</v>
      </c>
      <c r="W41" s="65">
        <v>1</v>
      </c>
      <c r="X41" s="76" t="s">
        <v>31</v>
      </c>
      <c r="Y41" s="67">
        <v>2000</v>
      </c>
      <c r="Z41" s="68">
        <f t="shared" si="15"/>
        <v>2000</v>
      </c>
      <c r="AA41" s="69" t="s">
        <v>1791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4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1"/>
        <v>0</v>
      </c>
      <c r="T42" s="69"/>
      <c r="U42" s="60" t="s">
        <v>176</v>
      </c>
      <c r="V42" s="60" t="s">
        <v>177</v>
      </c>
      <c r="W42" s="65">
        <v>2.5</v>
      </c>
      <c r="X42" s="76" t="s">
        <v>137</v>
      </c>
      <c r="Y42" s="72">
        <v>29000</v>
      </c>
      <c r="Z42" s="68">
        <f t="shared" si="15"/>
        <v>72500</v>
      </c>
      <c r="AA42" s="69" t="s">
        <v>1791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4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4"/>
      <c r="W43" s="65"/>
      <c r="X43" s="71" t="s">
        <v>31</v>
      </c>
      <c r="Y43" s="72"/>
      <c r="Z43" s="68">
        <f t="shared" si="15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4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60"/>
      <c r="V44" s="346"/>
      <c r="W44" s="65"/>
      <c r="X44" s="76" t="s">
        <v>31</v>
      </c>
      <c r="Y44" s="72"/>
      <c r="Z44" s="68">
        <f t="shared" si="15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4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60"/>
      <c r="V45" s="77"/>
      <c r="W45" s="88"/>
      <c r="X45" s="71" t="s">
        <v>31</v>
      </c>
      <c r="Y45" s="67"/>
      <c r="Z45" s="68">
        <f t="shared" si="15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4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75"/>
      <c r="W46" s="65"/>
      <c r="X46" s="71" t="s">
        <v>31</v>
      </c>
      <c r="Y46" s="72"/>
      <c r="Z46" s="68">
        <f t="shared" si="15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4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75"/>
      <c r="W47" s="65"/>
      <c r="X47" s="71" t="s">
        <v>31</v>
      </c>
      <c r="Y47" s="72"/>
      <c r="Z47" s="68">
        <f t="shared" si="15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4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75"/>
      <c r="W48" s="65"/>
      <c r="X48" s="71" t="s">
        <v>31</v>
      </c>
      <c r="Y48" s="72"/>
      <c r="Z48" s="68">
        <f t="shared" si="15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4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0"/>
      <c r="V49" s="75"/>
      <c r="W49" s="65"/>
      <c r="X49" s="71" t="s">
        <v>31</v>
      </c>
      <c r="Y49" s="72"/>
      <c r="Z49" s="68">
        <f t="shared" si="15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4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75"/>
      <c r="W50" s="65"/>
      <c r="X50" s="71" t="s">
        <v>31</v>
      </c>
      <c r="Y50" s="72"/>
      <c r="Z50" s="68">
        <f t="shared" si="15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6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6"/>
        <v>3600000</v>
      </c>
      <c r="I71" s="65">
        <v>2</v>
      </c>
      <c r="J71" s="77" t="s">
        <v>28</v>
      </c>
      <c r="K71" s="62">
        <f t="shared" ref="K71:K135" si="17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6"/>
        <v>2749600</v>
      </c>
      <c r="I72" s="65">
        <v>12</v>
      </c>
      <c r="J72" s="77" t="s">
        <v>28</v>
      </c>
      <c r="K72" s="62">
        <f t="shared" si="17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6"/>
        <v>100000</v>
      </c>
      <c r="I73" s="65">
        <v>40</v>
      </c>
      <c r="J73" s="77" t="s">
        <v>28</v>
      </c>
      <c r="K73" s="62">
        <f t="shared" si="17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6"/>
        <v>170000</v>
      </c>
      <c r="I74" s="65"/>
      <c r="J74" s="77" t="s">
        <v>28</v>
      </c>
      <c r="K74" s="62">
        <f t="shared" si="17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6"/>
        <v>260000</v>
      </c>
      <c r="I75" s="65">
        <v>1</v>
      </c>
      <c r="J75" s="77" t="s">
        <v>28</v>
      </c>
      <c r="K75" s="62">
        <f t="shared" si="17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6"/>
        <v>290000</v>
      </c>
      <c r="I76" s="65">
        <v>2</v>
      </c>
      <c r="J76" s="77" t="s">
        <v>28</v>
      </c>
      <c r="K76" s="62">
        <f t="shared" si="17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6"/>
        <v>250000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6"/>
        <v>290000</v>
      </c>
      <c r="I78" s="65"/>
      <c r="J78" s="170" t="s">
        <v>116</v>
      </c>
      <c r="K78" s="62">
        <f t="shared" si="17"/>
        <v>0</v>
      </c>
      <c r="L78" s="62"/>
      <c r="M78" s="62"/>
      <c r="N78" s="11"/>
      <c r="O78" s="181"/>
      <c r="P78" s="151"/>
      <c r="Q78" s="158"/>
      <c r="R78" s="152"/>
      <c r="S78" s="152"/>
      <c r="T78" s="82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7"/>
        <v>431250</v>
      </c>
      <c r="L79" s="62"/>
      <c r="M79" s="62"/>
      <c r="N79" s="182"/>
      <c r="O79" s="181"/>
      <c r="P79" s="151"/>
      <c r="Q79" s="158"/>
      <c r="R79" s="152"/>
      <c r="S79" s="152"/>
      <c r="T79" s="82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6"/>
        <v>2400000</v>
      </c>
      <c r="I80" s="65">
        <v>0</v>
      </c>
      <c r="J80" s="77" t="s">
        <v>28</v>
      </c>
      <c r="K80" s="62">
        <f t="shared" si="17"/>
        <v>0</v>
      </c>
      <c r="L80" s="62"/>
      <c r="M80" s="62"/>
      <c r="N80" s="182"/>
      <c r="O80" s="181"/>
      <c r="P80" s="151"/>
      <c r="Q80" s="158"/>
      <c r="R80" s="152"/>
      <c r="S80" s="152"/>
      <c r="T80" s="82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6"/>
        <v>320000</v>
      </c>
      <c r="I81" s="65">
        <v>15</v>
      </c>
      <c r="J81" s="77" t="s">
        <v>28</v>
      </c>
      <c r="K81" s="62">
        <f t="shared" si="17"/>
        <v>150000</v>
      </c>
      <c r="L81" s="62"/>
      <c r="M81" s="62"/>
      <c r="N81" s="182"/>
      <c r="O81" s="181"/>
      <c r="P81" s="151"/>
      <c r="Q81" s="158"/>
      <c r="R81" s="152"/>
      <c r="S81" s="152"/>
      <c r="T81" s="82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6"/>
        <v>6061000</v>
      </c>
      <c r="I82" s="65">
        <v>127</v>
      </c>
      <c r="J82" s="77" t="s">
        <v>137</v>
      </c>
      <c r="K82" s="62">
        <f t="shared" si="17"/>
        <v>3683000</v>
      </c>
      <c r="L82" s="62"/>
      <c r="M82" s="62"/>
      <c r="N82" s="182"/>
      <c r="O82" s="181"/>
      <c r="P82" s="151"/>
      <c r="Q82" s="158"/>
      <c r="R82" s="152"/>
      <c r="S82" s="152"/>
      <c r="T82" s="82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7"/>
        <v>5332000</v>
      </c>
      <c r="L83" s="62"/>
      <c r="M83" s="62"/>
      <c r="N83" s="182"/>
      <c r="O83" s="181"/>
      <c r="P83" s="151"/>
      <c r="Q83" s="158"/>
      <c r="R83" s="152"/>
      <c r="S83" s="152"/>
      <c r="T83" s="82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7"/>
        <v>5940000</v>
      </c>
      <c r="L84" s="62"/>
      <c r="M84" s="62"/>
      <c r="N84" s="182"/>
      <c r="O84" s="181"/>
      <c r="P84" s="151"/>
      <c r="Q84" s="158"/>
      <c r="R84" s="152"/>
      <c r="S84" s="152"/>
      <c r="T84" s="82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6"/>
        <v>1402500</v>
      </c>
      <c r="I85" s="81">
        <v>3</v>
      </c>
      <c r="J85" s="77" t="s">
        <v>28</v>
      </c>
      <c r="K85" s="62">
        <f t="shared" si="17"/>
        <v>280500</v>
      </c>
      <c r="L85" s="62"/>
      <c r="M85" s="62"/>
      <c r="N85" s="182"/>
      <c r="O85" s="181"/>
      <c r="P85" s="151"/>
      <c r="Q85" s="158"/>
      <c r="R85" s="152"/>
      <c r="S85" s="152"/>
      <c r="T85" s="82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6"/>
        <v>1665000</v>
      </c>
      <c r="I86" s="65">
        <v>2</v>
      </c>
      <c r="J86" s="77" t="s">
        <v>28</v>
      </c>
      <c r="K86" s="62">
        <f t="shared" si="17"/>
        <v>370000</v>
      </c>
      <c r="L86" s="62"/>
      <c r="M86" s="62"/>
      <c r="N86" s="182"/>
      <c r="O86" s="181"/>
      <c r="P86" s="151"/>
      <c r="Q86" s="158"/>
      <c r="R86" s="152"/>
      <c r="S86" s="152"/>
      <c r="T86" s="82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6"/>
        <v>2269800</v>
      </c>
      <c r="I87" s="65"/>
      <c r="J87" s="77" t="s">
        <v>28</v>
      </c>
      <c r="K87" s="62">
        <f t="shared" si="17"/>
        <v>0</v>
      </c>
      <c r="L87" s="62"/>
      <c r="M87" s="62"/>
      <c r="N87" s="182"/>
      <c r="O87" s="181"/>
      <c r="P87" s="151"/>
      <c r="Q87" s="158"/>
      <c r="R87" s="152"/>
      <c r="S87" s="152"/>
      <c r="T87" s="82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6"/>
        <v>632000</v>
      </c>
      <c r="I88" s="65">
        <v>3</v>
      </c>
      <c r="J88" s="77" t="s">
        <v>28</v>
      </c>
      <c r="K88" s="62">
        <f t="shared" si="17"/>
        <v>237000</v>
      </c>
      <c r="L88" s="62"/>
      <c r="M88" s="62"/>
      <c r="N88" s="182"/>
      <c r="S88" s="158"/>
      <c r="T88" s="82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7"/>
        <v>5448465</v>
      </c>
      <c r="L89" s="62"/>
      <c r="M89" s="62"/>
      <c r="O89" s="157"/>
      <c r="P89" s="151"/>
      <c r="Q89" s="158"/>
      <c r="R89" s="152"/>
      <c r="S89" s="152"/>
      <c r="T89" s="82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6"/>
        <v>7942000</v>
      </c>
      <c r="I90" s="65">
        <v>80</v>
      </c>
      <c r="J90" s="186" t="s">
        <v>330</v>
      </c>
      <c r="K90" s="62">
        <f t="shared" si="17"/>
        <v>3040000</v>
      </c>
      <c r="L90" s="62"/>
      <c r="M90" s="62"/>
      <c r="N90" s="182"/>
      <c r="O90" s="181"/>
      <c r="P90" s="151"/>
      <c r="Q90" s="158"/>
      <c r="R90" s="152"/>
      <c r="S90" s="152"/>
      <c r="T90" s="82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7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82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82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7"/>
        <v>140000</v>
      </c>
      <c r="L94" s="62"/>
      <c r="M94" s="62"/>
      <c r="N94" s="182"/>
      <c r="O94" s="181"/>
      <c r="P94" s="151"/>
      <c r="Q94" s="158"/>
      <c r="R94" s="160"/>
      <c r="S94" s="156"/>
      <c r="T94" s="82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7"/>
        <v>690000</v>
      </c>
      <c r="L95" s="62"/>
      <c r="M95" s="62"/>
      <c r="N95" s="182"/>
      <c r="O95" s="181"/>
      <c r="P95" s="151"/>
      <c r="Q95" s="158"/>
      <c r="R95" s="160"/>
      <c r="S95" s="156"/>
      <c r="T95" s="82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7"/>
        <v>0</v>
      </c>
      <c r="L96" s="62"/>
      <c r="M96" s="62"/>
      <c r="N96" s="182"/>
      <c r="O96" s="181"/>
      <c r="P96" s="151"/>
      <c r="Q96" s="158"/>
      <c r="R96" s="152"/>
      <c r="S96" s="152"/>
      <c r="T96" s="82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7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7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7"/>
        <v>390000</v>
      </c>
      <c r="L99" s="62"/>
      <c r="M99" s="62"/>
      <c r="N99" s="195"/>
      <c r="O99" s="181"/>
      <c r="P99" s="151"/>
      <c r="Q99" s="158"/>
      <c r="R99" s="160"/>
      <c r="S99" s="156"/>
      <c r="T99" s="82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7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7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si="17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2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2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si="17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7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7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6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7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7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7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6"/>
        <v>40000</v>
      </c>
      <c r="I122" s="65">
        <v>0</v>
      </c>
      <c r="J122" s="77" t="s">
        <v>28</v>
      </c>
      <c r="K122" s="62">
        <f t="shared" si="17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6"/>
        <v>120000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6"/>
        <v>175000</v>
      </c>
      <c r="I125" s="65">
        <v>0</v>
      </c>
      <c r="J125" s="77" t="s">
        <v>28</v>
      </c>
      <c r="K125" s="62">
        <f t="shared" si="17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6"/>
        <v>67500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6"/>
        <v>869500</v>
      </c>
      <c r="I127" s="65"/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6"/>
        <v>928000</v>
      </c>
      <c r="I128" s="65">
        <v>15</v>
      </c>
      <c r="J128" s="77" t="s">
        <v>28</v>
      </c>
      <c r="K128" s="62">
        <f t="shared" si="17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6"/>
        <v>270000</v>
      </c>
      <c r="I129" s="183">
        <v>0</v>
      </c>
      <c r="J129" s="77" t="s">
        <v>28</v>
      </c>
      <c r="K129" s="62">
        <f t="shared" si="17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6"/>
        <v>390000</v>
      </c>
      <c r="I130" s="65"/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6"/>
        <v>360750</v>
      </c>
      <c r="I131" s="65">
        <v>1</v>
      </c>
      <c r="J131" s="77" t="s">
        <v>28</v>
      </c>
      <c r="K131" s="62">
        <f t="shared" si="17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6"/>
        <v>458250</v>
      </c>
      <c r="I132" s="65">
        <v>1</v>
      </c>
      <c r="J132" s="77" t="s">
        <v>28</v>
      </c>
      <c r="K132" s="62">
        <f t="shared" si="17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6"/>
        <v>1200000</v>
      </c>
      <c r="I133" s="65">
        <v>1</v>
      </c>
      <c r="J133" s="77" t="s">
        <v>28</v>
      </c>
      <c r="K133" s="62">
        <f t="shared" si="17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6"/>
        <v>250000</v>
      </c>
      <c r="I134" s="65">
        <v>0</v>
      </c>
      <c r="J134" s="77" t="s">
        <v>28</v>
      </c>
      <c r="K134" s="62">
        <f t="shared" si="17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8" si="18">D135*G135</f>
        <v>100000</v>
      </c>
      <c r="I135" s="65">
        <v>1</v>
      </c>
      <c r="J135" s="77" t="s">
        <v>28</v>
      </c>
      <c r="K135" s="62">
        <f t="shared" si="17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8"/>
        <v>100000</v>
      </c>
      <c r="I136" s="65">
        <v>6</v>
      </c>
      <c r="J136" s="77" t="s">
        <v>28</v>
      </c>
      <c r="K136" s="62">
        <f t="shared" ref="K136:K199" si="19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8"/>
        <v>424000</v>
      </c>
      <c r="I137" s="65">
        <v>0</v>
      </c>
      <c r="J137" s="77" t="s">
        <v>31</v>
      </c>
      <c r="K137" s="62">
        <f t="shared" si="19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8"/>
        <v>456000</v>
      </c>
      <c r="I138" s="65">
        <v>0</v>
      </c>
      <c r="J138" s="77" t="s">
        <v>28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8"/>
        <v>780000</v>
      </c>
      <c r="I139" s="65">
        <v>4</v>
      </c>
      <c r="J139" s="77" t="s">
        <v>28</v>
      </c>
      <c r="K139" s="62">
        <f t="shared" si="19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8"/>
        <v>470000</v>
      </c>
      <c r="I140" s="65">
        <v>0</v>
      </c>
      <c r="J140" s="77" t="s">
        <v>28</v>
      </c>
      <c r="K140" s="62">
        <f t="shared" si="19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8"/>
        <v>1872000</v>
      </c>
      <c r="I141" s="65">
        <v>8</v>
      </c>
      <c r="J141" s="77" t="s">
        <v>28</v>
      </c>
      <c r="K141" s="62">
        <f t="shared" si="19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8"/>
        <v>2184000</v>
      </c>
      <c r="I142" s="65">
        <v>8</v>
      </c>
      <c r="J142" s="77" t="s">
        <v>28</v>
      </c>
      <c r="K142" s="62">
        <f t="shared" si="19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8"/>
        <v>2560000</v>
      </c>
      <c r="I143" s="65">
        <v>1</v>
      </c>
      <c r="J143" s="77" t="s">
        <v>28</v>
      </c>
      <c r="K143" s="62">
        <f t="shared" si="19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8"/>
        <v>2100000</v>
      </c>
      <c r="I144" s="65">
        <v>2</v>
      </c>
      <c r="J144" s="77" t="s">
        <v>28</v>
      </c>
      <c r="K144" s="62">
        <f t="shared" si="19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8"/>
        <v>2362500</v>
      </c>
      <c r="I145" s="65">
        <v>0</v>
      </c>
      <c r="J145" s="77" t="s">
        <v>31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8"/>
        <v>110000</v>
      </c>
      <c r="I146" s="65"/>
      <c r="J146" s="77" t="s">
        <v>31</v>
      </c>
      <c r="K146" s="62">
        <f t="shared" si="19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8"/>
        <v>3310484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8"/>
        <v>5328474</v>
      </c>
      <c r="I148" s="65">
        <v>0</v>
      </c>
      <c r="J148" s="77" t="s">
        <v>31</v>
      </c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8"/>
        <v>2718976</v>
      </c>
      <c r="I149" s="65">
        <v>0</v>
      </c>
      <c r="J149" s="77"/>
      <c r="K149" s="62">
        <f t="shared" si="19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8"/>
        <v>51250000</v>
      </c>
      <c r="I150" s="65"/>
      <c r="J150" s="77" t="s">
        <v>28</v>
      </c>
      <c r="K150" s="62">
        <f t="shared" si="19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8"/>
        <v>10200000</v>
      </c>
      <c r="I151" s="65">
        <v>0</v>
      </c>
      <c r="J151" s="77" t="s">
        <v>31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8"/>
        <v>1650000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8"/>
        <v>6125000</v>
      </c>
      <c r="I153" s="65">
        <v>0</v>
      </c>
      <c r="J153" s="77" t="s">
        <v>31</v>
      </c>
      <c r="K153" s="62">
        <f t="shared" si="19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31</v>
      </c>
      <c r="K154" s="62">
        <f t="shared" si="19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8"/>
        <v>900000</v>
      </c>
      <c r="I157" s="60">
        <v>0</v>
      </c>
      <c r="J157" s="60" t="s">
        <v>31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826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82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195"/>
      <c r="O165" s="196"/>
      <c r="P165" s="151"/>
      <c r="Q165" s="158"/>
      <c r="R165" s="152"/>
      <c r="S165" s="156"/>
      <c r="T165" s="82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8"/>
        <v>568000</v>
      </c>
      <c r="I166" s="60">
        <v>1</v>
      </c>
      <c r="J166" s="60" t="s">
        <v>28</v>
      </c>
      <c r="K166" s="62">
        <f t="shared" si="19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182"/>
      <c r="O167" s="196"/>
      <c r="P167" s="151"/>
      <c r="Q167" s="158"/>
      <c r="R167" s="152"/>
      <c r="S167" s="152"/>
      <c r="T167" s="82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82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8"/>
        <v>1800000</v>
      </c>
      <c r="I176" s="60"/>
      <c r="J176" s="60" t="s">
        <v>31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8"/>
        <v>2000000</v>
      </c>
      <c r="I177" s="60"/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8"/>
        <v>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8"/>
        <v>1150000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8"/>
        <v>8000000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8"/>
        <v>41500000</v>
      </c>
      <c r="I181" s="60">
        <v>0</v>
      </c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8"/>
        <v>4640000</v>
      </c>
      <c r="I182" s="60">
        <v>1</v>
      </c>
      <c r="J182" s="60" t="s">
        <v>31</v>
      </c>
      <c r="K182" s="62">
        <f t="shared" si="19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8"/>
        <v>1679800</v>
      </c>
      <c r="I184" s="60">
        <v>0</v>
      </c>
      <c r="J184" s="60" t="s">
        <v>116</v>
      </c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8"/>
        <v>970880</v>
      </c>
      <c r="I185" s="60">
        <v>0</v>
      </c>
      <c r="J185" s="60" t="s">
        <v>28</v>
      </c>
      <c r="K185" s="62">
        <f t="shared" si="19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0">D190*G190</f>
        <v>680000</v>
      </c>
      <c r="I190" s="60"/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9">
        <v>45124</v>
      </c>
      <c r="G192" s="67">
        <v>900000</v>
      </c>
      <c r="H192" s="62">
        <f t="shared" si="20"/>
        <v>4500000</v>
      </c>
      <c r="I192" s="60">
        <v>4</v>
      </c>
      <c r="J192" s="60" t="s">
        <v>28</v>
      </c>
      <c r="K192" s="62">
        <f t="shared" si="19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0"/>
        <v>2600000</v>
      </c>
      <c r="I194" s="60">
        <v>4</v>
      </c>
      <c r="J194" s="60" t="s">
        <v>28</v>
      </c>
      <c r="K194" s="62">
        <f t="shared" si="19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0"/>
        <v>6810400</v>
      </c>
      <c r="I195" s="60">
        <v>6</v>
      </c>
      <c r="J195" s="60" t="s">
        <v>28</v>
      </c>
      <c r="K195" s="62">
        <f t="shared" si="19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 t="shared" si="19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0"/>
        <v>2250000</v>
      </c>
      <c r="I200" s="60">
        <v>30</v>
      </c>
      <c r="J200" s="60" t="s">
        <v>28</v>
      </c>
      <c r="K200" s="60">
        <f t="shared" ref="K200:K205" si="21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0"/>
        <v>1407000</v>
      </c>
      <c r="I201" s="60">
        <v>6</v>
      </c>
      <c r="J201" s="60"/>
      <c r="K201" s="60">
        <f t="shared" si="21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0"/>
        <v>1176000</v>
      </c>
      <c r="I202" s="60">
        <v>6</v>
      </c>
      <c r="J202" s="60"/>
      <c r="K202" s="60">
        <f t="shared" si="21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0"/>
        <v>1971000</v>
      </c>
      <c r="I203" s="60">
        <v>5</v>
      </c>
      <c r="J203" s="60"/>
      <c r="K203" s="60">
        <f t="shared" si="21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0"/>
        <v>357000</v>
      </c>
      <c r="I204" s="60">
        <v>6</v>
      </c>
      <c r="J204" s="60"/>
      <c r="K204" s="60">
        <f t="shared" si="21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016" activePane="bottomLeft" state="frozen"/>
      <selection activeCell="B6189" sqref="B6189:I6209"/>
      <selection pane="bottomLeft" activeCell="B2105" sqref="B2105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1" bestFit="1" customWidth="1"/>
    <col min="6" max="6" width="14.28515625" style="42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4" t="s">
        <v>576</v>
      </c>
      <c r="B1" s="854"/>
      <c r="C1" s="854"/>
      <c r="D1" s="854"/>
      <c r="E1" s="854"/>
      <c r="F1" s="855"/>
      <c r="G1" s="856"/>
      <c r="H1" s="857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858">
        <v>17800000</v>
      </c>
      <c r="G635" s="859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860"/>
      <c r="G636" s="861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860"/>
      <c r="G637" s="861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860"/>
      <c r="G638" s="861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862"/>
      <c r="G639" s="863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customHeight="1" x14ac:dyDescent="0.25">
      <c r="A1406" s="85">
        <v>45233</v>
      </c>
      <c r="B1406" s="60" t="s">
        <v>16533</v>
      </c>
      <c r="C1406" s="347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6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6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64">
        <v>3860000</v>
      </c>
      <c r="G2282" s="867">
        <v>3860000</v>
      </c>
      <c r="H2282" s="870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65"/>
      <c r="G2283" s="868"/>
      <c r="H2283" s="871"/>
    </row>
    <row r="2284" spans="1:8" ht="15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65"/>
      <c r="G2284" s="868"/>
      <c r="H2284" s="871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66"/>
      <c r="G2285" s="869"/>
      <c r="H2285" s="872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customHeight="1" x14ac:dyDescent="0.25">
      <c r="A2631" s="85">
        <v>45205</v>
      </c>
      <c r="B2631" s="111" t="s">
        <v>16711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16425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customHeight="1" x14ac:dyDescent="0.25">
      <c r="A2708" s="65" t="s">
        <v>3691</v>
      </c>
      <c r="B2708" s="60" t="s">
        <v>16414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customHeight="1" x14ac:dyDescent="0.25">
      <c r="A2806" s="65" t="s">
        <v>327</v>
      </c>
      <c r="B2806" s="80" t="s">
        <v>16452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customHeight="1" x14ac:dyDescent="0.25">
      <c r="A2807" s="65" t="s">
        <v>327</v>
      </c>
      <c r="B2807" s="80" t="s">
        <v>14556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3">
        <v>44933</v>
      </c>
      <c r="B2891" s="63" t="s">
        <v>16361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16362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16363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16364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16365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16366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16367</v>
      </c>
    </row>
    <row r="2898" spans="1:8" ht="15" hidden="1" customHeight="1" x14ac:dyDescent="0.25">
      <c r="A2898" s="85">
        <v>44933</v>
      </c>
      <c r="B2898" s="60" t="s">
        <v>16368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16375</v>
      </c>
    </row>
    <row r="2899" spans="1:8" ht="15" hidden="1" customHeight="1" x14ac:dyDescent="0.25">
      <c r="A2899" s="85">
        <v>44933</v>
      </c>
      <c r="B2899" s="60" t="s">
        <v>16369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16375</v>
      </c>
    </row>
    <row r="2900" spans="1:8" ht="15" hidden="1" customHeight="1" x14ac:dyDescent="0.25">
      <c r="A2900" s="85">
        <v>44933</v>
      </c>
      <c r="B2900" s="60" t="s">
        <v>16370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16375</v>
      </c>
    </row>
    <row r="2901" spans="1:8" ht="15" hidden="1" customHeight="1" x14ac:dyDescent="0.25">
      <c r="A2901" s="85">
        <v>44933</v>
      </c>
      <c r="B2901" s="111" t="s">
        <v>16371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16375</v>
      </c>
    </row>
    <row r="2902" spans="1:8" ht="15" hidden="1" customHeight="1" x14ac:dyDescent="0.25">
      <c r="A2902" s="85">
        <v>44933</v>
      </c>
      <c r="B2902" s="63" t="s">
        <v>16372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16375</v>
      </c>
    </row>
    <row r="2903" spans="1:8" ht="15" hidden="1" customHeight="1" x14ac:dyDescent="0.25">
      <c r="A2903" s="85">
        <v>44933</v>
      </c>
      <c r="B2903" s="74" t="s">
        <v>16373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16375</v>
      </c>
    </row>
    <row r="2904" spans="1:8" ht="15" hidden="1" customHeight="1" x14ac:dyDescent="0.25">
      <c r="A2904" s="85">
        <v>44933</v>
      </c>
      <c r="B2904" s="63" t="s">
        <v>16385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16375</v>
      </c>
    </row>
    <row r="2905" spans="1:8" ht="15" hidden="1" customHeight="1" x14ac:dyDescent="0.25">
      <c r="A2905" s="85">
        <v>44933</v>
      </c>
      <c r="B2905" s="63" t="s">
        <v>16374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16375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16376</v>
      </c>
      <c r="C2907" s="87" t="s">
        <v>225</v>
      </c>
      <c r="D2907" s="81">
        <v>5</v>
      </c>
      <c r="E2907" s="76" t="s">
        <v>6350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16377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16375</v>
      </c>
    </row>
    <row r="2909" spans="1:8" ht="15" hidden="1" customHeight="1" x14ac:dyDescent="0.25">
      <c r="A2909" s="85">
        <v>44933</v>
      </c>
      <c r="B2909" s="60" t="s">
        <v>16378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16375</v>
      </c>
    </row>
    <row r="2910" spans="1:8" ht="15" hidden="1" customHeight="1" x14ac:dyDescent="0.25">
      <c r="A2910" s="85">
        <v>44933</v>
      </c>
      <c r="B2910" s="60" t="s">
        <v>16379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16375</v>
      </c>
    </row>
    <row r="2911" spans="1:8" ht="15" hidden="1" customHeight="1" x14ac:dyDescent="0.25">
      <c r="A2911" s="85">
        <v>44933</v>
      </c>
      <c r="B2911" s="60" t="s">
        <v>16380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16375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16381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16383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16375</v>
      </c>
    </row>
    <row r="2915" spans="1:8" ht="15" hidden="1" customHeight="1" x14ac:dyDescent="0.25">
      <c r="A2915" s="85">
        <v>44992</v>
      </c>
      <c r="B2915" s="80" t="s">
        <v>16384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16375</v>
      </c>
    </row>
    <row r="2916" spans="1:8" ht="15" hidden="1" customHeight="1" x14ac:dyDescent="0.25">
      <c r="A2916" s="85">
        <v>44992</v>
      </c>
      <c r="B2916" s="80" t="s">
        <v>16386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16375</v>
      </c>
    </row>
    <row r="2917" spans="1:8" ht="15" hidden="1" customHeight="1" x14ac:dyDescent="0.25">
      <c r="A2917" s="85">
        <v>44992</v>
      </c>
      <c r="B2917" s="80" t="s">
        <v>16387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16375</v>
      </c>
    </row>
    <row r="2918" spans="1:8" ht="15" hidden="1" customHeight="1" x14ac:dyDescent="0.25">
      <c r="A2918" s="85">
        <v>44992</v>
      </c>
      <c r="B2918" s="63" t="s">
        <v>16388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16375</v>
      </c>
    </row>
    <row r="2919" spans="1:8" ht="15" hidden="1" customHeight="1" x14ac:dyDescent="0.25">
      <c r="A2919" s="85">
        <v>44992</v>
      </c>
      <c r="B2919" s="74" t="s">
        <v>16389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16375</v>
      </c>
    </row>
    <row r="2920" spans="1:8" ht="15" hidden="1" customHeight="1" x14ac:dyDescent="0.25">
      <c r="A2920" s="85">
        <v>44992</v>
      </c>
      <c r="B2920" s="80" t="s">
        <v>16390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16375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16375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16375</v>
      </c>
    </row>
    <row r="2923" spans="1:8" ht="15" hidden="1" customHeight="1" x14ac:dyDescent="0.25">
      <c r="A2923" s="85">
        <v>44992</v>
      </c>
      <c r="B2923" s="60" t="s">
        <v>16391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16375</v>
      </c>
    </row>
    <row r="2924" spans="1:8" ht="15" hidden="1" customHeight="1" x14ac:dyDescent="0.25">
      <c r="A2924" s="85">
        <v>44992</v>
      </c>
      <c r="B2924" s="60" t="s">
        <v>16392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16375</v>
      </c>
    </row>
    <row r="2925" spans="1:8" ht="15" hidden="1" customHeight="1" x14ac:dyDescent="0.25">
      <c r="A2925" s="85">
        <v>44992</v>
      </c>
      <c r="B2925" s="111" t="s">
        <v>16393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16375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6185</v>
      </c>
      <c r="C2928" s="60" t="s">
        <v>4729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16401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16409</v>
      </c>
      <c r="C2932" s="87" t="s">
        <v>16410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16411</v>
      </c>
      <c r="C2933" s="87" t="s">
        <v>16412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16413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16421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16375</v>
      </c>
    </row>
    <row r="2936" spans="1:8" ht="15" hidden="1" customHeight="1" x14ac:dyDescent="0.25">
      <c r="A2936" s="85">
        <v>45023</v>
      </c>
      <c r="B2936" s="80" t="s">
        <v>16422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16375</v>
      </c>
    </row>
    <row r="2937" spans="1:8" ht="15" hidden="1" customHeight="1" x14ac:dyDescent="0.25">
      <c r="A2937" s="85">
        <v>45023</v>
      </c>
      <c r="B2937" s="80" t="s">
        <v>16423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16375</v>
      </c>
    </row>
    <row r="2938" spans="1:8" ht="15" hidden="1" customHeight="1" x14ac:dyDescent="0.25">
      <c r="A2938" s="85">
        <v>45023</v>
      </c>
      <c r="B2938" s="80" t="s">
        <v>16424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16375</v>
      </c>
    </row>
    <row r="2939" spans="1:8" ht="15" hidden="1" customHeight="1" x14ac:dyDescent="0.25">
      <c r="A2939" s="85">
        <v>45023</v>
      </c>
      <c r="B2939" s="63" t="s">
        <v>16426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16375</v>
      </c>
    </row>
    <row r="2940" spans="1:8" ht="15" hidden="1" customHeight="1" x14ac:dyDescent="0.25">
      <c r="A2940" s="85">
        <v>45023</v>
      </c>
      <c r="B2940" s="74" t="s">
        <v>16427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customHeight="1" x14ac:dyDescent="0.25">
      <c r="A2941" s="85">
        <v>45023</v>
      </c>
      <c r="B2941" s="80" t="s">
        <v>16428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16455</v>
      </c>
    </row>
    <row r="2943" spans="1:8" ht="15" hidden="1" customHeight="1" x14ac:dyDescent="0.25">
      <c r="A2943" s="85">
        <v>45023</v>
      </c>
      <c r="B2943" s="60" t="s">
        <v>16429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16430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16431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16448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16449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:G2949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16464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16465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16467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16375</v>
      </c>
    </row>
    <row r="2958" spans="1:8" ht="15" hidden="1" customHeight="1" x14ac:dyDescent="0.25">
      <c r="A2958" s="85">
        <v>45053</v>
      </c>
      <c r="B2958" s="60" t="s">
        <v>16468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16375</v>
      </c>
    </row>
    <row r="2959" spans="1:8" ht="15" hidden="1" customHeight="1" x14ac:dyDescent="0.25">
      <c r="A2959" s="85">
        <v>45053</v>
      </c>
      <c r="B2959" s="60" t="s">
        <v>16469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16375</v>
      </c>
    </row>
    <row r="2960" spans="1:8" ht="15" hidden="1" customHeight="1" x14ac:dyDescent="0.25">
      <c r="A2960" s="85">
        <v>45053</v>
      </c>
      <c r="B2960" s="60" t="s">
        <v>16470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11180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11180</v>
      </c>
    </row>
    <row r="2963" spans="1:8" ht="15" hidden="1" customHeight="1" x14ac:dyDescent="0.25">
      <c r="A2963" s="85">
        <v>45053</v>
      </c>
      <c r="B2963" s="74" t="s">
        <v>16471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16476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16472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16473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16474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16475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16479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16464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16480</v>
      </c>
      <c r="C2973" s="60" t="s">
        <v>16482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16481</v>
      </c>
      <c r="C2974" s="60" t="s">
        <v>16482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16483</v>
      </c>
    </row>
    <row r="2975" spans="1:8" ht="15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customHeight="1" x14ac:dyDescent="0.25">
      <c r="A2976" s="85">
        <v>45053</v>
      </c>
      <c r="B2976" s="63" t="s">
        <v>16530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customHeight="1" x14ac:dyDescent="0.25">
      <c r="A2977" s="85">
        <v>45053</v>
      </c>
      <c r="B2977" s="79" t="s">
        <v>16531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customHeight="1" x14ac:dyDescent="0.25">
      <c r="A2978" s="85">
        <v>45053</v>
      </c>
      <c r="B2978" s="63" t="s">
        <v>9376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customHeight="1" x14ac:dyDescent="0.25">
      <c r="A2979" s="85">
        <v>45053</v>
      </c>
      <c r="B2979" s="79" t="s">
        <v>16532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16583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16489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16490</v>
      </c>
    </row>
    <row r="2982" spans="1:8" ht="15" hidden="1" customHeight="1" x14ac:dyDescent="0.25">
      <c r="A2982" s="85">
        <v>45084</v>
      </c>
      <c r="B2982" s="60" t="s">
        <v>16491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16492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16493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16494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16495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16496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16497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16498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16499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16490</v>
      </c>
    </row>
    <row r="2997" spans="1:8" ht="15" hidden="1" customHeight="1" x14ac:dyDescent="0.25">
      <c r="A2997" s="85">
        <v>45084</v>
      </c>
      <c r="B2997" s="80" t="s">
        <v>16500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16490</v>
      </c>
    </row>
    <row r="2998" spans="1:8" ht="15" hidden="1" customHeight="1" x14ac:dyDescent="0.25">
      <c r="A2998" s="85">
        <v>45084</v>
      </c>
      <c r="B2998" s="80" t="s">
        <v>16501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16502</v>
      </c>
    </row>
    <row r="2999" spans="1:8" ht="15" hidden="1" customHeight="1" x14ac:dyDescent="0.25">
      <c r="A2999" s="85">
        <v>45084</v>
      </c>
      <c r="B2999" s="60" t="s">
        <v>16567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16568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16569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16570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16539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16540</v>
      </c>
    </row>
    <row r="3004" spans="1:8" ht="15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16541</v>
      </c>
    </row>
    <row r="3005" spans="1:8" ht="15" hidden="1" customHeight="1" x14ac:dyDescent="0.25">
      <c r="A3005" s="85">
        <v>45114</v>
      </c>
      <c r="B3005" s="63" t="s">
        <v>16542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16543</v>
      </c>
    </row>
    <row r="3006" spans="1:8" ht="15" hidden="1" customHeight="1" x14ac:dyDescent="0.25">
      <c r="A3006" s="85">
        <v>45114</v>
      </c>
      <c r="B3006" s="60" t="s">
        <v>16544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16545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16546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16543</v>
      </c>
    </row>
    <row r="3009" spans="1:8" ht="15" hidden="1" customHeight="1" x14ac:dyDescent="0.25">
      <c r="A3009" s="85">
        <v>45114</v>
      </c>
      <c r="B3009" s="63" t="s">
        <v>16547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16548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16549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16581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16550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16551</v>
      </c>
      <c r="C3014" s="60" t="s">
        <v>16552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16553</v>
      </c>
    </row>
    <row r="3015" spans="1:8" ht="15" hidden="1" customHeight="1" x14ac:dyDescent="0.25">
      <c r="A3015" s="85">
        <v>45114</v>
      </c>
      <c r="B3015" s="63" t="s">
        <v>16554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16555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16556</v>
      </c>
    </row>
    <row r="3018" spans="1:8" ht="15" hidden="1" customHeight="1" x14ac:dyDescent="0.25">
      <c r="A3018" s="85">
        <v>45114</v>
      </c>
      <c r="B3018" s="63" t="s">
        <v>16558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16560</v>
      </c>
    </row>
    <row r="3019" spans="1:8" ht="15" hidden="1" customHeight="1" x14ac:dyDescent="0.25">
      <c r="A3019" s="85">
        <v>45114</v>
      </c>
      <c r="B3019" s="80" t="s">
        <v>16559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16560</v>
      </c>
    </row>
    <row r="3020" spans="1:8" ht="15" hidden="1" customHeight="1" x14ac:dyDescent="0.25">
      <c r="A3020" s="85">
        <v>45145</v>
      </c>
      <c r="B3020" s="63" t="s">
        <v>16562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16563</v>
      </c>
    </row>
    <row r="3021" spans="1:8" ht="15" hidden="1" customHeight="1" x14ac:dyDescent="0.25">
      <c r="A3021" s="85">
        <v>45145</v>
      </c>
      <c r="B3021" s="60" t="s">
        <v>16564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16563</v>
      </c>
    </row>
    <row r="3022" spans="1:8" ht="15" hidden="1" customHeight="1" x14ac:dyDescent="0.25">
      <c r="A3022" s="85">
        <v>45145</v>
      </c>
      <c r="B3022" s="63" t="s">
        <v>16565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16566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16572</v>
      </c>
    </row>
    <row r="3026" spans="1:8" ht="15" hidden="1" customHeight="1" x14ac:dyDescent="0.25">
      <c r="A3026" s="85">
        <v>45145</v>
      </c>
      <c r="B3026" s="63" t="s">
        <v>16573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16574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16575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16576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16577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16578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16579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16580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customHeight="1" x14ac:dyDescent="0.25">
      <c r="A3035" s="85">
        <v>45145</v>
      </c>
      <c r="B3035" s="63" t="s">
        <v>16639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customHeight="1" x14ac:dyDescent="0.25">
      <c r="A3036" s="85">
        <v>45145</v>
      </c>
      <c r="B3036" s="80" t="s">
        <v>16640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customHeight="1" x14ac:dyDescent="0.25">
      <c r="A3037" s="85">
        <v>45145</v>
      </c>
      <c r="B3037" s="80" t="s">
        <v>16641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59" si="83">F3037*D3037</f>
        <v>4950000</v>
      </c>
      <c r="H3037" s="69" t="s">
        <v>112</v>
      </c>
    </row>
    <row r="3038" spans="1:8" ht="15" customHeight="1" x14ac:dyDescent="0.25">
      <c r="A3038" s="85">
        <v>45145</v>
      </c>
      <c r="B3038" s="60" t="s">
        <v>16650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6169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16595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16596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16597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16598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16599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16600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16601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5269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86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16665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16680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customHeight="1" x14ac:dyDescent="0.25">
      <c r="A3057" s="85">
        <v>45237</v>
      </c>
      <c r="B3057" s="60" t="s">
        <v>16681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16682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16683</v>
      </c>
    </row>
    <row r="3060" spans="1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ref="G3031:G3094" si="84">D3060*F3060</f>
        <v>0</v>
      </c>
      <c r="H3060" s="373" t="s">
        <v>3880</v>
      </c>
    </row>
    <row r="3061" spans="1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4"/>
        <v>0</v>
      </c>
      <c r="H3061" s="374" t="s">
        <v>112</v>
      </c>
    </row>
    <row r="3062" spans="1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4"/>
        <v>0</v>
      </c>
      <c r="H3062" s="374"/>
    </row>
    <row r="3063" spans="1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4"/>
        <v>0</v>
      </c>
      <c r="H3063" s="374" t="s">
        <v>112</v>
      </c>
    </row>
    <row r="3064" spans="1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4"/>
        <v>0</v>
      </c>
      <c r="H3064" s="373" t="s">
        <v>3881</v>
      </c>
    </row>
    <row r="3065" spans="1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4"/>
        <v>0</v>
      </c>
      <c r="H3065" s="373" t="s">
        <v>35</v>
      </c>
    </row>
    <row r="3066" spans="1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4"/>
        <v>0</v>
      </c>
      <c r="H3066" s="373" t="s">
        <v>184</v>
      </c>
    </row>
    <row r="3067" spans="1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4"/>
        <v>0</v>
      </c>
      <c r="H3067" s="373" t="s">
        <v>184</v>
      </c>
    </row>
    <row r="3068" spans="1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4"/>
        <v>0</v>
      </c>
      <c r="H3068" s="373" t="s">
        <v>184</v>
      </c>
    </row>
    <row r="3069" spans="1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4"/>
        <v>0</v>
      </c>
      <c r="H3069" s="373" t="s">
        <v>3882</v>
      </c>
    </row>
    <row r="3070" spans="1:8" ht="15" hidden="1" customHeight="1" x14ac:dyDescent="0.25">
      <c r="B3070" s="79"/>
      <c r="C3070" s="60"/>
      <c r="D3070" s="81"/>
      <c r="E3070" s="75" t="s">
        <v>28</v>
      </c>
      <c r="F3070" s="384">
        <v>100000</v>
      </c>
      <c r="G3070" s="68">
        <f t="shared" si="84"/>
        <v>0</v>
      </c>
      <c r="H3070" s="373" t="s">
        <v>112</v>
      </c>
    </row>
    <row r="3071" spans="1:8" ht="15" hidden="1" customHeight="1" x14ac:dyDescent="0.25">
      <c r="B3071" s="75"/>
      <c r="C3071" s="75"/>
      <c r="D3071" s="385"/>
      <c r="E3071" s="75" t="s">
        <v>31</v>
      </c>
      <c r="F3071" s="68">
        <v>10000</v>
      </c>
      <c r="G3071" s="68">
        <f t="shared" si="84"/>
        <v>0</v>
      </c>
      <c r="H3071" s="373" t="s">
        <v>106</v>
      </c>
    </row>
    <row r="3072" spans="1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4"/>
        <v>0</v>
      </c>
      <c r="H3072" s="373" t="s">
        <v>3882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4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4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4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4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4"/>
        <v>0</v>
      </c>
      <c r="H3078" s="373" t="s">
        <v>3879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4"/>
        <v>0</v>
      </c>
      <c r="H3079" s="373" t="s">
        <v>3879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4"/>
        <v>0</v>
      </c>
      <c r="H3080" s="373" t="s">
        <v>3879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4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4"/>
        <v>0</v>
      </c>
      <c r="H3082" s="373" t="s">
        <v>184</v>
      </c>
    </row>
    <row r="3083" spans="2:8" ht="15" hidden="1" customHeight="1" x14ac:dyDescent="0.25">
      <c r="B3083" s="60"/>
      <c r="C3083" s="383"/>
      <c r="D3083" s="81"/>
      <c r="E3083" s="75" t="s">
        <v>38</v>
      </c>
      <c r="F3083" s="384">
        <v>83903</v>
      </c>
      <c r="G3083" s="68">
        <f t="shared" si="84"/>
        <v>0</v>
      </c>
      <c r="H3083" s="373" t="s">
        <v>134</v>
      </c>
    </row>
    <row r="3084" spans="2:8" ht="15" hidden="1" customHeight="1" x14ac:dyDescent="0.25">
      <c r="B3084" s="75"/>
      <c r="C3084" s="75"/>
      <c r="D3084" s="385"/>
      <c r="E3084" s="75" t="s">
        <v>31</v>
      </c>
      <c r="F3084" s="68">
        <v>100000</v>
      </c>
      <c r="G3084" s="68">
        <f t="shared" si="84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4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4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4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4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4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4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4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4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4"/>
        <v>0</v>
      </c>
      <c r="H3094" s="373" t="s">
        <v>112</v>
      </c>
    </row>
    <row r="3095" spans="2:8" ht="15" hidden="1" customHeight="1" x14ac:dyDescent="0.25">
      <c r="B3095" s="60"/>
      <c r="C3095" s="383"/>
      <c r="D3095" s="81"/>
      <c r="E3095" s="75" t="s">
        <v>3883</v>
      </c>
      <c r="F3095" s="384">
        <v>667150</v>
      </c>
      <c r="G3095" s="68">
        <f t="shared" ref="G3095:G3158" si="85">D3095*F3095</f>
        <v>0</v>
      </c>
      <c r="H3095" s="373" t="s">
        <v>3884</v>
      </c>
    </row>
    <row r="3096" spans="2:8" ht="15" hidden="1" customHeight="1" x14ac:dyDescent="0.25">
      <c r="B3096" s="60"/>
      <c r="C3096" s="75"/>
      <c r="D3096" s="385"/>
      <c r="E3096" s="75" t="s">
        <v>31</v>
      </c>
      <c r="F3096" s="68">
        <v>20000</v>
      </c>
      <c r="G3096" s="68">
        <f t="shared" si="85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5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5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5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5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5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5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5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5"/>
        <v>0</v>
      </c>
      <c r="H3105" s="373" t="s">
        <v>2682</v>
      </c>
    </row>
    <row r="3106" spans="2:8" ht="15" hidden="1" customHeight="1" x14ac:dyDescent="0.25">
      <c r="B3106" s="388"/>
      <c r="C3106" s="60"/>
      <c r="D3106" s="65"/>
      <c r="E3106" s="66" t="s">
        <v>28</v>
      </c>
      <c r="F3106" s="67">
        <v>1500000</v>
      </c>
      <c r="G3106" s="72">
        <f t="shared" si="85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5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5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5"/>
        <v>0</v>
      </c>
      <c r="H3109" s="373" t="s">
        <v>3885</v>
      </c>
    </row>
    <row r="3110" spans="2:8" ht="15" hidden="1" customHeight="1" x14ac:dyDescent="0.25">
      <c r="B3110" s="60"/>
      <c r="C3110" s="383"/>
      <c r="D3110" s="81"/>
      <c r="E3110" s="75" t="s">
        <v>38</v>
      </c>
      <c r="F3110" s="384">
        <v>5500</v>
      </c>
      <c r="G3110" s="68">
        <f t="shared" si="85"/>
        <v>0</v>
      </c>
      <c r="H3110" s="373" t="s">
        <v>696</v>
      </c>
    </row>
    <row r="3111" spans="2:8" ht="15" hidden="1" customHeight="1" x14ac:dyDescent="0.25">
      <c r="B3111" s="60"/>
      <c r="C3111" s="75"/>
      <c r="D3111" s="385"/>
      <c r="E3111" s="75" t="s">
        <v>38</v>
      </c>
      <c r="F3111" s="68">
        <v>17500</v>
      </c>
      <c r="G3111" s="68">
        <f t="shared" si="85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5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5"/>
        <v>0</v>
      </c>
      <c r="H3113" s="373" t="s">
        <v>3886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3886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5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5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5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5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5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5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5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5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5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5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5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5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5"/>
        <v>0</v>
      </c>
      <c r="H3127" s="69" t="s">
        <v>3887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5"/>
        <v>0</v>
      </c>
      <c r="H3128" s="69" t="s">
        <v>3887</v>
      </c>
    </row>
    <row r="3129" spans="2:8" ht="15" hidden="1" customHeight="1" x14ac:dyDescent="0.25">
      <c r="B3129" s="139"/>
      <c r="C3129" s="71"/>
      <c r="D3129" s="385"/>
      <c r="E3129" s="336" t="s">
        <v>71</v>
      </c>
      <c r="F3129" s="224">
        <v>82900</v>
      </c>
      <c r="G3129" s="211">
        <f t="shared" si="85"/>
        <v>0</v>
      </c>
      <c r="H3129" s="373" t="s">
        <v>696</v>
      </c>
    </row>
    <row r="3130" spans="2:8" ht="15" hidden="1" customHeight="1" x14ac:dyDescent="0.25">
      <c r="B3130" s="139"/>
      <c r="C3130" s="71"/>
      <c r="D3130" s="385"/>
      <c r="E3130" s="76" t="s">
        <v>28</v>
      </c>
      <c r="F3130" s="72">
        <v>92000</v>
      </c>
      <c r="G3130" s="211">
        <f t="shared" si="85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5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5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5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5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5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5"/>
        <v>0</v>
      </c>
      <c r="H3136" s="373" t="s">
        <v>3888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5"/>
        <v>0</v>
      </c>
      <c r="H3137" s="373" t="s">
        <v>1041</v>
      </c>
    </row>
    <row r="3138" spans="2:8" ht="15" hidden="1" customHeight="1" x14ac:dyDescent="0.25">
      <c r="B3138" s="60"/>
      <c r="C3138" s="383"/>
      <c r="D3138" s="81"/>
      <c r="E3138" s="75" t="s">
        <v>28</v>
      </c>
      <c r="F3138" s="384">
        <v>300000</v>
      </c>
      <c r="G3138" s="68">
        <f t="shared" si="85"/>
        <v>0</v>
      </c>
      <c r="H3138" s="373" t="s">
        <v>620</v>
      </c>
    </row>
    <row r="3139" spans="2:8" ht="15" hidden="1" customHeight="1" x14ac:dyDescent="0.25">
      <c r="B3139" s="60"/>
      <c r="C3139" s="75"/>
      <c r="D3139" s="385"/>
      <c r="E3139" s="75" t="s">
        <v>31</v>
      </c>
      <c r="F3139" s="68">
        <v>700000</v>
      </c>
      <c r="G3139" s="68">
        <f t="shared" si="85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5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5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5"/>
        <v>0</v>
      </c>
      <c r="H3143" s="373" t="s">
        <v>3889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5"/>
        <v>0</v>
      </c>
      <c r="H3144" s="373" t="s">
        <v>3889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5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5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5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5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5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5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5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5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5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5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5"/>
        <v>0</v>
      </c>
      <c r="H3155" s="373" t="s">
        <v>696</v>
      </c>
    </row>
    <row r="3156" spans="2:8" ht="15" hidden="1" customHeight="1" x14ac:dyDescent="0.25">
      <c r="B3156" s="60"/>
      <c r="C3156" s="383"/>
      <c r="D3156" s="81"/>
      <c r="E3156" s="75" t="s">
        <v>28</v>
      </c>
      <c r="F3156" s="384">
        <v>100000</v>
      </c>
      <c r="G3156" s="68">
        <f t="shared" si="85"/>
        <v>0</v>
      </c>
      <c r="H3156" s="373" t="s">
        <v>696</v>
      </c>
    </row>
    <row r="3157" spans="2:8" ht="15" hidden="1" customHeight="1" x14ac:dyDescent="0.25">
      <c r="B3157" s="60"/>
      <c r="C3157" s="75"/>
      <c r="D3157" s="385"/>
      <c r="E3157" s="75" t="s">
        <v>31</v>
      </c>
      <c r="F3157" s="68">
        <v>480000</v>
      </c>
      <c r="G3157" s="68">
        <f t="shared" si="85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5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6">D3159*F3159</f>
        <v>0</v>
      </c>
      <c r="H3159" s="373" t="s">
        <v>3884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6"/>
        <v>0</v>
      </c>
      <c r="H3160" s="373" t="s">
        <v>3884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6"/>
        <v>0</v>
      </c>
      <c r="H3161" s="373" t="s">
        <v>3884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6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6"/>
        <v>0</v>
      </c>
      <c r="H3163" s="373" t="s">
        <v>1760</v>
      </c>
    </row>
    <row r="3164" spans="2:8" ht="15" hidden="1" customHeight="1" x14ac:dyDescent="0.25">
      <c r="B3164" s="60"/>
      <c r="C3164" s="383"/>
      <c r="D3164" s="81"/>
      <c r="E3164" s="75" t="s">
        <v>28</v>
      </c>
      <c r="F3164" s="384">
        <v>105000</v>
      </c>
      <c r="G3164" s="68">
        <f t="shared" si="86"/>
        <v>0</v>
      </c>
      <c r="H3164" s="373" t="s">
        <v>3890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6"/>
        <v>0</v>
      </c>
      <c r="H3165" s="373" t="s">
        <v>3891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6"/>
        <v>0</v>
      </c>
      <c r="H3166" s="373" t="s">
        <v>3891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6"/>
        <v>0</v>
      </c>
      <c r="H3167" s="373" t="s">
        <v>3879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6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6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6"/>
        <v>0</v>
      </c>
      <c r="H3170" s="373" t="s">
        <v>112</v>
      </c>
    </row>
    <row r="3171" spans="2:8" ht="15" hidden="1" customHeight="1" x14ac:dyDescent="0.25">
      <c r="B3171" s="60"/>
      <c r="C3171" s="383"/>
      <c r="D3171" s="81"/>
      <c r="E3171" s="75" t="s">
        <v>28</v>
      </c>
      <c r="F3171" s="384">
        <v>800000</v>
      </c>
      <c r="G3171" s="68">
        <f t="shared" si="86"/>
        <v>0</v>
      </c>
      <c r="H3171" s="373" t="s">
        <v>134</v>
      </c>
    </row>
    <row r="3172" spans="2:8" ht="15" hidden="1" customHeight="1" x14ac:dyDescent="0.25">
      <c r="B3172" s="60"/>
      <c r="C3172" s="75"/>
      <c r="D3172" s="385"/>
      <c r="E3172" s="75" t="s">
        <v>31</v>
      </c>
      <c r="F3172" s="68">
        <v>30000</v>
      </c>
      <c r="G3172" s="68">
        <f t="shared" si="86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6"/>
        <v>0</v>
      </c>
      <c r="H3173" s="86" t="s">
        <v>3892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6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6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6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6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6"/>
        <v>0</v>
      </c>
      <c r="H3178" s="373" t="s">
        <v>134</v>
      </c>
    </row>
    <row r="3179" spans="2:8" ht="15" hidden="1" customHeight="1" x14ac:dyDescent="0.25">
      <c r="B3179" s="60"/>
      <c r="C3179" s="383"/>
      <c r="D3179" s="81"/>
      <c r="E3179" s="75" t="s">
        <v>28</v>
      </c>
      <c r="F3179" s="384">
        <v>25000</v>
      </c>
      <c r="G3179" s="68">
        <f t="shared" si="86"/>
        <v>0</v>
      </c>
      <c r="H3179" s="373" t="s">
        <v>112</v>
      </c>
    </row>
    <row r="3180" spans="2:8" ht="15" hidden="1" customHeight="1" x14ac:dyDescent="0.25">
      <c r="B3180" s="60"/>
      <c r="C3180" s="75"/>
      <c r="D3180" s="385"/>
      <c r="E3180" s="75" t="s">
        <v>77</v>
      </c>
      <c r="F3180" s="68">
        <v>75000</v>
      </c>
      <c r="G3180" s="68">
        <f t="shared" si="86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6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6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6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6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6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6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6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6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6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6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6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6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6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6"/>
        <v>0</v>
      </c>
      <c r="H3195" s="373" t="s">
        <v>112</v>
      </c>
    </row>
    <row r="3196" spans="2:8" ht="15" hidden="1" customHeight="1" x14ac:dyDescent="0.25">
      <c r="B3196" s="60"/>
      <c r="C3196" s="383"/>
      <c r="D3196" s="81"/>
      <c r="E3196" s="75" t="s">
        <v>28</v>
      </c>
      <c r="F3196" s="384">
        <v>6600</v>
      </c>
      <c r="G3196" s="68">
        <f t="shared" si="86"/>
        <v>0</v>
      </c>
      <c r="H3196" s="373" t="s">
        <v>134</v>
      </c>
    </row>
    <row r="3197" spans="2:8" ht="15" hidden="1" customHeight="1" x14ac:dyDescent="0.25">
      <c r="B3197" s="60"/>
      <c r="C3197" s="75"/>
      <c r="D3197" s="385"/>
      <c r="E3197" s="75" t="s">
        <v>28</v>
      </c>
      <c r="F3197" s="68">
        <v>103000</v>
      </c>
      <c r="G3197" s="68">
        <f t="shared" si="86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6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6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3893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6"/>
        <v>0</v>
      </c>
      <c r="H3201" s="373" t="s">
        <v>3893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6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6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6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6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6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6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6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6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6"/>
        <v>0</v>
      </c>
      <c r="H3210" s="373" t="s">
        <v>3894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6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6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6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6"/>
        <v>0</v>
      </c>
      <c r="H3214" s="373" t="s">
        <v>134</v>
      </c>
    </row>
    <row r="3215" spans="2:8" ht="15" hidden="1" customHeight="1" x14ac:dyDescent="0.25">
      <c r="B3215" s="60"/>
      <c r="C3215" s="383"/>
      <c r="D3215" s="81"/>
      <c r="E3215" s="75" t="s">
        <v>28</v>
      </c>
      <c r="F3215" s="384">
        <v>1560000</v>
      </c>
      <c r="G3215" s="68">
        <f t="shared" si="86"/>
        <v>0</v>
      </c>
      <c r="H3215" s="373" t="s">
        <v>536</v>
      </c>
    </row>
    <row r="3216" spans="2:8" ht="15" hidden="1" customHeight="1" x14ac:dyDescent="0.25">
      <c r="B3216" s="60"/>
      <c r="C3216" s="75"/>
      <c r="D3216" s="385"/>
      <c r="E3216" s="75" t="s">
        <v>28</v>
      </c>
      <c r="F3216" s="68">
        <v>170000</v>
      </c>
      <c r="G3216" s="68">
        <f t="shared" si="86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6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6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6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6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6"/>
        <v>0</v>
      </c>
      <c r="H3221" s="373" t="s">
        <v>3895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6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7">D3223*F3223</f>
        <v>0</v>
      </c>
      <c r="H3223" s="373" t="s">
        <v>3462</v>
      </c>
    </row>
    <row r="3224" spans="2:8" ht="15" hidden="1" customHeight="1" x14ac:dyDescent="0.25">
      <c r="B3224" s="60"/>
      <c r="C3224" s="383"/>
      <c r="D3224" s="81"/>
      <c r="E3224" s="75" t="s">
        <v>28</v>
      </c>
      <c r="F3224" s="384">
        <v>100000</v>
      </c>
      <c r="G3224" s="68">
        <f t="shared" si="87"/>
        <v>0</v>
      </c>
      <c r="H3224" s="373" t="s">
        <v>3876</v>
      </c>
    </row>
    <row r="3225" spans="2:8" ht="15" hidden="1" customHeight="1" x14ac:dyDescent="0.25">
      <c r="B3225" s="60"/>
      <c r="C3225" s="75"/>
      <c r="D3225" s="385"/>
      <c r="E3225" s="75" t="s">
        <v>28</v>
      </c>
      <c r="F3225" s="68">
        <v>400000</v>
      </c>
      <c r="G3225" s="68">
        <f t="shared" si="87"/>
        <v>0</v>
      </c>
      <c r="H3225" s="373" t="s">
        <v>3876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7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7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7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7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7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7"/>
        <v>0</v>
      </c>
      <c r="H3232" s="373" t="s">
        <v>3896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7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7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7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7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7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7"/>
        <v>0</v>
      </c>
      <c r="H3238" s="86" t="s">
        <v>3879</v>
      </c>
    </row>
    <row r="3239" spans="2:8" ht="15" hidden="1" customHeight="1" x14ac:dyDescent="0.25">
      <c r="B3239" s="60"/>
      <c r="C3239" s="383"/>
      <c r="D3239" s="65"/>
      <c r="E3239" s="66" t="s">
        <v>31</v>
      </c>
      <c r="F3239" s="68">
        <v>97500</v>
      </c>
      <c r="G3239" s="72">
        <f t="shared" si="87"/>
        <v>0</v>
      </c>
      <c r="H3239" s="373" t="s">
        <v>138</v>
      </c>
    </row>
    <row r="3240" spans="2:8" ht="15" hidden="1" customHeight="1" x14ac:dyDescent="0.25">
      <c r="B3240" s="60"/>
      <c r="C3240" s="383"/>
      <c r="D3240" s="65"/>
      <c r="E3240" s="66" t="s">
        <v>3558</v>
      </c>
      <c r="F3240" s="67">
        <v>135000</v>
      </c>
      <c r="G3240" s="72">
        <f t="shared" si="87"/>
        <v>0</v>
      </c>
      <c r="H3240" s="373" t="s">
        <v>3897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7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7"/>
        <v>0</v>
      </c>
      <c r="H3242" s="373" t="s">
        <v>3898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7"/>
        <v>0</v>
      </c>
      <c r="H3243" s="373" t="s">
        <v>3898</v>
      </c>
    </row>
    <row r="3244" spans="2:8" ht="15" hidden="1" customHeight="1" x14ac:dyDescent="0.25">
      <c r="B3244" s="60"/>
      <c r="C3244" s="383"/>
      <c r="D3244" s="81"/>
      <c r="E3244" s="75" t="s">
        <v>28</v>
      </c>
      <c r="F3244" s="384">
        <v>600000</v>
      </c>
      <c r="G3244" s="68">
        <f t="shared" si="87"/>
        <v>0</v>
      </c>
      <c r="H3244" s="373" t="s">
        <v>3898</v>
      </c>
    </row>
    <row r="3245" spans="2:8" ht="15" hidden="1" customHeight="1" x14ac:dyDescent="0.25">
      <c r="B3245" s="60"/>
      <c r="C3245" s="75"/>
      <c r="D3245" s="385"/>
      <c r="E3245" s="75" t="s">
        <v>28</v>
      </c>
      <c r="F3245" s="68">
        <v>225000</v>
      </c>
      <c r="G3245" s="68">
        <f t="shared" si="87"/>
        <v>0</v>
      </c>
      <c r="H3245" s="373" t="s">
        <v>3898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7"/>
        <v>0</v>
      </c>
      <c r="H3246" s="373" t="s">
        <v>3884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7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7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7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7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7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7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7"/>
        <v>0</v>
      </c>
      <c r="H3254" s="86" t="s">
        <v>2654</v>
      </c>
    </row>
    <row r="3255" spans="1:8" ht="15" hidden="1" customHeight="1" x14ac:dyDescent="0.25">
      <c r="A3255" s="85"/>
      <c r="B3255" s="60"/>
      <c r="C3255" s="383"/>
      <c r="D3255" s="65"/>
      <c r="E3255" s="66" t="s">
        <v>31</v>
      </c>
      <c r="F3255" s="68">
        <v>9000</v>
      </c>
      <c r="G3255" s="72">
        <f t="shared" si="87"/>
        <v>0</v>
      </c>
      <c r="H3255" s="373" t="s">
        <v>2654</v>
      </c>
    </row>
    <row r="3256" spans="1:8" ht="15" hidden="1" customHeight="1" x14ac:dyDescent="0.25">
      <c r="A3256" s="85"/>
      <c r="B3256" s="60"/>
      <c r="C3256" s="383"/>
      <c r="D3256" s="65"/>
      <c r="E3256" s="66" t="s">
        <v>31</v>
      </c>
      <c r="F3256" s="67">
        <v>4000</v>
      </c>
      <c r="G3256" s="72">
        <f t="shared" si="87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7"/>
        <v>0</v>
      </c>
      <c r="H3257" s="373" t="s">
        <v>3899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7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7"/>
        <v>0</v>
      </c>
      <c r="H3259" s="373" t="s">
        <v>2654</v>
      </c>
    </row>
    <row r="3260" spans="1:8" ht="15" hidden="1" customHeight="1" x14ac:dyDescent="0.25">
      <c r="A3260" s="85"/>
      <c r="B3260" s="60"/>
      <c r="C3260" s="383"/>
      <c r="D3260" s="81"/>
      <c r="E3260" s="75" t="s">
        <v>815</v>
      </c>
      <c r="F3260" s="384">
        <v>1544000</v>
      </c>
      <c r="G3260" s="68">
        <f t="shared" si="87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5"/>
      <c r="E3261" s="75" t="s">
        <v>205</v>
      </c>
      <c r="F3261" s="68">
        <v>525000</v>
      </c>
      <c r="G3261" s="68">
        <f t="shared" si="87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7"/>
        <v>0</v>
      </c>
      <c r="H3262" s="373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7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8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3"/>
      <c r="D3266" s="65"/>
      <c r="E3266" s="66" t="s">
        <v>71</v>
      </c>
      <c r="F3266" s="68">
        <v>140000</v>
      </c>
      <c r="G3266" s="72">
        <f t="shared" si="88"/>
        <v>0</v>
      </c>
      <c r="H3266" s="373" t="s">
        <v>134</v>
      </c>
    </row>
    <row r="3267" spans="1:8" ht="15" hidden="1" customHeight="1" x14ac:dyDescent="0.25">
      <c r="A3267" s="85"/>
      <c r="B3267" s="60"/>
      <c r="C3267" s="383"/>
      <c r="D3267" s="65"/>
      <c r="E3267" s="66" t="s">
        <v>31</v>
      </c>
      <c r="F3267" s="67">
        <v>2000</v>
      </c>
      <c r="G3267" s="72">
        <f t="shared" si="88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8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8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8"/>
        <v>0</v>
      </c>
      <c r="H3270" s="373" t="s">
        <v>696</v>
      </c>
    </row>
    <row r="3271" spans="1:8" ht="15" hidden="1" customHeight="1" x14ac:dyDescent="0.25">
      <c r="A3271" s="85"/>
      <c r="B3271" s="60"/>
      <c r="C3271" s="383"/>
      <c r="D3271" s="81"/>
      <c r="E3271" s="75" t="s">
        <v>28</v>
      </c>
      <c r="F3271" s="384">
        <v>100000</v>
      </c>
      <c r="G3271" s="68">
        <f t="shared" si="88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5"/>
      <c r="E3272" s="75" t="s">
        <v>28</v>
      </c>
      <c r="F3272" s="68">
        <v>400000</v>
      </c>
      <c r="G3272" s="68">
        <f t="shared" si="88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8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8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8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8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8"/>
        <v>0</v>
      </c>
      <c r="H3278" s="86" t="s">
        <v>3900</v>
      </c>
    </row>
    <row r="3279" spans="1:8" ht="15" hidden="1" customHeight="1" x14ac:dyDescent="0.25">
      <c r="A3279" s="85"/>
      <c r="B3279" s="60"/>
      <c r="C3279" s="383"/>
      <c r="D3279" s="65"/>
      <c r="E3279" s="66" t="s">
        <v>64</v>
      </c>
      <c r="F3279" s="68">
        <v>20000</v>
      </c>
      <c r="G3279" s="72">
        <f t="shared" si="88"/>
        <v>0</v>
      </c>
      <c r="H3279" s="373" t="s">
        <v>2654</v>
      </c>
    </row>
    <row r="3280" spans="1:8" ht="15" hidden="1" customHeight="1" x14ac:dyDescent="0.25">
      <c r="A3280" s="85"/>
      <c r="B3280" s="79"/>
      <c r="C3280" s="383"/>
      <c r="D3280" s="65"/>
      <c r="E3280" s="66" t="s">
        <v>31</v>
      </c>
      <c r="F3280" s="67">
        <v>135000</v>
      </c>
      <c r="G3280" s="72">
        <f t="shared" si="88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8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8"/>
        <v>0</v>
      </c>
      <c r="H3282" s="86" t="s">
        <v>2654</v>
      </c>
    </row>
    <row r="3283" spans="1:8" ht="15" hidden="1" customHeight="1" x14ac:dyDescent="0.25">
      <c r="A3283" s="85"/>
      <c r="B3283" s="60"/>
      <c r="C3283" s="383"/>
      <c r="D3283" s="65"/>
      <c r="E3283" s="66" t="s">
        <v>31</v>
      </c>
      <c r="F3283" s="68">
        <v>140000</v>
      </c>
      <c r="G3283" s="72">
        <f t="shared" si="88"/>
        <v>0</v>
      </c>
      <c r="H3283" s="373" t="s">
        <v>134</v>
      </c>
    </row>
    <row r="3284" spans="1:8" ht="15" hidden="1" customHeight="1" x14ac:dyDescent="0.25">
      <c r="A3284" s="85"/>
      <c r="B3284" s="60"/>
      <c r="C3284" s="383"/>
      <c r="D3284" s="65"/>
      <c r="E3284" s="66" t="s">
        <v>31</v>
      </c>
      <c r="F3284" s="67">
        <v>11000</v>
      </c>
      <c r="G3284" s="72">
        <f t="shared" si="88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8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8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8"/>
        <v>0</v>
      </c>
      <c r="H3287" s="373" t="s">
        <v>112</v>
      </c>
    </row>
    <row r="3288" spans="1:8" ht="15" hidden="1" customHeight="1" x14ac:dyDescent="0.25">
      <c r="A3288" s="85"/>
      <c r="B3288" s="60"/>
      <c r="C3288" s="383"/>
      <c r="D3288" s="81"/>
      <c r="E3288" s="75" t="s">
        <v>28</v>
      </c>
      <c r="F3288" s="384">
        <v>250000</v>
      </c>
      <c r="G3288" s="68">
        <f t="shared" si="88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5"/>
      <c r="E3289" s="75" t="s">
        <v>28</v>
      </c>
      <c r="F3289" s="68">
        <v>125000</v>
      </c>
      <c r="G3289" s="68">
        <f t="shared" si="88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8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8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8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8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8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8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8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8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8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8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8"/>
        <v>0</v>
      </c>
      <c r="H3301" s="374" t="s">
        <v>3901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8"/>
        <v>0</v>
      </c>
      <c r="H3302" s="374" t="s">
        <v>3902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8"/>
        <v>0</v>
      </c>
      <c r="H3303" s="86" t="s">
        <v>3903</v>
      </c>
    </row>
    <row r="3304" spans="1:8" ht="15" hidden="1" customHeight="1" x14ac:dyDescent="0.25">
      <c r="A3304" s="85"/>
      <c r="B3304" s="60"/>
      <c r="C3304" s="383"/>
      <c r="D3304" s="65"/>
      <c r="E3304" s="66" t="s">
        <v>31</v>
      </c>
      <c r="F3304" s="68">
        <v>61000</v>
      </c>
      <c r="G3304" s="72">
        <f t="shared" si="88"/>
        <v>0</v>
      </c>
      <c r="H3304" s="373" t="s">
        <v>3904</v>
      </c>
    </row>
    <row r="3305" spans="1:8" ht="15" hidden="1" customHeight="1" x14ac:dyDescent="0.25">
      <c r="A3305" s="85"/>
      <c r="B3305" s="60"/>
      <c r="C3305" s="383"/>
      <c r="D3305" s="65"/>
      <c r="E3305" s="66" t="s">
        <v>31</v>
      </c>
      <c r="F3305" s="67">
        <v>65000</v>
      </c>
      <c r="G3305" s="72">
        <f t="shared" si="88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8"/>
        <v>0</v>
      </c>
      <c r="H3306" s="373" t="s">
        <v>3905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8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8"/>
        <v>0</v>
      </c>
      <c r="H3308" s="373" t="s">
        <v>112</v>
      </c>
    </row>
    <row r="3309" spans="1:8" ht="15" hidden="1" customHeight="1" x14ac:dyDescent="0.25">
      <c r="A3309" s="85"/>
      <c r="B3309" s="60"/>
      <c r="C3309" s="383"/>
      <c r="D3309" s="81"/>
      <c r="E3309" s="75" t="s">
        <v>28</v>
      </c>
      <c r="F3309" s="384">
        <v>275000</v>
      </c>
      <c r="G3309" s="68">
        <f t="shared" si="88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5"/>
      <c r="E3310" s="75" t="s">
        <v>28</v>
      </c>
      <c r="F3310" s="68">
        <v>300000</v>
      </c>
      <c r="G3310" s="68">
        <f t="shared" si="88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8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8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8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8"/>
        <v>0</v>
      </c>
      <c r="H3315" s="373" t="s">
        <v>3899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8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8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8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8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8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8"/>
        <v>0</v>
      </c>
      <c r="H3321" s="86" t="s">
        <v>112</v>
      </c>
    </row>
    <row r="3322" spans="1:8" ht="15" hidden="1" customHeight="1" x14ac:dyDescent="0.25">
      <c r="A3322" s="85"/>
      <c r="B3322" s="60"/>
      <c r="C3322" s="383"/>
      <c r="D3322" s="65"/>
      <c r="E3322" s="66" t="s">
        <v>64</v>
      </c>
      <c r="F3322" s="68">
        <v>12000</v>
      </c>
      <c r="G3322" s="72">
        <f t="shared" si="88"/>
        <v>0</v>
      </c>
      <c r="H3322" s="387" t="s">
        <v>696</v>
      </c>
    </row>
    <row r="3323" spans="1:8" ht="15" hidden="1" customHeight="1" x14ac:dyDescent="0.25">
      <c r="A3323" s="85"/>
      <c r="B3323" s="60"/>
      <c r="C3323" s="383"/>
      <c r="D3323" s="65"/>
      <c r="E3323" s="66" t="s">
        <v>31</v>
      </c>
      <c r="F3323" s="67">
        <v>240000</v>
      </c>
      <c r="G3323" s="72">
        <f t="shared" si="88"/>
        <v>0</v>
      </c>
      <c r="H3323" s="373" t="s">
        <v>3901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8"/>
        <v>0</v>
      </c>
      <c r="H3324" s="373" t="s">
        <v>3901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8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8"/>
        <v>0</v>
      </c>
      <c r="H3326" s="373" t="s">
        <v>3881</v>
      </c>
    </row>
    <row r="3327" spans="1:8" ht="15" hidden="1" customHeight="1" x14ac:dyDescent="0.25">
      <c r="A3327" s="85"/>
      <c r="B3327" s="60"/>
      <c r="C3327" s="383"/>
      <c r="D3327" s="81"/>
      <c r="E3327" s="75" t="s">
        <v>28</v>
      </c>
      <c r="F3327" s="384">
        <v>1000</v>
      </c>
      <c r="G3327" s="68">
        <f t="shared" si="88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5"/>
      <c r="E3328" s="75" t="s">
        <v>28</v>
      </c>
      <c r="F3328" s="68">
        <v>11000</v>
      </c>
      <c r="G3328" s="68">
        <f t="shared" si="88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9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9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9"/>
        <v>0</v>
      </c>
      <c r="H3331" s="86" t="s">
        <v>112</v>
      </c>
    </row>
    <row r="3332" spans="1:8" ht="15" hidden="1" customHeight="1" x14ac:dyDescent="0.25">
      <c r="A3332" s="85"/>
      <c r="B3332" s="60"/>
      <c r="C3332" s="383"/>
      <c r="D3332" s="65"/>
      <c r="E3332" s="66" t="s">
        <v>31</v>
      </c>
      <c r="F3332" s="72">
        <v>65000</v>
      </c>
      <c r="G3332" s="68">
        <f t="shared" si="89"/>
        <v>0</v>
      </c>
      <c r="H3332" s="86" t="s">
        <v>112</v>
      </c>
    </row>
    <row r="3333" spans="1:8" ht="15" hidden="1" customHeight="1" x14ac:dyDescent="0.25">
      <c r="A3333" s="85"/>
      <c r="B3333" s="60"/>
      <c r="C3333" s="383"/>
      <c r="D3333" s="65"/>
      <c r="E3333" s="66" t="s">
        <v>31</v>
      </c>
      <c r="F3333" s="68">
        <v>850000</v>
      </c>
      <c r="G3333" s="72">
        <f t="shared" si="89"/>
        <v>0</v>
      </c>
      <c r="H3333" s="373" t="s">
        <v>714</v>
      </c>
    </row>
    <row r="3334" spans="1:8" ht="15" hidden="1" customHeight="1" x14ac:dyDescent="0.25">
      <c r="A3334" s="85"/>
      <c r="B3334" s="60"/>
      <c r="C3334" s="383"/>
      <c r="D3334" s="65"/>
      <c r="E3334" s="66" t="s">
        <v>31</v>
      </c>
      <c r="F3334" s="67">
        <v>100000</v>
      </c>
      <c r="G3334" s="72">
        <f t="shared" si="89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9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9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9"/>
        <v>0</v>
      </c>
      <c r="H3337" s="373" t="s">
        <v>2654</v>
      </c>
    </row>
    <row r="3338" spans="1:8" ht="15" hidden="1" customHeight="1" x14ac:dyDescent="0.25">
      <c r="A3338" s="85"/>
      <c r="B3338" s="60"/>
      <c r="C3338" s="383"/>
      <c r="D3338" s="81"/>
      <c r="E3338" s="75" t="s">
        <v>850</v>
      </c>
      <c r="F3338" s="384">
        <v>56000</v>
      </c>
      <c r="G3338" s="68">
        <f t="shared" si="89"/>
        <v>0</v>
      </c>
      <c r="H3338" s="373" t="s">
        <v>112</v>
      </c>
    </row>
    <row r="3339" spans="1:8" ht="15" hidden="1" customHeight="1" x14ac:dyDescent="0.25">
      <c r="A3339" s="85"/>
      <c r="B3339" s="60"/>
      <c r="C3339" s="383"/>
      <c r="D3339" s="65"/>
      <c r="E3339" s="66" t="s">
        <v>31</v>
      </c>
      <c r="F3339" s="72">
        <v>45000</v>
      </c>
      <c r="G3339" s="68">
        <f t="shared" si="89"/>
        <v>0</v>
      </c>
      <c r="H3339" s="86" t="s">
        <v>112</v>
      </c>
    </row>
    <row r="3340" spans="1:8" ht="15" hidden="1" customHeight="1" x14ac:dyDescent="0.25">
      <c r="A3340" s="85"/>
      <c r="B3340" s="60"/>
      <c r="C3340" s="383"/>
      <c r="D3340" s="65"/>
      <c r="E3340" s="66" t="s">
        <v>71</v>
      </c>
      <c r="F3340" s="68">
        <v>2400000</v>
      </c>
      <c r="G3340" s="72">
        <f t="shared" si="89"/>
        <v>0</v>
      </c>
      <c r="H3340" s="373" t="s">
        <v>671</v>
      </c>
    </row>
    <row r="3341" spans="1:8" ht="15" hidden="1" customHeight="1" x14ac:dyDescent="0.25">
      <c r="A3341" s="85"/>
      <c r="B3341" s="60"/>
      <c r="C3341" s="383"/>
      <c r="D3341" s="65"/>
      <c r="E3341" s="66" t="s">
        <v>31</v>
      </c>
      <c r="F3341" s="67">
        <v>60000</v>
      </c>
      <c r="G3341" s="72">
        <f t="shared" si="89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9"/>
        <v>0</v>
      </c>
      <c r="H3342" s="373" t="s">
        <v>112</v>
      </c>
    </row>
    <row r="3343" spans="1:8" ht="15" hidden="1" customHeight="1" x14ac:dyDescent="0.25">
      <c r="A3343" s="85"/>
      <c r="B3343" s="60"/>
      <c r="C3343" s="383"/>
      <c r="D3343" s="65"/>
      <c r="E3343" s="66" t="s">
        <v>31</v>
      </c>
      <c r="F3343" s="67">
        <v>285000</v>
      </c>
      <c r="G3343" s="72">
        <f t="shared" si="89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9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9"/>
        <v>0</v>
      </c>
      <c r="H3345" s="373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9"/>
        <v>0</v>
      </c>
      <c r="H3346" s="373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9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9" t="s">
        <v>648</v>
      </c>
    </row>
    <row r="3349" spans="1:8" ht="15" hidden="1" customHeight="1" x14ac:dyDescent="0.25">
      <c r="A3349" s="85"/>
      <c r="B3349" s="60"/>
      <c r="C3349" s="383"/>
      <c r="D3349" s="65"/>
      <c r="E3349" s="66" t="s">
        <v>31</v>
      </c>
      <c r="F3349" s="72">
        <v>35000</v>
      </c>
      <c r="G3349" s="68">
        <f t="shared" ref="G3349:G3412" si="90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3"/>
      <c r="D3350" s="65"/>
      <c r="E3350" s="66" t="s">
        <v>3906</v>
      </c>
      <c r="F3350" s="68">
        <v>1474</v>
      </c>
      <c r="G3350" s="72">
        <f t="shared" si="90"/>
        <v>0</v>
      </c>
      <c r="H3350" s="373" t="s">
        <v>2654</v>
      </c>
    </row>
    <row r="3351" spans="1:8" ht="15" hidden="1" customHeight="1" x14ac:dyDescent="0.25">
      <c r="A3351" s="85"/>
      <c r="B3351" s="60"/>
      <c r="C3351" s="383"/>
      <c r="D3351" s="65"/>
      <c r="E3351" s="66" t="s">
        <v>38</v>
      </c>
      <c r="F3351" s="67">
        <v>25000</v>
      </c>
      <c r="G3351" s="72">
        <f t="shared" si="90"/>
        <v>0</v>
      </c>
      <c r="H3351" s="373" t="s">
        <v>3907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0"/>
        <v>0</v>
      </c>
      <c r="H3352" s="373" t="s">
        <v>3907</v>
      </c>
    </row>
    <row r="3353" spans="1:8" ht="15" hidden="1" customHeight="1" x14ac:dyDescent="0.25">
      <c r="A3353" s="85"/>
      <c r="B3353" s="60"/>
      <c r="C3353" s="383"/>
      <c r="D3353" s="65"/>
      <c r="E3353" s="66" t="s">
        <v>31</v>
      </c>
      <c r="F3353" s="67">
        <v>8000</v>
      </c>
      <c r="G3353" s="72">
        <f t="shared" si="90"/>
        <v>0</v>
      </c>
      <c r="H3353" s="373" t="s">
        <v>3907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0"/>
        <v>0</v>
      </c>
      <c r="H3354" s="373" t="s">
        <v>3907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0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0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0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0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0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0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0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0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0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0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0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0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0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0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0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0"/>
        <v>0</v>
      </c>
      <c r="H3371" s="69" t="s">
        <v>1665</v>
      </c>
    </row>
    <row r="3372" spans="1:8" ht="15" hidden="1" customHeight="1" x14ac:dyDescent="0.25">
      <c r="A3372" s="85"/>
      <c r="B3372" s="60"/>
      <c r="C3372" s="383"/>
      <c r="D3372" s="65"/>
      <c r="E3372" s="66" t="s">
        <v>31</v>
      </c>
      <c r="F3372" s="72">
        <v>9000</v>
      </c>
      <c r="G3372" s="68">
        <f t="shared" si="90"/>
        <v>0</v>
      </c>
      <c r="H3372" s="86" t="s">
        <v>3877</v>
      </c>
    </row>
    <row r="3373" spans="1:8" ht="15" hidden="1" customHeight="1" x14ac:dyDescent="0.25">
      <c r="A3373" s="85"/>
      <c r="B3373" s="60"/>
      <c r="C3373" s="383"/>
      <c r="D3373" s="65"/>
      <c r="E3373" s="66" t="s">
        <v>31</v>
      </c>
      <c r="F3373" s="68">
        <v>300000</v>
      </c>
      <c r="G3373" s="72">
        <f t="shared" si="90"/>
        <v>0</v>
      </c>
      <c r="H3373" s="373" t="s">
        <v>112</v>
      </c>
    </row>
    <row r="3374" spans="1:8" ht="15" hidden="1" customHeight="1" x14ac:dyDescent="0.25">
      <c r="A3374" s="85"/>
      <c r="B3374" s="60"/>
      <c r="C3374" s="383"/>
      <c r="D3374" s="65"/>
      <c r="E3374" s="66" t="s">
        <v>31</v>
      </c>
      <c r="F3374" s="67">
        <v>105000</v>
      </c>
      <c r="G3374" s="72">
        <f t="shared" si="90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0"/>
        <v>0</v>
      </c>
      <c r="H3375" s="373" t="s">
        <v>3908</v>
      </c>
    </row>
    <row r="3376" spans="1:8" ht="15" hidden="1" customHeight="1" x14ac:dyDescent="0.25">
      <c r="A3376" s="85"/>
      <c r="B3376" s="60"/>
      <c r="C3376" s="383"/>
      <c r="D3376" s="65"/>
      <c r="E3376" s="66" t="s">
        <v>31</v>
      </c>
      <c r="F3376" s="67">
        <v>100000</v>
      </c>
      <c r="G3376" s="72">
        <f t="shared" si="90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0"/>
        <v>0</v>
      </c>
      <c r="H3377" s="373" t="s">
        <v>3909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0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0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0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3910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0"/>
        <v>0</v>
      </c>
      <c r="H3382" s="374" t="s">
        <v>3910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0"/>
        <v>0</v>
      </c>
      <c r="H3383" s="374" t="s">
        <v>3910</v>
      </c>
    </row>
    <row r="3384" spans="1:8" ht="15" hidden="1" customHeight="1" x14ac:dyDescent="0.25">
      <c r="B3384" s="60"/>
      <c r="C3384" s="383"/>
      <c r="D3384" s="65"/>
      <c r="E3384" s="66" t="s">
        <v>28</v>
      </c>
      <c r="F3384" s="72">
        <v>360000</v>
      </c>
      <c r="G3384" s="68">
        <f t="shared" si="90"/>
        <v>0</v>
      </c>
      <c r="H3384" s="86" t="s">
        <v>112</v>
      </c>
    </row>
    <row r="3385" spans="1:8" ht="15" hidden="1" customHeight="1" x14ac:dyDescent="0.25">
      <c r="B3385" s="60"/>
      <c r="C3385" s="383"/>
      <c r="D3385" s="65"/>
      <c r="E3385" s="66" t="s">
        <v>28</v>
      </c>
      <c r="F3385" s="68">
        <v>850000</v>
      </c>
      <c r="G3385" s="72">
        <f t="shared" si="90"/>
        <v>0</v>
      </c>
      <c r="H3385" s="373" t="s">
        <v>112</v>
      </c>
    </row>
    <row r="3386" spans="1:8" ht="15" hidden="1" customHeight="1" x14ac:dyDescent="0.25">
      <c r="B3386" s="60"/>
      <c r="C3386" s="383"/>
      <c r="D3386" s="65"/>
      <c r="E3386" s="66" t="s">
        <v>28</v>
      </c>
      <c r="F3386" s="67">
        <v>885000</v>
      </c>
      <c r="G3386" s="72">
        <f t="shared" si="90"/>
        <v>0</v>
      </c>
      <c r="H3386" s="373" t="s">
        <v>112</v>
      </c>
    </row>
    <row r="3387" spans="1:8" ht="15" hidden="1" customHeight="1" x14ac:dyDescent="0.25">
      <c r="B3387" s="60"/>
      <c r="C3387" s="383"/>
      <c r="D3387" s="65"/>
      <c r="E3387" s="66" t="s">
        <v>28</v>
      </c>
      <c r="F3387" s="62">
        <v>138000</v>
      </c>
      <c r="G3387" s="72">
        <f t="shared" si="90"/>
        <v>0</v>
      </c>
      <c r="H3387" s="373" t="s">
        <v>112</v>
      </c>
    </row>
    <row r="3388" spans="1:8" ht="15" hidden="1" customHeight="1" x14ac:dyDescent="0.25">
      <c r="B3388" s="60"/>
      <c r="C3388" s="383"/>
      <c r="D3388" s="65"/>
      <c r="E3388" s="66" t="s">
        <v>28</v>
      </c>
      <c r="F3388" s="67">
        <v>200000</v>
      </c>
      <c r="G3388" s="72">
        <f t="shared" si="90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0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0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0"/>
        <v>0</v>
      </c>
      <c r="H3391" s="373" t="s">
        <v>3911</v>
      </c>
    </row>
    <row r="3392" spans="1:8" ht="15" hidden="1" customHeight="1" x14ac:dyDescent="0.25">
      <c r="B3392" s="63"/>
      <c r="C3392" s="75"/>
      <c r="D3392" s="390"/>
      <c r="E3392" s="66" t="s">
        <v>137</v>
      </c>
      <c r="F3392" s="217">
        <v>40000</v>
      </c>
      <c r="G3392" s="211">
        <f t="shared" si="90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0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0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0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0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0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0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0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0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0"/>
        <v>0</v>
      </c>
      <c r="H3402" s="374" t="s">
        <v>3901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0"/>
        <v>0</v>
      </c>
      <c r="H3403" s="374" t="s">
        <v>3901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0"/>
        <v>0</v>
      </c>
      <c r="H3404" s="374" t="s">
        <v>134</v>
      </c>
    </row>
    <row r="3405" spans="2:8" ht="15" hidden="1" customHeight="1" x14ac:dyDescent="0.25">
      <c r="B3405" s="60"/>
      <c r="C3405" s="383"/>
      <c r="D3405" s="65"/>
      <c r="E3405" s="66" t="s">
        <v>28</v>
      </c>
      <c r="F3405" s="72">
        <v>13000</v>
      </c>
      <c r="G3405" s="68">
        <f t="shared" si="90"/>
        <v>0</v>
      </c>
      <c r="H3405" s="86" t="s">
        <v>3901</v>
      </c>
    </row>
    <row r="3406" spans="2:8" ht="15" hidden="1" customHeight="1" x14ac:dyDescent="0.25">
      <c r="B3406" s="391"/>
      <c r="C3406" s="383"/>
      <c r="D3406" s="65"/>
      <c r="E3406" s="66" t="s">
        <v>28</v>
      </c>
      <c r="F3406" s="68">
        <v>18000</v>
      </c>
      <c r="G3406" s="72">
        <f t="shared" si="90"/>
        <v>0</v>
      </c>
      <c r="H3406" s="373" t="s">
        <v>1619</v>
      </c>
    </row>
    <row r="3407" spans="2:8" ht="15" hidden="1" customHeight="1" x14ac:dyDescent="0.25">
      <c r="B3407" s="391"/>
      <c r="C3407" s="392"/>
      <c r="D3407" s="65"/>
      <c r="E3407" s="66" t="s">
        <v>205</v>
      </c>
      <c r="F3407" s="67">
        <v>1310000</v>
      </c>
      <c r="G3407" s="72">
        <f t="shared" si="90"/>
        <v>0</v>
      </c>
      <c r="H3407" s="373" t="s">
        <v>3901</v>
      </c>
    </row>
    <row r="3408" spans="2:8" ht="15" hidden="1" customHeight="1" x14ac:dyDescent="0.25">
      <c r="B3408" s="80"/>
      <c r="C3408" s="392"/>
      <c r="D3408" s="65"/>
      <c r="E3408" s="66"/>
      <c r="F3408" s="62"/>
      <c r="G3408" s="72">
        <f t="shared" si="90"/>
        <v>0</v>
      </c>
      <c r="H3408" s="373"/>
    </row>
    <row r="3409" spans="2:8" ht="15" hidden="1" customHeight="1" x14ac:dyDescent="0.25">
      <c r="B3409" s="80"/>
      <c r="C3409" s="383"/>
      <c r="D3409" s="65"/>
      <c r="E3409" s="66" t="s">
        <v>28</v>
      </c>
      <c r="F3409" s="67">
        <v>60000</v>
      </c>
      <c r="G3409" s="72">
        <f t="shared" si="90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0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0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0"/>
        <v>0</v>
      </c>
      <c r="H3412" s="373" t="s">
        <v>112</v>
      </c>
    </row>
    <row r="3413" spans="2:8" ht="15" hidden="1" customHeight="1" x14ac:dyDescent="0.25">
      <c r="B3413" s="63"/>
      <c r="C3413" s="75"/>
      <c r="D3413" s="390"/>
      <c r="E3413" s="66" t="s">
        <v>28</v>
      </c>
      <c r="F3413" s="217">
        <v>90000</v>
      </c>
      <c r="G3413" s="211">
        <f t="shared" ref="G3413:G3425" si="91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1"/>
        <v>0</v>
      </c>
      <c r="H3415" s="374" t="s">
        <v>3912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1"/>
        <v>0</v>
      </c>
      <c r="H3416" s="374" t="s">
        <v>953</v>
      </c>
    </row>
    <row r="3417" spans="2:8" ht="15" hidden="1" customHeight="1" x14ac:dyDescent="0.25">
      <c r="B3417" s="60"/>
      <c r="C3417" s="383"/>
      <c r="D3417" s="65"/>
      <c r="E3417" s="66" t="s">
        <v>28</v>
      </c>
      <c r="F3417" s="72">
        <v>7500</v>
      </c>
      <c r="G3417" s="68">
        <f t="shared" si="91"/>
        <v>0</v>
      </c>
      <c r="H3417" s="86" t="s">
        <v>3913</v>
      </c>
    </row>
    <row r="3418" spans="2:8" ht="15" hidden="1" customHeight="1" x14ac:dyDescent="0.25">
      <c r="B3418" s="391"/>
      <c r="C3418" s="383"/>
      <c r="D3418" s="65"/>
      <c r="E3418" s="66" t="s">
        <v>28</v>
      </c>
      <c r="F3418" s="68">
        <v>7500</v>
      </c>
      <c r="G3418" s="72">
        <f t="shared" si="91"/>
        <v>0</v>
      </c>
      <c r="H3418" s="373" t="s">
        <v>3913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1"/>
        <v>0</v>
      </c>
      <c r="H3419" s="373" t="s">
        <v>3913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1"/>
        <v>0</v>
      </c>
      <c r="H3420" s="373" t="s">
        <v>3914</v>
      </c>
    </row>
    <row r="3421" spans="2:8" ht="15" hidden="1" customHeight="1" x14ac:dyDescent="0.25">
      <c r="B3421" s="80"/>
      <c r="C3421" s="383"/>
      <c r="D3421" s="65"/>
      <c r="E3421" s="66" t="s">
        <v>28</v>
      </c>
      <c r="F3421" s="67">
        <v>43000</v>
      </c>
      <c r="G3421" s="72">
        <f t="shared" si="91"/>
        <v>0</v>
      </c>
      <c r="H3421" s="373" t="s">
        <v>3914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1"/>
        <v>0</v>
      </c>
      <c r="H3422" s="373" t="s">
        <v>3914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1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1"/>
        <v>0</v>
      </c>
      <c r="H3424" s="373" t="s">
        <v>112</v>
      </c>
    </row>
    <row r="3425" spans="2:8" ht="15" hidden="1" customHeight="1" x14ac:dyDescent="0.25">
      <c r="B3425" s="63"/>
      <c r="C3425" s="75"/>
      <c r="D3425" s="390"/>
      <c r="E3425" s="66" t="s">
        <v>768</v>
      </c>
      <c r="F3425" s="217">
        <v>100000</v>
      </c>
      <c r="G3425" s="211">
        <f t="shared" si="91"/>
        <v>0</v>
      </c>
      <c r="H3425" s="373" t="s">
        <v>3913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3"/>
      <c r="D3427" s="65"/>
      <c r="E3427" s="66" t="s">
        <v>28</v>
      </c>
      <c r="F3427" s="72">
        <v>13500</v>
      </c>
      <c r="G3427" s="68">
        <f t="shared" ref="G3427:G3490" si="92">D3427*F3427</f>
        <v>0</v>
      </c>
      <c r="H3427" s="86" t="s">
        <v>935</v>
      </c>
    </row>
    <row r="3428" spans="2:8" ht="15" hidden="1" customHeight="1" x14ac:dyDescent="0.25">
      <c r="B3428" s="391"/>
      <c r="C3428" s="383"/>
      <c r="D3428" s="65"/>
      <c r="E3428" s="66" t="s">
        <v>64</v>
      </c>
      <c r="F3428" s="68">
        <v>55000</v>
      </c>
      <c r="G3428" s="72">
        <f t="shared" si="92"/>
        <v>0</v>
      </c>
      <c r="H3428" s="373" t="s">
        <v>3913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2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2"/>
        <v>0</v>
      </c>
      <c r="H3430" s="373" t="s">
        <v>2435</v>
      </c>
    </row>
    <row r="3431" spans="2:8" ht="15" hidden="1" customHeight="1" x14ac:dyDescent="0.25">
      <c r="B3431" s="80"/>
      <c r="C3431" s="383"/>
      <c r="D3431" s="65"/>
      <c r="E3431" s="66" t="s">
        <v>763</v>
      </c>
      <c r="F3431" s="67">
        <v>130000</v>
      </c>
      <c r="G3431" s="72">
        <f t="shared" si="92"/>
        <v>0</v>
      </c>
      <c r="H3431" s="373" t="s">
        <v>3875</v>
      </c>
    </row>
    <row r="3432" spans="2:8" ht="15" hidden="1" customHeight="1" x14ac:dyDescent="0.25">
      <c r="B3432" s="60"/>
      <c r="C3432" s="383"/>
      <c r="D3432" s="65"/>
      <c r="E3432" s="66" t="s">
        <v>768</v>
      </c>
      <c r="F3432" s="72">
        <v>100000</v>
      </c>
      <c r="G3432" s="68">
        <f t="shared" si="92"/>
        <v>0</v>
      </c>
      <c r="H3432" s="86" t="s">
        <v>3913</v>
      </c>
    </row>
    <row r="3433" spans="2:8" ht="15" hidden="1" customHeight="1" x14ac:dyDescent="0.25">
      <c r="B3433" s="391"/>
      <c r="C3433" s="383"/>
      <c r="D3433" s="65"/>
      <c r="E3433" s="66" t="s">
        <v>28</v>
      </c>
      <c r="F3433" s="68">
        <v>6000</v>
      </c>
      <c r="G3433" s="72">
        <f t="shared" si="92"/>
        <v>0</v>
      </c>
      <c r="H3433" s="373" t="s">
        <v>3913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2"/>
        <v>0</v>
      </c>
      <c r="H3434" s="373" t="s">
        <v>3913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2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2"/>
        <v>0</v>
      </c>
      <c r="H3436" s="373" t="s">
        <v>3915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2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2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2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2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2"/>
        <v>0</v>
      </c>
      <c r="H3441" s="373" t="s">
        <v>1105</v>
      </c>
    </row>
    <row r="3442" spans="2:8" ht="15" hidden="1" customHeight="1" x14ac:dyDescent="0.25">
      <c r="B3442" s="80"/>
      <c r="C3442" s="383"/>
      <c r="D3442" s="65"/>
      <c r="E3442" s="66" t="s">
        <v>28</v>
      </c>
      <c r="F3442" s="67">
        <v>175000</v>
      </c>
      <c r="G3442" s="72">
        <f t="shared" si="92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2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2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2"/>
        <v>0</v>
      </c>
      <c r="H3445" s="373" t="s">
        <v>581</v>
      </c>
    </row>
    <row r="3446" spans="2:8" ht="15" hidden="1" customHeight="1" x14ac:dyDescent="0.25">
      <c r="B3446" s="63"/>
      <c r="C3446" s="75"/>
      <c r="D3446" s="390"/>
      <c r="E3446" s="66" t="s">
        <v>31</v>
      </c>
      <c r="F3446" s="217">
        <v>650000</v>
      </c>
      <c r="G3446" s="211">
        <f t="shared" si="92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2"/>
        <v>0</v>
      </c>
      <c r="H3448" s="374" t="s">
        <v>3913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2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2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2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2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2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2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2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2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2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2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2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2"/>
        <v>0</v>
      </c>
      <c r="H3460" s="373" t="s">
        <v>3905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2"/>
        <v>0</v>
      </c>
      <c r="H3461" s="373" t="s">
        <v>3905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2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2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2"/>
        <v>0</v>
      </c>
      <c r="H3464" s="373" t="s">
        <v>3905</v>
      </c>
    </row>
    <row r="3465" spans="2:8" ht="15" hidden="1" customHeight="1" x14ac:dyDescent="0.25">
      <c r="B3465" s="63"/>
      <c r="C3465" s="87"/>
      <c r="D3465" s="65"/>
      <c r="E3465" s="66" t="s">
        <v>3916</v>
      </c>
      <c r="F3465" s="217">
        <v>155000</v>
      </c>
      <c r="G3465" s="68">
        <f t="shared" si="92"/>
        <v>0</v>
      </c>
      <c r="H3465" s="373" t="s">
        <v>3917</v>
      </c>
    </row>
    <row r="3466" spans="2:8" ht="15" hidden="1" customHeight="1" x14ac:dyDescent="0.25">
      <c r="B3466" s="63"/>
      <c r="C3466" s="75"/>
      <c r="D3466" s="390"/>
      <c r="E3466" s="66" t="s">
        <v>38</v>
      </c>
      <c r="F3466" s="217">
        <v>7500</v>
      </c>
      <c r="G3466" s="211">
        <f t="shared" si="92"/>
        <v>0</v>
      </c>
      <c r="H3466" s="373" t="s">
        <v>3913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3918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2"/>
        <v>0</v>
      </c>
      <c r="H3468" s="374" t="s">
        <v>3919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2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2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2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2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2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2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2"/>
        <v>0</v>
      </c>
      <c r="H3475" s="374" t="s">
        <v>3917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2"/>
        <v>0</v>
      </c>
      <c r="H3476" s="374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2"/>
        <v>0</v>
      </c>
      <c r="H3477" s="374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2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2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2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2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2"/>
        <v>0</v>
      </c>
      <c r="H3482" s="86" t="s">
        <v>3913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2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2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2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2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2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2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2"/>
        <v>0</v>
      </c>
      <c r="H3489" s="373" t="s">
        <v>112</v>
      </c>
    </row>
    <row r="3490" spans="2:8" ht="15" hidden="1" customHeight="1" x14ac:dyDescent="0.25">
      <c r="B3490" s="80"/>
      <c r="C3490" s="75"/>
      <c r="D3490" s="390"/>
      <c r="E3490" s="66" t="s">
        <v>31</v>
      </c>
      <c r="F3490" s="217">
        <v>350000</v>
      </c>
      <c r="G3490" s="211">
        <f t="shared" si="92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3">D3492*F3492</f>
        <v>0</v>
      </c>
      <c r="H3492" s="374" t="s">
        <v>3920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3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3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3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3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3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3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3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3"/>
        <v>0</v>
      </c>
      <c r="H3500" s="373" t="s">
        <v>3913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3"/>
        <v>0</v>
      </c>
      <c r="H3501" s="373" t="s">
        <v>3913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3"/>
        <v>0</v>
      </c>
      <c r="H3502" s="373" t="s">
        <v>3913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3"/>
        <v>0</v>
      </c>
      <c r="H3503" s="373" t="s">
        <v>3913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3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3"/>
        <v>0</v>
      </c>
      <c r="H3505" s="373" t="s">
        <v>112</v>
      </c>
    </row>
    <row r="3506" spans="2:8" ht="15" hidden="1" customHeight="1" x14ac:dyDescent="0.25">
      <c r="B3506" s="63"/>
      <c r="C3506" s="75"/>
      <c r="D3506" s="390"/>
      <c r="E3506" s="66" t="s">
        <v>28</v>
      </c>
      <c r="F3506" s="217">
        <v>105000</v>
      </c>
      <c r="G3506" s="211">
        <f t="shared" si="93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3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3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3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3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3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3"/>
        <v>0</v>
      </c>
      <c r="H3513" s="86" t="s">
        <v>3913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3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3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3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3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3"/>
        <v>0</v>
      </c>
      <c r="H3518" s="373" t="s">
        <v>3918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3"/>
        <v>0</v>
      </c>
      <c r="H3519" s="373" t="s">
        <v>3918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3"/>
        <v>0</v>
      </c>
      <c r="H3520" s="373" t="s">
        <v>581</v>
      </c>
    </row>
    <row r="3521" spans="2:8" ht="15" hidden="1" customHeight="1" x14ac:dyDescent="0.25">
      <c r="B3521" s="63"/>
      <c r="C3521" s="75"/>
      <c r="D3521" s="390"/>
      <c r="E3521" s="66" t="s">
        <v>28</v>
      </c>
      <c r="F3521" s="217">
        <v>550000</v>
      </c>
      <c r="G3521" s="211">
        <f t="shared" si="93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3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3"/>
        <v>0</v>
      </c>
      <c r="H3524" s="374" t="s">
        <v>3921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3"/>
        <v>0</v>
      </c>
      <c r="H3525" s="374" t="s">
        <v>3921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3"/>
        <v>0</v>
      </c>
      <c r="H3526" s="374" t="s">
        <v>3921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3"/>
        <v>0</v>
      </c>
      <c r="H3527" s="374" t="s">
        <v>3921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3"/>
        <v>0</v>
      </c>
      <c r="H3528" s="374" t="s">
        <v>3921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3"/>
        <v>0</v>
      </c>
      <c r="H3529" s="374" t="s">
        <v>3921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3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3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3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3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3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3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3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3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3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0"/>
      <c r="E3540" s="66" t="s">
        <v>28</v>
      </c>
      <c r="F3540" s="217">
        <v>25000</v>
      </c>
      <c r="G3540" s="211">
        <f t="shared" si="93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3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3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3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3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3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3"/>
        <v>0</v>
      </c>
      <c r="H3547" s="374" t="s">
        <v>3921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3"/>
        <v>0</v>
      </c>
      <c r="H3548" s="374" t="s">
        <v>3921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3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3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3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3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3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3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3"/>
        <v>0</v>
      </c>
      <c r="H3555" s="374" t="s">
        <v>2058</v>
      </c>
    </row>
    <row r="3556" spans="2:8" ht="15" hidden="1" customHeight="1" x14ac:dyDescent="0.25">
      <c r="B3556" s="139"/>
      <c r="C3556" s="75"/>
      <c r="D3556" s="385"/>
      <c r="E3556" s="336" t="s">
        <v>28</v>
      </c>
      <c r="F3556" s="224">
        <v>45000</v>
      </c>
      <c r="G3556" s="336">
        <f t="shared" ref="G3556:G3614" si="94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4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4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4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4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4"/>
        <v>0</v>
      </c>
      <c r="H3562" s="374" t="s">
        <v>3921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4"/>
        <v>0</v>
      </c>
      <c r="H3563" s="374" t="s">
        <v>3921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4"/>
        <v>0</v>
      </c>
      <c r="H3564" s="374" t="s">
        <v>3921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4"/>
        <v>0</v>
      </c>
      <c r="H3565" s="374" t="s">
        <v>3921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4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3922</v>
      </c>
    </row>
    <row r="3568" spans="2:8" ht="15" hidden="1" customHeight="1" x14ac:dyDescent="0.25">
      <c r="B3568" s="63"/>
      <c r="C3568" s="75"/>
      <c r="D3568" s="390"/>
      <c r="E3568" s="66" t="s">
        <v>71</v>
      </c>
      <c r="F3568" s="217">
        <v>7000</v>
      </c>
      <c r="G3568" s="211">
        <f t="shared" si="94"/>
        <v>0</v>
      </c>
      <c r="H3568" s="374" t="s">
        <v>3921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3921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4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4"/>
        <v>0</v>
      </c>
      <c r="H3571" s="374" t="s">
        <v>3921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4"/>
        <v>0</v>
      </c>
      <c r="H3572" s="374" t="s">
        <v>3921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4"/>
        <v>0</v>
      </c>
      <c r="H3573" s="374" t="s">
        <v>3921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4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4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4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4"/>
        <v>0</v>
      </c>
      <c r="H3577" s="374" t="s">
        <v>3921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4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4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4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3921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3921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3921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4"/>
        <v>0</v>
      </c>
      <c r="H3585" s="374" t="s">
        <v>3921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4"/>
        <v>0</v>
      </c>
      <c r="H3586" s="374" t="s">
        <v>3921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4"/>
        <v>0</v>
      </c>
      <c r="H3587" s="374" t="s">
        <v>3921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4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4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4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4"/>
        <v>0</v>
      </c>
      <c r="H3591" s="374" t="s">
        <v>3921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4"/>
        <v>0</v>
      </c>
      <c r="H3592" s="374" t="s">
        <v>3921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4"/>
        <v>0</v>
      </c>
      <c r="H3593" s="374" t="s">
        <v>3921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4"/>
        <v>0</v>
      </c>
      <c r="H3594" s="374" t="s">
        <v>3921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4"/>
        <v>0</v>
      </c>
      <c r="H3595" s="374" t="s">
        <v>3921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4"/>
        <v>0</v>
      </c>
      <c r="H3596" s="374" t="s">
        <v>3921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3921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3921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3921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3921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3923</v>
      </c>
      <c r="F3602" s="72">
        <v>1250000</v>
      </c>
      <c r="G3602" s="211">
        <f t="shared" si="94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4"/>
        <v>0</v>
      </c>
      <c r="H3603" s="374" t="s">
        <v>3924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4"/>
        <v>0</v>
      </c>
      <c r="H3604" s="374" t="s">
        <v>3925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4"/>
        <v>0</v>
      </c>
      <c r="H3605" s="374" t="s">
        <v>3926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4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4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4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4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4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4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4"/>
        <v>0</v>
      </c>
      <c r="H3612" s="86" t="s">
        <v>3927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4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4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3921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5">D3616*F3616</f>
        <v>0</v>
      </c>
      <c r="H3616" s="374" t="s">
        <v>3921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5"/>
        <v>0</v>
      </c>
      <c r="H3617" s="374" t="s">
        <v>3921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5"/>
        <v>0</v>
      </c>
      <c r="H3618" s="374" t="s">
        <v>3921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5"/>
        <v>0</v>
      </c>
      <c r="H3619" s="374" t="s">
        <v>3921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5"/>
        <v>0</v>
      </c>
      <c r="H3620" s="374" t="s">
        <v>3921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5"/>
        <v>0</v>
      </c>
      <c r="H3621" s="374" t="s">
        <v>3921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5"/>
        <v>0</v>
      </c>
      <c r="H3622" s="374" t="s">
        <v>3921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5"/>
        <v>0</v>
      </c>
      <c r="H3623" s="374" t="s">
        <v>3921</v>
      </c>
    </row>
    <row r="3624" spans="1:8" ht="15" hidden="1" customHeight="1" x14ac:dyDescent="0.25">
      <c r="B3624" s="60"/>
      <c r="C3624" s="60"/>
      <c r="D3624" s="65"/>
      <c r="E3624" s="66" t="s">
        <v>3928</v>
      </c>
      <c r="F3624" s="72">
        <v>1261000</v>
      </c>
      <c r="G3624" s="211">
        <f t="shared" si="95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5"/>
        <v>0</v>
      </c>
      <c r="H3625" s="374" t="s">
        <v>3921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5"/>
        <v>0</v>
      </c>
      <c r="H3626" s="374" t="s">
        <v>3921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5"/>
        <v>0</v>
      </c>
      <c r="H3627" s="374" t="s">
        <v>3921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5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5"/>
        <v>0</v>
      </c>
      <c r="H3629" s="374" t="s">
        <v>3921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5"/>
        <v>0</v>
      </c>
      <c r="H3630" s="374" t="s">
        <v>3921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5"/>
        <v>0</v>
      </c>
      <c r="H3631" s="374" t="s">
        <v>3921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5"/>
        <v>0</v>
      </c>
      <c r="H3632" s="374" t="s">
        <v>3921</v>
      </c>
    </row>
    <row r="3633" spans="1:8" ht="15" hidden="1" customHeight="1" x14ac:dyDescent="0.25">
      <c r="A3633" s="85"/>
      <c r="B3633" s="60"/>
      <c r="C3633" s="87"/>
      <c r="D3633" s="65"/>
      <c r="E3633" s="66" t="s">
        <v>3929</v>
      </c>
      <c r="F3633" s="72">
        <v>140000</v>
      </c>
      <c r="G3633" s="72">
        <f t="shared" si="95"/>
        <v>0</v>
      </c>
      <c r="H3633" s="374" t="s">
        <v>3921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5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3921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3921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5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3930</v>
      </c>
      <c r="F3641" s="217">
        <v>60000</v>
      </c>
      <c r="G3641" s="211">
        <f t="shared" si="95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5"/>
        <v>0</v>
      </c>
      <c r="H3642" s="374" t="s">
        <v>3921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5"/>
        <v>0</v>
      </c>
      <c r="H3643" s="374" t="s">
        <v>3921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5"/>
        <v>0</v>
      </c>
      <c r="H3644" s="374" t="s">
        <v>3921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5"/>
        <v>0</v>
      </c>
      <c r="H3645" s="374" t="s">
        <v>3921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5"/>
        <v>0</v>
      </c>
      <c r="H3646" s="374" t="s">
        <v>3921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5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5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5"/>
        <v>0</v>
      </c>
      <c r="H3649" s="374" t="s">
        <v>3921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5"/>
        <v>0</v>
      </c>
      <c r="H3650" s="374" t="s">
        <v>3921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5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5"/>
      <c r="E3652" s="336" t="s">
        <v>28</v>
      </c>
      <c r="F3652" s="224">
        <v>75000</v>
      </c>
      <c r="G3652" s="336">
        <f t="shared" si="95"/>
        <v>0</v>
      </c>
      <c r="H3652" s="374" t="s">
        <v>3931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3931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5"/>
        <v>0</v>
      </c>
      <c r="H3654" s="374" t="s">
        <v>3931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5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5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5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5"/>
        <v>0</v>
      </c>
      <c r="H3658" s="69" t="s">
        <v>3932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5"/>
        <v>0</v>
      </c>
      <c r="H3659" s="69" t="s">
        <v>3932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5"/>
        <v>0</v>
      </c>
      <c r="H3660" s="69" t="s">
        <v>3932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5"/>
        <v>0</v>
      </c>
      <c r="H3661" s="69" t="s">
        <v>3932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5"/>
        <v>0</v>
      </c>
      <c r="H3662" s="69" t="s">
        <v>3932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5"/>
        <v>0</v>
      </c>
      <c r="H3663" s="69" t="s">
        <v>3932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5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5"/>
        <v>0</v>
      </c>
      <c r="H3665" s="69" t="s">
        <v>3932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5"/>
        <v>0</v>
      </c>
      <c r="H3666" s="69" t="s">
        <v>3932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5"/>
        <v>0</v>
      </c>
      <c r="H3667" s="69" t="s">
        <v>3932</v>
      </c>
    </row>
    <row r="3668" spans="1:8" ht="15" hidden="1" customHeight="1" x14ac:dyDescent="0.25">
      <c r="A3668" s="85"/>
      <c r="B3668" s="63"/>
      <c r="C3668" s="393"/>
      <c r="D3668" s="65"/>
      <c r="E3668" s="76" t="s">
        <v>28</v>
      </c>
      <c r="F3668" s="72">
        <v>14500</v>
      </c>
      <c r="G3668" s="72">
        <f t="shared" si="95"/>
        <v>0</v>
      </c>
      <c r="H3668" s="69" t="s">
        <v>3932</v>
      </c>
    </row>
    <row r="3669" spans="1:8" ht="15" hidden="1" customHeight="1" x14ac:dyDescent="0.25">
      <c r="A3669" s="85"/>
      <c r="B3669" s="63"/>
      <c r="C3669" s="393"/>
      <c r="D3669" s="65"/>
      <c r="E3669" s="76" t="s">
        <v>28</v>
      </c>
      <c r="F3669" s="72">
        <v>6500</v>
      </c>
      <c r="G3669" s="72">
        <f t="shared" si="95"/>
        <v>0</v>
      </c>
      <c r="H3669" s="69" t="s">
        <v>3932</v>
      </c>
    </row>
    <row r="3670" spans="1:8" ht="15" hidden="1" customHeight="1" x14ac:dyDescent="0.25">
      <c r="A3670" s="85"/>
      <c r="B3670" s="63"/>
      <c r="C3670" s="393"/>
      <c r="D3670" s="65"/>
      <c r="E3670" s="76" t="s">
        <v>28</v>
      </c>
      <c r="F3670" s="72">
        <v>12500</v>
      </c>
      <c r="G3670" s="72">
        <f t="shared" si="95"/>
        <v>0</v>
      </c>
      <c r="H3670" s="69" t="s">
        <v>3932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5"/>
        <v>0</v>
      </c>
      <c r="H3671" s="69" t="s">
        <v>3932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5"/>
        <v>0</v>
      </c>
      <c r="H3672" s="69" t="s">
        <v>3932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5"/>
        <v>0</v>
      </c>
      <c r="H3673" s="373" t="s">
        <v>3932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4">
        <v>6700</v>
      </c>
      <c r="G3674" s="68">
        <f t="shared" si="95"/>
        <v>0</v>
      </c>
      <c r="H3674" s="374" t="s">
        <v>3921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5">
        <v>1000</v>
      </c>
      <c r="G3675" s="68">
        <f t="shared" si="95"/>
        <v>0</v>
      </c>
      <c r="H3675" s="374" t="s">
        <v>3921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6">
        <v>1000</v>
      </c>
      <c r="G3676" s="68">
        <f t="shared" si="95"/>
        <v>0</v>
      </c>
      <c r="H3676" s="374" t="s">
        <v>3921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7">
        <v>2500</v>
      </c>
      <c r="G3677" s="68">
        <f t="shared" si="95"/>
        <v>0</v>
      </c>
      <c r="H3677" s="374" t="s">
        <v>3921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6">
        <v>7500</v>
      </c>
      <c r="G3678" s="68">
        <f t="shared" si="95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3933</v>
      </c>
      <c r="F3679" s="394">
        <v>54000</v>
      </c>
      <c r="G3679" s="68">
        <f t="shared" si="95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4">
        <v>200</v>
      </c>
      <c r="G3680" s="68">
        <f t="shared" ref="G3680:G3696" si="96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5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6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3921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3934</v>
      </c>
      <c r="F3686" s="72">
        <v>13500</v>
      </c>
      <c r="G3686" s="217">
        <f t="shared" si="96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6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6"/>
        <v>0</v>
      </c>
      <c r="H3688" s="374" t="s">
        <v>3921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6"/>
        <v>0</v>
      </c>
      <c r="H3689" s="374" t="s">
        <v>3921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6"/>
        <v>0</v>
      </c>
      <c r="H3690" s="374" t="s">
        <v>3921</v>
      </c>
    </row>
    <row r="3691" spans="1:8" ht="15" hidden="1" customHeight="1" x14ac:dyDescent="0.25">
      <c r="A3691" s="85"/>
      <c r="B3691" s="63"/>
      <c r="C3691" s="60"/>
      <c r="D3691" s="65"/>
      <c r="E3691" s="66" t="s">
        <v>3934</v>
      </c>
      <c r="F3691" s="72">
        <v>100000</v>
      </c>
      <c r="G3691" s="217">
        <f t="shared" si="96"/>
        <v>0</v>
      </c>
      <c r="H3691" s="374" t="s">
        <v>3921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6"/>
        <v>0</v>
      </c>
      <c r="H3692" s="374" t="s">
        <v>3921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6"/>
        <v>0</v>
      </c>
      <c r="H3693" s="374" t="s">
        <v>3935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6"/>
        <v>0</v>
      </c>
      <c r="H3694" s="374" t="s">
        <v>3936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6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6"/>
        <v>0</v>
      </c>
      <c r="H3696" s="374" t="s">
        <v>3937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8">
        <f>G3697/30</f>
        <v>1866.6666666666667</v>
      </c>
      <c r="G3697" s="336">
        <v>56000</v>
      </c>
      <c r="H3697" s="374" t="s">
        <v>3921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3921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4">
        <v>600000</v>
      </c>
      <c r="G3699" s="68">
        <f t="shared" ref="G3699:G3762" si="97">D3699*F3699</f>
        <v>0</v>
      </c>
      <c r="H3699" s="86" t="s">
        <v>3938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5">
        <v>17500</v>
      </c>
      <c r="G3700" s="68">
        <f t="shared" si="97"/>
        <v>0</v>
      </c>
      <c r="H3700" s="86" t="s">
        <v>3938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6">
        <v>176000</v>
      </c>
      <c r="G3701" s="68">
        <f t="shared" si="97"/>
        <v>0</v>
      </c>
      <c r="H3701" s="86" t="s">
        <v>3938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7">
        <v>105000</v>
      </c>
      <c r="G3702" s="68">
        <f t="shared" si="97"/>
        <v>0</v>
      </c>
      <c r="H3702" s="86" t="s">
        <v>3938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6">
        <v>175000</v>
      </c>
      <c r="G3703" s="68">
        <f t="shared" si="97"/>
        <v>0</v>
      </c>
      <c r="H3703" s="86" t="s">
        <v>3938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4">
        <v>270000</v>
      </c>
      <c r="G3704" s="68">
        <f t="shared" si="97"/>
        <v>0</v>
      </c>
      <c r="H3704" s="86" t="s">
        <v>3938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4">
        <v>100000</v>
      </c>
      <c r="G3705" s="68">
        <f t="shared" si="97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5">
        <v>600</v>
      </c>
      <c r="G3706" s="68">
        <f>D3706*F3706</f>
        <v>0</v>
      </c>
      <c r="H3706" s="374" t="s">
        <v>3921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6">
        <v>73000</v>
      </c>
      <c r="G3707" s="68">
        <f>D3707*F3707</f>
        <v>0</v>
      </c>
      <c r="H3707" s="374" t="s">
        <v>3921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3921</v>
      </c>
    </row>
    <row r="3709" spans="1:8" ht="15" hidden="1" customHeight="1" x14ac:dyDescent="0.25">
      <c r="A3709" s="85"/>
      <c r="B3709" s="80"/>
      <c r="C3709" s="87"/>
      <c r="D3709" s="65"/>
      <c r="E3709" s="66" t="s">
        <v>3939</v>
      </c>
      <c r="F3709" s="67">
        <v>50000</v>
      </c>
      <c r="G3709" s="68">
        <f>D3709*F3709</f>
        <v>0</v>
      </c>
      <c r="H3709" s="374" t="s">
        <v>3921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7"/>
        <v>0</v>
      </c>
      <c r="H3711" s="86" t="s">
        <v>3940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7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7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7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4">
        <v>7500</v>
      </c>
      <c r="G3715" s="68">
        <f t="shared" si="97"/>
        <v>0</v>
      </c>
      <c r="H3715" s="86" t="s">
        <v>3941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5">
        <v>11000</v>
      </c>
      <c r="G3716" s="68">
        <f t="shared" si="97"/>
        <v>0</v>
      </c>
      <c r="H3716" s="86" t="s">
        <v>3941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6">
        <v>186000</v>
      </c>
      <c r="G3717" s="68">
        <f t="shared" si="97"/>
        <v>0</v>
      </c>
      <c r="H3717" s="86" t="s">
        <v>3941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7">
        <v>85000</v>
      </c>
      <c r="G3718" s="68">
        <f t="shared" si="97"/>
        <v>0</v>
      </c>
      <c r="H3718" s="86" t="s">
        <v>3941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6">
        <v>375000</v>
      </c>
      <c r="G3719" s="68">
        <f t="shared" si="97"/>
        <v>0</v>
      </c>
      <c r="H3719" s="86" t="s">
        <v>3941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4">
        <v>150000</v>
      </c>
      <c r="G3720" s="68">
        <f t="shared" si="97"/>
        <v>0</v>
      </c>
      <c r="H3720" s="86" t="s">
        <v>3941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4">
        <v>22000</v>
      </c>
      <c r="G3721" s="68">
        <f t="shared" si="97"/>
        <v>0</v>
      </c>
      <c r="H3721" s="86" t="s">
        <v>3941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5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6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7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7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7"/>
        <v>0</v>
      </c>
      <c r="H3729" s="86" t="s">
        <v>3941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7"/>
        <v>0</v>
      </c>
      <c r="H3730" s="86" t="s">
        <v>3941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7"/>
        <v>0</v>
      </c>
      <c r="H3731" s="86" t="s">
        <v>3941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7"/>
        <v>0</v>
      </c>
      <c r="H3732" s="86" t="s">
        <v>3941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7"/>
        <v>0</v>
      </c>
      <c r="H3733" s="86" t="s">
        <v>3941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4">
        <v>50000</v>
      </c>
      <c r="G3734" s="68">
        <f t="shared" si="97"/>
        <v>0</v>
      </c>
      <c r="H3734" s="86" t="s">
        <v>3942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5">
        <v>32500</v>
      </c>
      <c r="G3735" s="68">
        <f t="shared" si="97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6">
        <v>44000</v>
      </c>
      <c r="G3736" s="68">
        <f t="shared" si="97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7">
        <v>400000</v>
      </c>
      <c r="G3737" s="68">
        <f t="shared" si="97"/>
        <v>0</v>
      </c>
      <c r="H3737" s="86" t="s">
        <v>3942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6">
        <v>542000</v>
      </c>
      <c r="G3738" s="68">
        <f t="shared" si="97"/>
        <v>0</v>
      </c>
      <c r="H3738" s="86" t="s">
        <v>3942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4">
        <v>782000</v>
      </c>
      <c r="G3739" s="68">
        <f t="shared" si="97"/>
        <v>0</v>
      </c>
      <c r="H3739" s="86" t="s">
        <v>3942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4">
        <v>88000</v>
      </c>
      <c r="G3740" s="68">
        <f t="shared" si="97"/>
        <v>0</v>
      </c>
      <c r="H3740" s="86" t="s">
        <v>3943</v>
      </c>
    </row>
    <row r="3741" spans="1:8" ht="15" hidden="1" customHeight="1" x14ac:dyDescent="0.25">
      <c r="A3741" s="85"/>
      <c r="B3741" s="75"/>
      <c r="C3741" s="75"/>
      <c r="D3741" s="81"/>
      <c r="E3741" s="66" t="s">
        <v>3939</v>
      </c>
      <c r="F3741" s="395">
        <v>50000</v>
      </c>
      <c r="G3741" s="68">
        <f t="shared" si="97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6">
        <v>6000</v>
      </c>
      <c r="G3742" s="68">
        <f t="shared" si="97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7">
        <v>50000</v>
      </c>
      <c r="G3743" s="68">
        <f t="shared" si="97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6">
        <v>140000</v>
      </c>
      <c r="G3744" s="68">
        <f t="shared" si="97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4">
        <v>10000</v>
      </c>
      <c r="G3745" s="68">
        <f t="shared" si="97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4">
        <v>60000</v>
      </c>
      <c r="G3746" s="68">
        <f t="shared" si="97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5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6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3944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7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7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7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7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7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7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7"/>
        <v>0</v>
      </c>
      <c r="H3758" s="86" t="s">
        <v>3945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7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7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7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7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8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8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8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8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4">
        <v>1500000</v>
      </c>
      <c r="G3768" s="68">
        <f t="shared" si="98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5">
        <v>350000</v>
      </c>
      <c r="G3769" s="68">
        <f t="shared" si="98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6">
        <v>10000</v>
      </c>
      <c r="G3770" s="68">
        <f t="shared" si="98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7">
        <v>20000</v>
      </c>
      <c r="G3771" s="68">
        <f t="shared" si="98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6">
        <v>55000</v>
      </c>
      <c r="G3772" s="68">
        <f t="shared" si="98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4">
        <v>55000</v>
      </c>
      <c r="G3773" s="68">
        <f t="shared" si="98"/>
        <v>0</v>
      </c>
      <c r="H3773" s="86" t="s">
        <v>3946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4">
        <v>40500</v>
      </c>
      <c r="G3774" s="68">
        <f t="shared" si="98"/>
        <v>0</v>
      </c>
      <c r="H3774" s="86" t="s">
        <v>3947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5">
        <v>884000</v>
      </c>
      <c r="G3775" s="68">
        <f>D3775*F3775</f>
        <v>0</v>
      </c>
      <c r="H3775" s="86" t="s">
        <v>3947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6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8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8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4">
        <v>100000</v>
      </c>
      <c r="G3782" s="68">
        <f t="shared" si="98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5">
        <v>12500</v>
      </c>
      <c r="G3783" s="68">
        <f t="shared" si="98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6">
        <v>10000</v>
      </c>
      <c r="G3784" s="68">
        <f t="shared" si="98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7">
        <v>100000</v>
      </c>
      <c r="G3785" s="68">
        <f t="shared" si="98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6">
        <v>110000</v>
      </c>
      <c r="G3786" s="68">
        <f t="shared" si="98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4">
        <v>100000</v>
      </c>
      <c r="G3787" s="68">
        <f t="shared" si="98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4">
        <v>55000</v>
      </c>
      <c r="G3788" s="68">
        <f t="shared" si="98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5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6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3941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3941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3941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8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8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8"/>
        <v>0</v>
      </c>
      <c r="H3796" s="86" t="s">
        <v>3941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4">
        <v>100000</v>
      </c>
      <c r="G3797" s="68">
        <f t="shared" si="98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5">
        <v>46500</v>
      </c>
      <c r="G3798" s="68">
        <f t="shared" si="98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6">
        <v>925</v>
      </c>
      <c r="G3799" s="68">
        <f t="shared" si="98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7">
        <v>135000</v>
      </c>
      <c r="G3800" s="68">
        <f t="shared" si="98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6">
        <v>1</v>
      </c>
      <c r="G3801" s="68">
        <f t="shared" si="98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4">
        <v>1</v>
      </c>
      <c r="G3802" s="68">
        <f t="shared" si="98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4">
        <v>1</v>
      </c>
      <c r="G3803" s="68">
        <f t="shared" si="98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5">
        <v>1600000</v>
      </c>
      <c r="G3804" s="68">
        <f>D3804*F3804</f>
        <v>0</v>
      </c>
      <c r="H3804" s="86" t="s">
        <v>3948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4">
        <v>100000</v>
      </c>
      <c r="G3805" s="68">
        <f t="shared" ref="G3805:G3868" si="99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5">
        <v>30000</v>
      </c>
      <c r="G3806" s="68">
        <f t="shared" si="99"/>
        <v>0</v>
      </c>
      <c r="H3806" s="86" t="s">
        <v>3913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6">
        <v>450000</v>
      </c>
      <c r="G3807" s="68">
        <f t="shared" si="99"/>
        <v>0</v>
      </c>
      <c r="H3807" s="86" t="s">
        <v>3949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7">
        <v>350000</v>
      </c>
      <c r="G3808" s="68">
        <f t="shared" si="99"/>
        <v>0</v>
      </c>
      <c r="H3808" s="86" t="s">
        <v>3949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6">
        <v>150000</v>
      </c>
      <c r="G3809" s="68">
        <f t="shared" si="99"/>
        <v>0</v>
      </c>
      <c r="H3809" s="86" t="s">
        <v>3949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4">
        <v>155000</v>
      </c>
      <c r="G3810" s="68">
        <f t="shared" si="99"/>
        <v>0</v>
      </c>
      <c r="H3810" s="86" t="s">
        <v>3949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4">
        <v>100000</v>
      </c>
      <c r="G3811" s="68">
        <f t="shared" si="99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5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6">
        <v>40000</v>
      </c>
      <c r="G3813" s="68">
        <f>D3813*F3813</f>
        <v>0</v>
      </c>
      <c r="H3813" s="86" t="s">
        <v>3950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9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9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4">
        <v>3900</v>
      </c>
      <c r="G3819" s="68">
        <f t="shared" si="99"/>
        <v>0</v>
      </c>
      <c r="H3819" s="86" t="s">
        <v>3913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5">
        <v>3500</v>
      </c>
      <c r="G3820" s="68">
        <f t="shared" si="99"/>
        <v>0</v>
      </c>
      <c r="H3820" s="86" t="s">
        <v>3927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6">
        <v>250</v>
      </c>
      <c r="G3821" s="68">
        <f t="shared" si="99"/>
        <v>0</v>
      </c>
      <c r="H3821" s="86" t="s">
        <v>3927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7">
        <v>6000</v>
      </c>
      <c r="G3822" s="68">
        <f t="shared" si="99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6">
        <v>10000</v>
      </c>
      <c r="G3823" s="68">
        <f t="shared" si="99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4">
        <v>3000</v>
      </c>
      <c r="G3824" s="68">
        <f t="shared" si="99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4">
        <v>688000</v>
      </c>
      <c r="G3825" s="68">
        <f t="shared" si="99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6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9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9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9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9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6">
        <v>20000</v>
      </c>
      <c r="G3835" s="68">
        <f t="shared" si="99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7">
        <v>40000</v>
      </c>
      <c r="G3836" s="68">
        <f t="shared" si="99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6">
        <v>50000</v>
      </c>
      <c r="G3837" s="68">
        <f t="shared" si="99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4">
        <v>500000</v>
      </c>
      <c r="G3838" s="68">
        <f t="shared" si="99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4">
        <v>110000</v>
      </c>
      <c r="G3839" s="68">
        <f t="shared" si="99"/>
        <v>0</v>
      </c>
      <c r="H3839" s="86" t="s">
        <v>112</v>
      </c>
    </row>
    <row r="3840" spans="1:8" ht="15" hidden="1" customHeight="1" x14ac:dyDescent="0.25">
      <c r="A3840" s="65" t="s">
        <v>3951</v>
      </c>
      <c r="B3840" s="60" t="s">
        <v>3952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3951</v>
      </c>
      <c r="B3841" s="111" t="s">
        <v>3953</v>
      </c>
      <c r="C3841" s="75" t="s">
        <v>2207</v>
      </c>
      <c r="D3841" s="65">
        <v>1</v>
      </c>
      <c r="E3841" s="66" t="s">
        <v>28</v>
      </c>
      <c r="F3841" s="396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3951</v>
      </c>
      <c r="B3842" s="60" t="s">
        <v>3954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3951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3951</v>
      </c>
      <c r="B3844" s="60" t="s">
        <v>3955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3951</v>
      </c>
      <c r="B3845" s="60" t="s">
        <v>3956</v>
      </c>
      <c r="C3845" s="60" t="s">
        <v>3957</v>
      </c>
      <c r="D3845" s="65">
        <v>2</v>
      </c>
      <c r="E3845" s="66" t="s">
        <v>31</v>
      </c>
      <c r="F3845" s="72">
        <v>115000</v>
      </c>
      <c r="G3845" s="217">
        <f t="shared" si="99"/>
        <v>230000</v>
      </c>
      <c r="H3845" s="86" t="s">
        <v>198</v>
      </c>
    </row>
    <row r="3846" spans="1:8" ht="15" hidden="1" customHeight="1" x14ac:dyDescent="0.25">
      <c r="A3846" s="65" t="s">
        <v>3951</v>
      </c>
      <c r="B3846" s="80" t="s">
        <v>3958</v>
      </c>
      <c r="C3846" s="87" t="s">
        <v>3957</v>
      </c>
      <c r="D3846" s="81">
        <v>2</v>
      </c>
      <c r="E3846" s="75" t="s">
        <v>31</v>
      </c>
      <c r="F3846" s="217">
        <v>20000</v>
      </c>
      <c r="G3846" s="217">
        <f t="shared" si="99"/>
        <v>40000</v>
      </c>
      <c r="H3846" s="86" t="s">
        <v>198</v>
      </c>
    </row>
    <row r="3847" spans="1:8" ht="15" hidden="1" customHeight="1" x14ac:dyDescent="0.25">
      <c r="A3847" s="65" t="s">
        <v>3951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9"/>
        <v>150000</v>
      </c>
      <c r="H3847" s="86" t="s">
        <v>112</v>
      </c>
    </row>
    <row r="3848" spans="1:8" ht="15" hidden="1" customHeight="1" x14ac:dyDescent="0.25">
      <c r="A3848" s="65" t="s">
        <v>3951</v>
      </c>
      <c r="B3848" s="60" t="s">
        <v>3959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9"/>
        <v>350000</v>
      </c>
      <c r="H3848" s="86" t="s">
        <v>3239</v>
      </c>
    </row>
    <row r="3849" spans="1:8" ht="15" hidden="1" customHeight="1" x14ac:dyDescent="0.25">
      <c r="A3849" s="65" t="s">
        <v>3951</v>
      </c>
      <c r="B3849" s="60" t="s">
        <v>3960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9"/>
        <v>15000</v>
      </c>
      <c r="H3849" s="86" t="s">
        <v>3239</v>
      </c>
    </row>
    <row r="3850" spans="1:8" ht="15" hidden="1" customHeight="1" x14ac:dyDescent="0.25">
      <c r="A3850" s="65" t="s">
        <v>3951</v>
      </c>
      <c r="B3850" s="60" t="s">
        <v>3961</v>
      </c>
      <c r="C3850" s="60" t="s">
        <v>3962</v>
      </c>
      <c r="D3850" s="65">
        <v>6</v>
      </c>
      <c r="E3850" s="66" t="s">
        <v>31</v>
      </c>
      <c r="F3850" s="89">
        <v>198550</v>
      </c>
      <c r="G3850" s="217">
        <f t="shared" si="99"/>
        <v>1191300</v>
      </c>
      <c r="H3850" s="86" t="s">
        <v>112</v>
      </c>
    </row>
    <row r="3851" spans="1:8" ht="15" customHeight="1" x14ac:dyDescent="0.25">
      <c r="A3851" s="65" t="s">
        <v>3963</v>
      </c>
      <c r="B3851" s="80" t="s">
        <v>3964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9"/>
        <v>195000</v>
      </c>
      <c r="H3851" s="86" t="s">
        <v>3239</v>
      </c>
    </row>
    <row r="3852" spans="1:8" ht="15" hidden="1" customHeight="1" x14ac:dyDescent="0.25">
      <c r="A3852" s="65" t="s">
        <v>3963</v>
      </c>
      <c r="B3852" s="80" t="s">
        <v>3965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9"/>
        <v>80000</v>
      </c>
      <c r="H3852" s="86" t="s">
        <v>112</v>
      </c>
    </row>
    <row r="3853" spans="1:8" ht="15" hidden="1" customHeight="1" x14ac:dyDescent="0.25">
      <c r="A3853" s="65" t="s">
        <v>3963</v>
      </c>
      <c r="B3853" s="60" t="s">
        <v>3966</v>
      </c>
      <c r="C3853" s="80" t="s">
        <v>70</v>
      </c>
      <c r="D3853" s="65">
        <v>3</v>
      </c>
      <c r="E3853" s="66" t="s">
        <v>28</v>
      </c>
      <c r="F3853" s="396">
        <v>30000</v>
      </c>
      <c r="G3853" s="68">
        <f t="shared" si="99"/>
        <v>90000</v>
      </c>
      <c r="H3853" s="86" t="s">
        <v>3945</v>
      </c>
    </row>
    <row r="3854" spans="1:8" ht="15" hidden="1" customHeight="1" x14ac:dyDescent="0.25">
      <c r="A3854" s="65" t="s">
        <v>3963</v>
      </c>
      <c r="B3854" s="60" t="s">
        <v>3967</v>
      </c>
      <c r="C3854" s="80" t="s">
        <v>70</v>
      </c>
      <c r="D3854" s="65">
        <v>2</v>
      </c>
      <c r="E3854" s="66" t="s">
        <v>28</v>
      </c>
      <c r="F3854" s="397">
        <v>92500</v>
      </c>
      <c r="G3854" s="68">
        <f t="shared" si="99"/>
        <v>185000</v>
      </c>
      <c r="H3854" s="86" t="s">
        <v>112</v>
      </c>
    </row>
    <row r="3855" spans="1:8" ht="15" hidden="1" customHeight="1" x14ac:dyDescent="0.25">
      <c r="A3855" s="65" t="s">
        <v>3963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6">
        <v>40000</v>
      </c>
      <c r="G3855" s="68">
        <f t="shared" si="99"/>
        <v>240000</v>
      </c>
      <c r="H3855" s="86" t="s">
        <v>112</v>
      </c>
    </row>
    <row r="3856" spans="1:8" ht="15" hidden="1" customHeight="1" x14ac:dyDescent="0.25">
      <c r="A3856" s="65" t="s">
        <v>3963</v>
      </c>
      <c r="B3856" s="60" t="s">
        <v>3968</v>
      </c>
      <c r="C3856" s="75" t="s">
        <v>70</v>
      </c>
      <c r="D3856" s="65">
        <v>1</v>
      </c>
      <c r="E3856" s="66" t="s">
        <v>71</v>
      </c>
      <c r="F3856" s="394">
        <v>120000</v>
      </c>
      <c r="G3856" s="68">
        <f t="shared" si="99"/>
        <v>120000</v>
      </c>
      <c r="H3856" s="86" t="s">
        <v>2277</v>
      </c>
    </row>
    <row r="3857" spans="1:8" ht="15" hidden="1" customHeight="1" x14ac:dyDescent="0.25">
      <c r="A3857" s="65" t="s">
        <v>3963</v>
      </c>
      <c r="B3857" s="60" t="s">
        <v>3969</v>
      </c>
      <c r="C3857" s="75" t="s">
        <v>70</v>
      </c>
      <c r="D3857" s="81">
        <v>1</v>
      </c>
      <c r="E3857" s="66" t="s">
        <v>31</v>
      </c>
      <c r="F3857" s="394">
        <v>30000</v>
      </c>
      <c r="G3857" s="68">
        <f t="shared" si="99"/>
        <v>30000</v>
      </c>
      <c r="H3857" s="86" t="s">
        <v>112</v>
      </c>
    </row>
    <row r="3858" spans="1:8" ht="15" hidden="1" customHeight="1" x14ac:dyDescent="0.25">
      <c r="A3858" s="65" t="s">
        <v>3963</v>
      </c>
      <c r="B3858" s="60" t="s">
        <v>834</v>
      </c>
      <c r="C3858" s="60" t="s">
        <v>3970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3963</v>
      </c>
      <c r="B3859" s="111" t="s">
        <v>3971</v>
      </c>
      <c r="C3859" s="75" t="s">
        <v>1560</v>
      </c>
      <c r="D3859" s="65">
        <v>15</v>
      </c>
      <c r="E3859" s="66" t="s">
        <v>28</v>
      </c>
      <c r="F3859" s="396">
        <v>2000</v>
      </c>
      <c r="G3859" s="68">
        <f>D3859*F3859</f>
        <v>30000</v>
      </c>
      <c r="H3859" s="86" t="s">
        <v>3913</v>
      </c>
    </row>
    <row r="3860" spans="1:8" ht="15" hidden="1" customHeight="1" x14ac:dyDescent="0.25">
      <c r="A3860" s="65" t="s">
        <v>3963</v>
      </c>
      <c r="B3860" s="60" t="s">
        <v>3972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3913</v>
      </c>
    </row>
    <row r="3861" spans="1:8" ht="15" hidden="1" customHeight="1" x14ac:dyDescent="0.25">
      <c r="A3861" s="65" t="s">
        <v>3963</v>
      </c>
      <c r="B3861" s="80" t="s">
        <v>3973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3963</v>
      </c>
      <c r="B3862" s="60" t="s">
        <v>3974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3963</v>
      </c>
      <c r="B3863" s="60" t="s">
        <v>3975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9"/>
        <v>2655000</v>
      </c>
      <c r="H3863" s="86" t="s">
        <v>112</v>
      </c>
    </row>
    <row r="3864" spans="1:8" ht="15" hidden="1" customHeight="1" x14ac:dyDescent="0.25">
      <c r="A3864" s="65" t="s">
        <v>3976</v>
      </c>
      <c r="B3864" s="80" t="s">
        <v>3977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9"/>
        <v>16000</v>
      </c>
      <c r="H3864" s="86" t="s">
        <v>678</v>
      </c>
    </row>
    <row r="3865" spans="1:8" ht="15" customHeight="1" x14ac:dyDescent="0.25">
      <c r="A3865" s="65" t="s">
        <v>3976</v>
      </c>
      <c r="B3865" s="80" t="s">
        <v>3978</v>
      </c>
      <c r="C3865" s="80" t="s">
        <v>3979</v>
      </c>
      <c r="D3865" s="65">
        <v>4</v>
      </c>
      <c r="E3865" s="66" t="s">
        <v>71</v>
      </c>
      <c r="F3865" s="67">
        <v>50000</v>
      </c>
      <c r="G3865" s="68">
        <f t="shared" si="99"/>
        <v>200000</v>
      </c>
      <c r="H3865" s="86" t="s">
        <v>3913</v>
      </c>
    </row>
    <row r="3866" spans="1:8" ht="15" hidden="1" customHeight="1" x14ac:dyDescent="0.25">
      <c r="A3866" s="65" t="s">
        <v>3976</v>
      </c>
      <c r="B3866" s="60" t="s">
        <v>3980</v>
      </c>
      <c r="C3866" s="80" t="s">
        <v>587</v>
      </c>
      <c r="D3866" s="65">
        <v>20</v>
      </c>
      <c r="E3866" s="66" t="s">
        <v>28</v>
      </c>
      <c r="F3866" s="396">
        <v>7640</v>
      </c>
      <c r="G3866" s="68">
        <f t="shared" si="99"/>
        <v>152800</v>
      </c>
      <c r="H3866" s="86" t="s">
        <v>678</v>
      </c>
    </row>
    <row r="3867" spans="1:8" ht="15" hidden="1" customHeight="1" x14ac:dyDescent="0.25">
      <c r="A3867" s="65" t="s">
        <v>3976</v>
      </c>
      <c r="B3867" s="60" t="s">
        <v>3981</v>
      </c>
      <c r="C3867" s="60" t="s">
        <v>3982</v>
      </c>
      <c r="D3867" s="65">
        <v>10</v>
      </c>
      <c r="E3867" s="66" t="s">
        <v>28</v>
      </c>
      <c r="F3867" s="397">
        <v>3000</v>
      </c>
      <c r="G3867" s="68">
        <f t="shared" si="99"/>
        <v>30000</v>
      </c>
      <c r="H3867" s="86" t="s">
        <v>678</v>
      </c>
    </row>
    <row r="3868" spans="1:8" ht="15" hidden="1" customHeight="1" x14ac:dyDescent="0.25">
      <c r="A3868" s="65" t="s">
        <v>3976</v>
      </c>
      <c r="B3868" s="192" t="s">
        <v>3983</v>
      </c>
      <c r="C3868" s="75" t="s">
        <v>587</v>
      </c>
      <c r="D3868" s="65">
        <v>10</v>
      </c>
      <c r="E3868" s="66" t="s">
        <v>31</v>
      </c>
      <c r="F3868" s="396">
        <v>500</v>
      </c>
      <c r="G3868" s="68">
        <f t="shared" si="99"/>
        <v>5000</v>
      </c>
      <c r="H3868" s="86" t="s">
        <v>678</v>
      </c>
    </row>
    <row r="3869" spans="1:8" ht="15" hidden="1" customHeight="1" x14ac:dyDescent="0.25">
      <c r="A3869" s="65" t="s">
        <v>3976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0">D3869*F3869</f>
        <v>185000</v>
      </c>
      <c r="H3869" s="86" t="s">
        <v>3941</v>
      </c>
    </row>
    <row r="3870" spans="1:8" ht="15" hidden="1" customHeight="1" x14ac:dyDescent="0.25">
      <c r="A3870" s="65" t="s">
        <v>3976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0"/>
        <v>35000</v>
      </c>
      <c r="H3870" s="86" t="s">
        <v>3941</v>
      </c>
    </row>
    <row r="3871" spans="1:8" ht="15" hidden="1" customHeight="1" x14ac:dyDescent="0.25">
      <c r="A3871" s="65" t="s">
        <v>3976</v>
      </c>
      <c r="B3871" s="80" t="s">
        <v>3984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3941</v>
      </c>
    </row>
    <row r="3872" spans="1:8" ht="15" hidden="1" customHeight="1" x14ac:dyDescent="0.25">
      <c r="A3872" s="65" t="s">
        <v>3976</v>
      </c>
      <c r="B3872" s="111" t="s">
        <v>3985</v>
      </c>
      <c r="C3872" s="75" t="s">
        <v>3986</v>
      </c>
      <c r="D3872" s="65">
        <v>1</v>
      </c>
      <c r="E3872" s="66" t="s">
        <v>28</v>
      </c>
      <c r="F3872" s="396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3976</v>
      </c>
      <c r="B3873" s="60" t="s">
        <v>3987</v>
      </c>
      <c r="C3873" s="87" t="s">
        <v>3986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3976</v>
      </c>
      <c r="B3874" s="80" t="s">
        <v>3988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3976</v>
      </c>
      <c r="B3875" s="60" t="s">
        <v>3989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3976</v>
      </c>
      <c r="B3876" s="60" t="s">
        <v>3990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0"/>
        <v>448800</v>
      </c>
      <c r="H3876" s="86" t="s">
        <v>184</v>
      </c>
    </row>
    <row r="3877" spans="1:8" ht="15" hidden="1" customHeight="1" x14ac:dyDescent="0.25">
      <c r="A3877" s="65" t="s">
        <v>3991</v>
      </c>
      <c r="B3877" s="80" t="s">
        <v>3992</v>
      </c>
      <c r="C3877" s="80" t="s">
        <v>3993</v>
      </c>
      <c r="D3877" s="65">
        <v>1</v>
      </c>
      <c r="E3877" s="66" t="s">
        <v>31</v>
      </c>
      <c r="F3877" s="67">
        <v>10000</v>
      </c>
      <c r="G3877" s="68">
        <f t="shared" si="100"/>
        <v>10000</v>
      </c>
      <c r="H3877" s="86" t="s">
        <v>1317</v>
      </c>
    </row>
    <row r="3878" spans="1:8" ht="15" hidden="1" customHeight="1" x14ac:dyDescent="0.25">
      <c r="A3878" s="65" t="s">
        <v>3991</v>
      </c>
      <c r="B3878" s="80" t="s">
        <v>3994</v>
      </c>
      <c r="C3878" s="80" t="s">
        <v>3993</v>
      </c>
      <c r="D3878" s="65">
        <v>1</v>
      </c>
      <c r="E3878" s="66" t="s">
        <v>31</v>
      </c>
      <c r="F3878" s="67">
        <v>6000</v>
      </c>
      <c r="G3878" s="68">
        <f t="shared" si="100"/>
        <v>6000</v>
      </c>
      <c r="H3878" s="86" t="s">
        <v>1317</v>
      </c>
    </row>
    <row r="3879" spans="1:8" ht="15" customHeight="1" x14ac:dyDescent="0.25">
      <c r="A3879" s="65" t="s">
        <v>3991</v>
      </c>
      <c r="B3879" s="60" t="s">
        <v>3995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0"/>
        <v>1280000</v>
      </c>
      <c r="H3879" s="86" t="s">
        <v>953</v>
      </c>
    </row>
    <row r="3880" spans="1:8" ht="15" customHeight="1" x14ac:dyDescent="0.25">
      <c r="A3880" s="65" t="s">
        <v>3991</v>
      </c>
      <c r="B3880" s="80" t="s">
        <v>3996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0"/>
        <v>160000</v>
      </c>
      <c r="H3880" s="86" t="s">
        <v>953</v>
      </c>
    </row>
    <row r="3881" spans="1:8" ht="15" hidden="1" customHeight="1" x14ac:dyDescent="0.25">
      <c r="A3881" s="65" t="s">
        <v>3991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0"/>
        <v>50000</v>
      </c>
      <c r="H3881" s="86" t="s">
        <v>953</v>
      </c>
    </row>
    <row r="3882" spans="1:8" ht="15" hidden="1" customHeight="1" x14ac:dyDescent="0.25">
      <c r="A3882" s="65" t="s">
        <v>3991</v>
      </c>
      <c r="B3882" s="60" t="s">
        <v>3997</v>
      </c>
      <c r="C3882" s="87" t="s">
        <v>3998</v>
      </c>
      <c r="D3882" s="65">
        <v>1</v>
      </c>
      <c r="E3882" s="66" t="s">
        <v>219</v>
      </c>
      <c r="F3882" s="67">
        <v>4800000</v>
      </c>
      <c r="G3882" s="68">
        <f t="shared" si="100"/>
        <v>4800000</v>
      </c>
      <c r="H3882" s="86" t="s">
        <v>112</v>
      </c>
    </row>
    <row r="3883" spans="1:8" ht="15" hidden="1" customHeight="1" x14ac:dyDescent="0.25">
      <c r="A3883" s="65" t="s">
        <v>3991</v>
      </c>
      <c r="B3883" s="60" t="s">
        <v>3999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0"/>
        <v>530000</v>
      </c>
      <c r="H3883" s="86" t="s">
        <v>112</v>
      </c>
    </row>
    <row r="3884" spans="1:8" ht="15" hidden="1" customHeight="1" x14ac:dyDescent="0.25">
      <c r="A3884" s="65" t="s">
        <v>3991</v>
      </c>
      <c r="B3884" s="80" t="s">
        <v>4000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3991</v>
      </c>
      <c r="B3885" s="111" t="s">
        <v>4001</v>
      </c>
      <c r="C3885" s="87" t="s">
        <v>70</v>
      </c>
      <c r="D3885" s="65">
        <v>2</v>
      </c>
      <c r="E3885" s="66" t="s">
        <v>28</v>
      </c>
      <c r="F3885" s="396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3991</v>
      </c>
      <c r="B3886" s="60" t="s">
        <v>4002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3991</v>
      </c>
      <c r="B3887" s="80" t="s">
        <v>4003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3991</v>
      </c>
      <c r="B3888" s="60" t="s">
        <v>2906</v>
      </c>
      <c r="C3888" s="87" t="s">
        <v>4004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3991</v>
      </c>
      <c r="B3889" s="60" t="s">
        <v>4005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0"/>
        <v>150000</v>
      </c>
      <c r="H3889" s="86" t="s">
        <v>648</v>
      </c>
    </row>
    <row r="3890" spans="1:8" ht="15" customHeight="1" x14ac:dyDescent="0.25">
      <c r="A3890" s="65" t="s">
        <v>3991</v>
      </c>
      <c r="B3890" s="60" t="s">
        <v>4006</v>
      </c>
      <c r="C3890" s="383" t="s">
        <v>2662</v>
      </c>
      <c r="D3890" s="65">
        <v>10</v>
      </c>
      <c r="E3890" s="66" t="s">
        <v>31</v>
      </c>
      <c r="F3890" s="68">
        <v>300000</v>
      </c>
      <c r="G3890" s="217">
        <f t="shared" si="100"/>
        <v>3000000</v>
      </c>
      <c r="H3890" s="86" t="s">
        <v>112</v>
      </c>
    </row>
    <row r="3891" spans="1:8" ht="15" hidden="1" customHeight="1" x14ac:dyDescent="0.25">
      <c r="A3891" s="65" t="s">
        <v>3991</v>
      </c>
      <c r="B3891" s="60" t="s">
        <v>4007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0"/>
        <v>1050000</v>
      </c>
      <c r="H3891" s="86" t="s">
        <v>112</v>
      </c>
    </row>
    <row r="3892" spans="1:8" ht="15" hidden="1" customHeight="1" x14ac:dyDescent="0.25">
      <c r="A3892" s="65" t="s">
        <v>3991</v>
      </c>
      <c r="B3892" s="60" t="s">
        <v>4008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0"/>
        <v>880000</v>
      </c>
      <c r="H3892" s="86" t="s">
        <v>112</v>
      </c>
    </row>
    <row r="3893" spans="1:8" ht="15" hidden="1" customHeight="1" x14ac:dyDescent="0.25">
      <c r="A3893" s="65" t="s">
        <v>3991</v>
      </c>
      <c r="B3893" s="60" t="s">
        <v>4009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0"/>
        <v>275000</v>
      </c>
      <c r="H3893" s="86" t="s">
        <v>4010</v>
      </c>
    </row>
    <row r="3894" spans="1:8" ht="15" hidden="1" customHeight="1" x14ac:dyDescent="0.25">
      <c r="A3894" s="65" t="s">
        <v>3991</v>
      </c>
      <c r="B3894" s="60" t="s">
        <v>4011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0"/>
        <v>75000</v>
      </c>
      <c r="H3894" s="86" t="s">
        <v>1637</v>
      </c>
    </row>
    <row r="3895" spans="1:8" ht="15" hidden="1" customHeight="1" x14ac:dyDescent="0.25">
      <c r="A3895" s="65" t="s">
        <v>3991</v>
      </c>
      <c r="B3895" s="60" t="s">
        <v>4012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0"/>
        <v>45000</v>
      </c>
      <c r="H3895" s="86" t="s">
        <v>1637</v>
      </c>
    </row>
    <row r="3896" spans="1:8" ht="15" hidden="1" customHeight="1" x14ac:dyDescent="0.25">
      <c r="A3896" s="65" t="s">
        <v>3991</v>
      </c>
      <c r="B3896" s="60" t="s">
        <v>4013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0"/>
        <v>25000</v>
      </c>
      <c r="H3896" s="86" t="s">
        <v>1637</v>
      </c>
    </row>
    <row r="3897" spans="1:8" ht="15" hidden="1" customHeight="1" x14ac:dyDescent="0.25">
      <c r="A3897" s="65" t="s">
        <v>3991</v>
      </c>
      <c r="B3897" s="60" t="s">
        <v>4014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0"/>
        <v>45000</v>
      </c>
      <c r="H3897" s="86" t="s">
        <v>1637</v>
      </c>
    </row>
    <row r="3898" spans="1:8" ht="15" hidden="1" customHeight="1" x14ac:dyDescent="0.25">
      <c r="A3898" s="65" t="s">
        <v>3991</v>
      </c>
      <c r="B3898" s="60" t="s">
        <v>4015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0"/>
        <v>60000</v>
      </c>
      <c r="H3898" s="86" t="s">
        <v>1637</v>
      </c>
    </row>
    <row r="3899" spans="1:8" ht="15" hidden="1" customHeight="1" x14ac:dyDescent="0.25">
      <c r="A3899" s="65" t="s">
        <v>4016</v>
      </c>
      <c r="B3899" s="80" t="s">
        <v>4017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0"/>
        <v>285000</v>
      </c>
      <c r="H3899" s="86" t="s">
        <v>2382</v>
      </c>
    </row>
    <row r="3900" spans="1:8" ht="15" hidden="1" customHeight="1" x14ac:dyDescent="0.25">
      <c r="A3900" s="65" t="s">
        <v>4016</v>
      </c>
      <c r="B3900" s="80" t="s">
        <v>4018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0"/>
        <v>50000</v>
      </c>
      <c r="H3900" s="86" t="s">
        <v>3239</v>
      </c>
    </row>
    <row r="3901" spans="1:8" ht="15" hidden="1" customHeight="1" x14ac:dyDescent="0.25">
      <c r="A3901" s="65" t="s">
        <v>4016</v>
      </c>
      <c r="B3901" s="60" t="s">
        <v>4019</v>
      </c>
      <c r="C3901" s="60" t="s">
        <v>4020</v>
      </c>
      <c r="D3901" s="65">
        <v>3</v>
      </c>
      <c r="E3901" s="66" t="s">
        <v>28</v>
      </c>
      <c r="F3901" s="72">
        <v>10000</v>
      </c>
      <c r="G3901" s="68">
        <f t="shared" si="100"/>
        <v>30000</v>
      </c>
      <c r="H3901" s="86" t="s">
        <v>3913</v>
      </c>
    </row>
    <row r="3902" spans="1:8" ht="15" hidden="1" customHeight="1" x14ac:dyDescent="0.25">
      <c r="A3902" s="65" t="s">
        <v>4016</v>
      </c>
      <c r="B3902" s="80" t="s">
        <v>4021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0"/>
        <v>20000</v>
      </c>
      <c r="H3902" s="86" t="s">
        <v>3239</v>
      </c>
    </row>
    <row r="3903" spans="1:8" ht="15" hidden="1" customHeight="1" x14ac:dyDescent="0.25">
      <c r="A3903" s="65" t="s">
        <v>4016</v>
      </c>
      <c r="B3903" s="63" t="s">
        <v>4022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0"/>
        <v>104000</v>
      </c>
      <c r="H3903" s="86" t="s">
        <v>3239</v>
      </c>
    </row>
    <row r="3904" spans="1:8" ht="15" hidden="1" customHeight="1" x14ac:dyDescent="0.25">
      <c r="A3904" s="65" t="s">
        <v>4016</v>
      </c>
      <c r="B3904" s="60" t="s">
        <v>4023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0"/>
        <v>460000</v>
      </c>
      <c r="H3904" s="86" t="s">
        <v>134</v>
      </c>
    </row>
    <row r="3905" spans="1:8" ht="15" hidden="1" customHeight="1" x14ac:dyDescent="0.25">
      <c r="A3905" s="65" t="s">
        <v>4016</v>
      </c>
      <c r="B3905" s="60" t="s">
        <v>4024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0"/>
        <v>8000</v>
      </c>
      <c r="H3905" s="86" t="s">
        <v>134</v>
      </c>
    </row>
    <row r="3906" spans="1:8" ht="15" hidden="1" customHeight="1" x14ac:dyDescent="0.25">
      <c r="A3906" s="65" t="s">
        <v>4016</v>
      </c>
      <c r="B3906" s="80" t="s">
        <v>4025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4016</v>
      </c>
      <c r="B3907" s="111" t="s">
        <v>4026</v>
      </c>
      <c r="C3907" s="87" t="s">
        <v>70</v>
      </c>
      <c r="D3907" s="65">
        <v>1</v>
      </c>
      <c r="E3907" s="66" t="s">
        <v>28</v>
      </c>
      <c r="F3907" s="396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4016</v>
      </c>
      <c r="B3908" s="60" t="s">
        <v>1512</v>
      </c>
      <c r="C3908" s="60" t="s">
        <v>4027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4016</v>
      </c>
      <c r="B3909" s="80" t="s">
        <v>4028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4016</v>
      </c>
      <c r="B3910" s="60" t="s">
        <v>4029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4016</v>
      </c>
      <c r="B3911" s="60" t="s">
        <v>4030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0"/>
        <v>75000</v>
      </c>
      <c r="H3911" s="86" t="s">
        <v>198</v>
      </c>
    </row>
    <row r="3912" spans="1:8" ht="15" hidden="1" customHeight="1" x14ac:dyDescent="0.25">
      <c r="A3912" s="65" t="s">
        <v>4016</v>
      </c>
      <c r="B3912" s="60" t="s">
        <v>4031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0"/>
        <v>35000</v>
      </c>
      <c r="H3912" s="86" t="s">
        <v>198</v>
      </c>
    </row>
    <row r="3913" spans="1:8" ht="15" hidden="1" customHeight="1" x14ac:dyDescent="0.25">
      <c r="A3913" s="65" t="s">
        <v>4016</v>
      </c>
      <c r="B3913" s="60" t="s">
        <v>4032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0"/>
        <v>35000</v>
      </c>
      <c r="H3913" s="86" t="s">
        <v>198</v>
      </c>
    </row>
    <row r="3914" spans="1:8" ht="15" hidden="1" customHeight="1" x14ac:dyDescent="0.25">
      <c r="A3914" s="65" t="s">
        <v>4016</v>
      </c>
      <c r="B3914" s="60" t="s">
        <v>4033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0"/>
        <v>30000</v>
      </c>
      <c r="H3914" s="86" t="s">
        <v>198</v>
      </c>
    </row>
    <row r="3915" spans="1:8" ht="15" hidden="1" customHeight="1" x14ac:dyDescent="0.25">
      <c r="A3915" s="65" t="s">
        <v>4016</v>
      </c>
      <c r="B3915" s="60" t="s">
        <v>4034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0"/>
        <v>25000</v>
      </c>
      <c r="H3915" s="86" t="s">
        <v>198</v>
      </c>
    </row>
    <row r="3916" spans="1:8" ht="15" hidden="1" customHeight="1" x14ac:dyDescent="0.25">
      <c r="A3916" s="65" t="s">
        <v>4035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0"/>
        <v>26000</v>
      </c>
      <c r="H3916" s="86" t="s">
        <v>3239</v>
      </c>
    </row>
    <row r="3917" spans="1:8" ht="15" customHeight="1" x14ac:dyDescent="0.25">
      <c r="A3917" s="65" t="s">
        <v>4035</v>
      </c>
      <c r="B3917" s="80" t="s">
        <v>4036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0"/>
        <v>1280000</v>
      </c>
      <c r="H3917" s="86" t="s">
        <v>160</v>
      </c>
    </row>
    <row r="3918" spans="1:8" ht="15" customHeight="1" x14ac:dyDescent="0.25">
      <c r="A3918" s="65" t="s">
        <v>4035</v>
      </c>
      <c r="B3918" s="60" t="s">
        <v>4037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0"/>
        <v>160000</v>
      </c>
      <c r="H3918" s="86" t="s">
        <v>160</v>
      </c>
    </row>
    <row r="3919" spans="1:8" ht="15" hidden="1" customHeight="1" x14ac:dyDescent="0.25">
      <c r="A3919" s="65" t="s">
        <v>4035</v>
      </c>
      <c r="B3919" s="80" t="s">
        <v>4038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0"/>
        <v>50000</v>
      </c>
      <c r="H3919" s="86" t="s">
        <v>160</v>
      </c>
    </row>
    <row r="3920" spans="1:8" ht="15" hidden="1" customHeight="1" x14ac:dyDescent="0.25">
      <c r="A3920" s="65" t="s">
        <v>4035</v>
      </c>
      <c r="B3920" s="63" t="s">
        <v>4039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0"/>
        <v>2200000</v>
      </c>
      <c r="H3920" s="86" t="s">
        <v>1306</v>
      </c>
    </row>
    <row r="3921" spans="1:8" ht="15" hidden="1" customHeight="1" x14ac:dyDescent="0.25">
      <c r="A3921" s="65" t="s">
        <v>4035</v>
      </c>
      <c r="B3921" s="60" t="s">
        <v>4040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0"/>
        <v>1400000</v>
      </c>
      <c r="H3921" s="86" t="s">
        <v>696</v>
      </c>
    </row>
    <row r="3922" spans="1:8" ht="15" hidden="1" customHeight="1" x14ac:dyDescent="0.25">
      <c r="A3922" s="65" t="s">
        <v>4035</v>
      </c>
      <c r="B3922" s="60" t="s">
        <v>4041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0"/>
        <v>275000</v>
      </c>
      <c r="H3922" s="86" t="s">
        <v>1306</v>
      </c>
    </row>
    <row r="3923" spans="1:8" ht="15" hidden="1" customHeight="1" x14ac:dyDescent="0.25">
      <c r="A3923" s="65" t="s">
        <v>4035</v>
      </c>
      <c r="B3923" s="80" t="s">
        <v>4042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4035</v>
      </c>
      <c r="B3924" s="111" t="s">
        <v>4043</v>
      </c>
      <c r="C3924" s="63" t="s">
        <v>70</v>
      </c>
      <c r="D3924" s="65">
        <v>8</v>
      </c>
      <c r="E3924" s="66" t="s">
        <v>28</v>
      </c>
      <c r="F3924" s="396">
        <v>15000</v>
      </c>
      <c r="G3924" s="68">
        <f t="shared" ref="G3924:G3931" si="101">D3924*F3924</f>
        <v>120000</v>
      </c>
      <c r="H3924" s="86" t="s">
        <v>2807</v>
      </c>
    </row>
    <row r="3925" spans="1:8" ht="15" hidden="1" customHeight="1" x14ac:dyDescent="0.25">
      <c r="A3925" s="65" t="s">
        <v>4044</v>
      </c>
      <c r="B3925" s="80" t="s">
        <v>4045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1"/>
        <v>150000</v>
      </c>
      <c r="H3925" s="86" t="s">
        <v>1105</v>
      </c>
    </row>
    <row r="3926" spans="1:8" ht="15" hidden="1" customHeight="1" x14ac:dyDescent="0.25">
      <c r="A3926" s="65" t="s">
        <v>4044</v>
      </c>
      <c r="B3926" s="80" t="s">
        <v>4046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1"/>
        <v>700000</v>
      </c>
      <c r="H3926" s="86" t="s">
        <v>2382</v>
      </c>
    </row>
    <row r="3927" spans="1:8" ht="15" hidden="1" customHeight="1" x14ac:dyDescent="0.25">
      <c r="A3927" s="65" t="s">
        <v>4044</v>
      </c>
      <c r="B3927" s="60" t="s">
        <v>4047</v>
      </c>
      <c r="C3927" s="80" t="s">
        <v>4048</v>
      </c>
      <c r="D3927" s="65">
        <v>2</v>
      </c>
      <c r="E3927" s="66" t="s">
        <v>28</v>
      </c>
      <c r="F3927" s="72">
        <v>87500</v>
      </c>
      <c r="G3927" s="68">
        <f t="shared" si="101"/>
        <v>175000</v>
      </c>
      <c r="H3927" s="86" t="s">
        <v>112</v>
      </c>
    </row>
    <row r="3928" spans="1:8" ht="15" hidden="1" customHeight="1" x14ac:dyDescent="0.25">
      <c r="A3928" s="65" t="s">
        <v>4044</v>
      </c>
      <c r="B3928" s="60" t="s">
        <v>4049</v>
      </c>
      <c r="C3928" s="80" t="s">
        <v>4048</v>
      </c>
      <c r="D3928" s="65">
        <v>4</v>
      </c>
      <c r="E3928" s="66" t="s">
        <v>28</v>
      </c>
      <c r="F3928" s="217">
        <v>125000</v>
      </c>
      <c r="G3928" s="68">
        <f t="shared" si="101"/>
        <v>500000</v>
      </c>
      <c r="H3928" s="86" t="s">
        <v>112</v>
      </c>
    </row>
    <row r="3929" spans="1:8" ht="15" hidden="1" customHeight="1" x14ac:dyDescent="0.25">
      <c r="A3929" s="65" t="s">
        <v>4044</v>
      </c>
      <c r="B3929" s="60" t="s">
        <v>4050</v>
      </c>
      <c r="C3929" s="63" t="s">
        <v>4048</v>
      </c>
      <c r="D3929" s="81">
        <v>3</v>
      </c>
      <c r="E3929" s="75" t="s">
        <v>31</v>
      </c>
      <c r="F3929" s="217">
        <v>950000</v>
      </c>
      <c r="G3929" s="68">
        <f t="shared" si="101"/>
        <v>2850000</v>
      </c>
      <c r="H3929" s="86" t="s">
        <v>4051</v>
      </c>
    </row>
    <row r="3930" spans="1:8" ht="15" hidden="1" customHeight="1" x14ac:dyDescent="0.25">
      <c r="A3930" s="65" t="s">
        <v>4044</v>
      </c>
      <c r="B3930" s="60" t="s">
        <v>4052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1"/>
        <v>85000</v>
      </c>
      <c r="H3930" s="86" t="s">
        <v>696</v>
      </c>
    </row>
    <row r="3931" spans="1:8" ht="15" hidden="1" customHeight="1" x14ac:dyDescent="0.25">
      <c r="A3931" s="65" t="s">
        <v>4044</v>
      </c>
      <c r="B3931" s="60" t="s">
        <v>4053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1"/>
        <v>88000</v>
      </c>
      <c r="H3931" s="86" t="s">
        <v>2744</v>
      </c>
    </row>
    <row r="3932" spans="1:8" ht="15" hidden="1" customHeight="1" x14ac:dyDescent="0.25">
      <c r="A3932" s="65" t="s">
        <v>4044</v>
      </c>
      <c r="B3932" s="80" t="s">
        <v>4054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4044</v>
      </c>
      <c r="B3933" s="111" t="s">
        <v>4055</v>
      </c>
      <c r="C3933" s="63" t="s">
        <v>1297</v>
      </c>
      <c r="D3933" s="65">
        <v>6</v>
      </c>
      <c r="E3933" s="66" t="s">
        <v>28</v>
      </c>
      <c r="F3933" s="396">
        <v>750</v>
      </c>
      <c r="G3933" s="68">
        <f t="shared" ref="G3933:G3942" si="102">D3933*F3933</f>
        <v>4500</v>
      </c>
      <c r="H3933" s="86" t="s">
        <v>2744</v>
      </c>
    </row>
    <row r="3934" spans="1:8" ht="15" hidden="1" customHeight="1" x14ac:dyDescent="0.25">
      <c r="A3934" s="65" t="s">
        <v>4044</v>
      </c>
      <c r="B3934" s="60" t="s">
        <v>4056</v>
      </c>
      <c r="C3934" s="87" t="s">
        <v>4057</v>
      </c>
      <c r="D3934" s="65">
        <v>20</v>
      </c>
      <c r="E3934" s="66" t="s">
        <v>31</v>
      </c>
      <c r="F3934" s="62">
        <v>40000</v>
      </c>
      <c r="G3934" s="68">
        <f t="shared" si="102"/>
        <v>800000</v>
      </c>
      <c r="H3934" s="86" t="s">
        <v>112</v>
      </c>
    </row>
    <row r="3935" spans="1:8" ht="15" hidden="1" customHeight="1" x14ac:dyDescent="0.25">
      <c r="A3935" s="65" t="s">
        <v>4044</v>
      </c>
      <c r="B3935" s="80" t="s">
        <v>4058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2"/>
        <v>920150</v>
      </c>
      <c r="H3935" s="86" t="s">
        <v>112</v>
      </c>
    </row>
    <row r="3936" spans="1:8" ht="15" hidden="1" customHeight="1" x14ac:dyDescent="0.25">
      <c r="A3936" s="65" t="s">
        <v>4059</v>
      </c>
      <c r="B3936" s="60" t="s">
        <v>4060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2"/>
        <v>300000</v>
      </c>
      <c r="H3936" s="86" t="s">
        <v>4061</v>
      </c>
    </row>
    <row r="3937" spans="1:8" ht="15" hidden="1" customHeight="1" x14ac:dyDescent="0.25">
      <c r="A3937" s="65" t="s">
        <v>4059</v>
      </c>
      <c r="B3937" s="80" t="s">
        <v>4062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2"/>
        <v>325000</v>
      </c>
      <c r="H3937" s="86" t="s">
        <v>112</v>
      </c>
    </row>
    <row r="3938" spans="1:8" ht="15" hidden="1" customHeight="1" x14ac:dyDescent="0.25">
      <c r="A3938" s="65" t="s">
        <v>4059</v>
      </c>
      <c r="B3938" s="60" t="s">
        <v>4063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2"/>
        <v>180000</v>
      </c>
      <c r="H3938" s="86" t="s">
        <v>112</v>
      </c>
    </row>
    <row r="3939" spans="1:8" ht="15" hidden="1" customHeight="1" x14ac:dyDescent="0.25">
      <c r="A3939" s="65" t="s">
        <v>4059</v>
      </c>
      <c r="B3939" s="60" t="s">
        <v>4064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2"/>
        <v>60000</v>
      </c>
      <c r="H3939" s="86" t="s">
        <v>112</v>
      </c>
    </row>
    <row r="3940" spans="1:8" ht="15" hidden="1" customHeight="1" x14ac:dyDescent="0.25">
      <c r="A3940" s="65" t="s">
        <v>4059</v>
      </c>
      <c r="B3940" s="60" t="s">
        <v>4065</v>
      </c>
      <c r="C3940" s="63" t="s">
        <v>4066</v>
      </c>
      <c r="D3940" s="81">
        <v>1</v>
      </c>
      <c r="E3940" s="75" t="s">
        <v>31</v>
      </c>
      <c r="F3940" s="217">
        <v>50000</v>
      </c>
      <c r="G3940" s="68">
        <f t="shared" si="102"/>
        <v>50000</v>
      </c>
      <c r="H3940" s="86" t="s">
        <v>909</v>
      </c>
    </row>
    <row r="3941" spans="1:8" ht="15" hidden="1" customHeight="1" x14ac:dyDescent="0.25">
      <c r="A3941" s="65" t="s">
        <v>4059</v>
      </c>
      <c r="B3941" s="60" t="s">
        <v>4067</v>
      </c>
      <c r="C3941" s="63" t="s">
        <v>4068</v>
      </c>
      <c r="D3941" s="65">
        <v>1</v>
      </c>
      <c r="E3941" s="66" t="s">
        <v>31</v>
      </c>
      <c r="F3941" s="67">
        <v>25000</v>
      </c>
      <c r="G3941" s="68">
        <f t="shared" si="102"/>
        <v>25000</v>
      </c>
      <c r="H3941" s="86" t="s">
        <v>909</v>
      </c>
    </row>
    <row r="3942" spans="1:8" ht="15" hidden="1" customHeight="1" x14ac:dyDescent="0.25">
      <c r="A3942" s="65" t="s">
        <v>4059</v>
      </c>
      <c r="B3942" s="60" t="s">
        <v>4069</v>
      </c>
      <c r="C3942" s="63" t="s">
        <v>4068</v>
      </c>
      <c r="D3942" s="65">
        <v>1</v>
      </c>
      <c r="E3942" s="66" t="s">
        <v>31</v>
      </c>
      <c r="F3942" s="62">
        <v>35000</v>
      </c>
      <c r="G3942" s="68">
        <f t="shared" si="102"/>
        <v>35000</v>
      </c>
      <c r="H3942" s="86" t="s">
        <v>909</v>
      </c>
    </row>
    <row r="3943" spans="1:8" ht="15" hidden="1" customHeight="1" x14ac:dyDescent="0.25">
      <c r="A3943" s="65" t="s">
        <v>4059</v>
      </c>
      <c r="B3943" s="80" t="s">
        <v>4070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4059</v>
      </c>
      <c r="B3944" s="111" t="s">
        <v>4071</v>
      </c>
      <c r="C3944" s="63" t="s">
        <v>1053</v>
      </c>
      <c r="D3944" s="65">
        <v>1</v>
      </c>
      <c r="E3944" s="66" t="s">
        <v>28</v>
      </c>
      <c r="F3944" s="396">
        <v>75000</v>
      </c>
      <c r="G3944" s="68">
        <f t="shared" ref="G3944:G4000" si="103">D3944*F3944</f>
        <v>75000</v>
      </c>
      <c r="H3944" s="86" t="s">
        <v>667</v>
      </c>
    </row>
    <row r="3945" spans="1:8" ht="15" hidden="1" customHeight="1" x14ac:dyDescent="0.25">
      <c r="A3945" s="65" t="s">
        <v>4072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3"/>
        <v>11780000</v>
      </c>
      <c r="H3945" s="86" t="s">
        <v>112</v>
      </c>
    </row>
    <row r="3946" spans="1:8" ht="15" hidden="1" customHeight="1" x14ac:dyDescent="0.25">
      <c r="A3946" s="65" t="s">
        <v>4072</v>
      </c>
      <c r="B3946" s="80" t="s">
        <v>4073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3"/>
        <v>4500</v>
      </c>
      <c r="H3946" s="86" t="s">
        <v>134</v>
      </c>
    </row>
    <row r="3947" spans="1:8" ht="15" hidden="1" customHeight="1" x14ac:dyDescent="0.25">
      <c r="A3947" s="65" t="s">
        <v>4072</v>
      </c>
      <c r="B3947" s="60" t="s">
        <v>4024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3"/>
        <v>2000</v>
      </c>
      <c r="H3947" s="86" t="s">
        <v>134</v>
      </c>
    </row>
    <row r="3948" spans="1:8" ht="15" hidden="1" customHeight="1" x14ac:dyDescent="0.25">
      <c r="A3948" s="65" t="s">
        <v>4072</v>
      </c>
      <c r="B3948" s="60" t="s">
        <v>4074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3"/>
        <v>150000</v>
      </c>
      <c r="H3948" s="86" t="s">
        <v>3239</v>
      </c>
    </row>
    <row r="3949" spans="1:8" ht="15" hidden="1" customHeight="1" x14ac:dyDescent="0.25">
      <c r="A3949" s="65" t="s">
        <v>4072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3"/>
        <v>80000</v>
      </c>
      <c r="H3949" s="86" t="s">
        <v>3239</v>
      </c>
    </row>
    <row r="3950" spans="1:8" ht="15" hidden="1" customHeight="1" x14ac:dyDescent="0.25">
      <c r="A3950" s="65" t="s">
        <v>4072</v>
      </c>
      <c r="B3950" s="60" t="s">
        <v>4075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3"/>
        <v>200000</v>
      </c>
      <c r="H3950" s="86" t="s">
        <v>2226</v>
      </c>
    </row>
    <row r="3951" spans="1:8" ht="15" hidden="1" customHeight="1" x14ac:dyDescent="0.25">
      <c r="A3951" s="65" t="s">
        <v>4072</v>
      </c>
      <c r="B3951" s="60" t="s">
        <v>4076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3"/>
        <v>570000</v>
      </c>
      <c r="H3951" s="86" t="s">
        <v>2226</v>
      </c>
    </row>
    <row r="3952" spans="1:8" ht="15" hidden="1" customHeight="1" x14ac:dyDescent="0.25">
      <c r="A3952" s="65" t="s">
        <v>4072</v>
      </c>
      <c r="B3952" s="80" t="s">
        <v>4077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4072</v>
      </c>
      <c r="B3953" s="111" t="s">
        <v>4078</v>
      </c>
      <c r="C3953" s="63" t="s">
        <v>70</v>
      </c>
      <c r="D3953" s="65">
        <v>1</v>
      </c>
      <c r="E3953" s="66" t="s">
        <v>28</v>
      </c>
      <c r="F3953" s="396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4072</v>
      </c>
      <c r="B3954" s="60" t="s">
        <v>4079</v>
      </c>
      <c r="C3954" s="383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4072</v>
      </c>
      <c r="B3955" s="80" t="s">
        <v>4080</v>
      </c>
      <c r="C3955" s="383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4072</v>
      </c>
      <c r="B3956" s="60" t="s">
        <v>1806</v>
      </c>
      <c r="C3956" s="383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4072</v>
      </c>
      <c r="B3957" s="60" t="s">
        <v>4081</v>
      </c>
      <c r="C3957" s="383" t="s">
        <v>1053</v>
      </c>
      <c r="D3957" s="65">
        <v>1</v>
      </c>
      <c r="E3957" s="66" t="s">
        <v>31</v>
      </c>
      <c r="F3957" s="72">
        <v>300000</v>
      </c>
      <c r="G3957" s="217">
        <f t="shared" si="103"/>
        <v>300000</v>
      </c>
      <c r="H3957" s="86" t="s">
        <v>198</v>
      </c>
    </row>
    <row r="3958" spans="1:8" ht="15" hidden="1" customHeight="1" x14ac:dyDescent="0.25">
      <c r="A3958" s="65" t="s">
        <v>4072</v>
      </c>
      <c r="B3958" s="60" t="s">
        <v>3143</v>
      </c>
      <c r="C3958" s="383" t="s">
        <v>1053</v>
      </c>
      <c r="D3958" s="65">
        <v>1</v>
      </c>
      <c r="E3958" s="66" t="s">
        <v>31</v>
      </c>
      <c r="F3958" s="68">
        <v>25000</v>
      </c>
      <c r="G3958" s="217">
        <f t="shared" si="103"/>
        <v>25000</v>
      </c>
      <c r="H3958" s="86" t="s">
        <v>198</v>
      </c>
    </row>
    <row r="3959" spans="1:8" ht="15" hidden="1" customHeight="1" x14ac:dyDescent="0.25">
      <c r="A3959" s="65" t="s">
        <v>4082</v>
      </c>
      <c r="B3959" s="75" t="s">
        <v>4083</v>
      </c>
      <c r="C3959" s="60" t="s">
        <v>4027</v>
      </c>
      <c r="D3959" s="65">
        <v>3</v>
      </c>
      <c r="E3959" s="66" t="s">
        <v>28</v>
      </c>
      <c r="F3959" s="67">
        <v>100000</v>
      </c>
      <c r="G3959" s="68">
        <f t="shared" si="103"/>
        <v>300000</v>
      </c>
      <c r="H3959" s="86" t="s">
        <v>112</v>
      </c>
    </row>
    <row r="3960" spans="1:8" ht="15" hidden="1" customHeight="1" x14ac:dyDescent="0.25">
      <c r="A3960" s="65" t="s">
        <v>4082</v>
      </c>
      <c r="B3960" s="60" t="s">
        <v>4084</v>
      </c>
      <c r="C3960" s="80" t="s">
        <v>4085</v>
      </c>
      <c r="D3960" s="65">
        <v>1</v>
      </c>
      <c r="E3960" s="66" t="s">
        <v>116</v>
      </c>
      <c r="F3960" s="67">
        <v>2200000</v>
      </c>
      <c r="G3960" s="68">
        <f t="shared" si="103"/>
        <v>2200000</v>
      </c>
      <c r="H3960" s="86" t="s">
        <v>4086</v>
      </c>
    </row>
    <row r="3961" spans="1:8" ht="15" hidden="1" customHeight="1" x14ac:dyDescent="0.25">
      <c r="A3961" s="65" t="s">
        <v>4082</v>
      </c>
      <c r="B3961" s="80" t="s">
        <v>372</v>
      </c>
      <c r="C3961" s="80" t="s">
        <v>4087</v>
      </c>
      <c r="D3961" s="65">
        <v>1</v>
      </c>
      <c r="E3961" s="66" t="s">
        <v>28</v>
      </c>
      <c r="F3961" s="62">
        <v>350000</v>
      </c>
      <c r="G3961" s="68">
        <f t="shared" si="103"/>
        <v>350000</v>
      </c>
      <c r="H3961" s="86" t="s">
        <v>112</v>
      </c>
    </row>
    <row r="3962" spans="1:8" ht="15" hidden="1" customHeight="1" x14ac:dyDescent="0.25">
      <c r="A3962" s="65" t="s">
        <v>4082</v>
      </c>
      <c r="B3962" s="60" t="s">
        <v>1807</v>
      </c>
      <c r="C3962" s="80" t="s">
        <v>4088</v>
      </c>
      <c r="D3962" s="65">
        <v>20</v>
      </c>
      <c r="E3962" s="66" t="s">
        <v>28</v>
      </c>
      <c r="F3962" s="217">
        <v>10000</v>
      </c>
      <c r="G3962" s="68">
        <f t="shared" si="103"/>
        <v>200000</v>
      </c>
      <c r="H3962" s="86" t="s">
        <v>112</v>
      </c>
    </row>
    <row r="3963" spans="1:8" ht="15" hidden="1" customHeight="1" x14ac:dyDescent="0.25">
      <c r="A3963" s="65" t="s">
        <v>4082</v>
      </c>
      <c r="B3963" s="60" t="s">
        <v>4089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3"/>
        <v>7500000</v>
      </c>
      <c r="H3963" s="86" t="s">
        <v>4090</v>
      </c>
    </row>
    <row r="3964" spans="1:8" ht="15" hidden="1" customHeight="1" x14ac:dyDescent="0.25">
      <c r="A3964" s="65" t="s">
        <v>4082</v>
      </c>
      <c r="B3964" s="60" t="s">
        <v>4091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3"/>
        <v>170000</v>
      </c>
      <c r="H3964" s="86" t="s">
        <v>3239</v>
      </c>
    </row>
    <row r="3965" spans="1:8" ht="15" hidden="1" customHeight="1" x14ac:dyDescent="0.25">
      <c r="A3965" s="65" t="s">
        <v>4082</v>
      </c>
      <c r="B3965" s="60" t="s">
        <v>4092</v>
      </c>
      <c r="C3965" s="63" t="s">
        <v>796</v>
      </c>
      <c r="D3965" s="65">
        <v>1</v>
      </c>
      <c r="E3965" s="66" t="s">
        <v>3944</v>
      </c>
      <c r="F3965" s="62">
        <v>42500</v>
      </c>
      <c r="G3965" s="68">
        <f t="shared" si="103"/>
        <v>42500</v>
      </c>
      <c r="H3965" s="86" t="s">
        <v>3239</v>
      </c>
    </row>
    <row r="3966" spans="1:8" ht="15" hidden="1" customHeight="1" x14ac:dyDescent="0.25">
      <c r="A3966" s="65" t="s">
        <v>4082</v>
      </c>
      <c r="B3966" s="80" t="s">
        <v>4093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3884</v>
      </c>
    </row>
    <row r="3967" spans="1:8" ht="15" hidden="1" customHeight="1" x14ac:dyDescent="0.25">
      <c r="A3967" s="65" t="s">
        <v>4082</v>
      </c>
      <c r="B3967" s="111" t="s">
        <v>4094</v>
      </c>
      <c r="C3967" s="63" t="s">
        <v>846</v>
      </c>
      <c r="D3967" s="65">
        <v>1</v>
      </c>
      <c r="E3967" s="66" t="s">
        <v>28</v>
      </c>
      <c r="F3967" s="396">
        <v>100000</v>
      </c>
      <c r="G3967" s="68">
        <f>D3967*F3967</f>
        <v>100000</v>
      </c>
      <c r="H3967" s="86" t="s">
        <v>3884</v>
      </c>
    </row>
    <row r="3968" spans="1:8" ht="15" customHeight="1" x14ac:dyDescent="0.25">
      <c r="A3968" s="65" t="s">
        <v>4082</v>
      </c>
      <c r="B3968" s="60" t="s">
        <v>4036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customHeight="1" x14ac:dyDescent="0.25">
      <c r="A3969" s="65" t="s">
        <v>4082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4082</v>
      </c>
      <c r="B3970" s="60" t="s">
        <v>4095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3"/>
        <v>1800000</v>
      </c>
      <c r="H3970" s="86" t="s">
        <v>2003</v>
      </c>
    </row>
    <row r="3971" spans="1:8" ht="15" hidden="1" customHeight="1" x14ac:dyDescent="0.25">
      <c r="A3971" s="65" t="s">
        <v>4082</v>
      </c>
      <c r="B3971" s="60" t="s">
        <v>4096</v>
      </c>
      <c r="C3971" s="60" t="s">
        <v>4097</v>
      </c>
      <c r="D3971" s="65">
        <v>1</v>
      </c>
      <c r="E3971" s="66" t="s">
        <v>71</v>
      </c>
      <c r="F3971" s="72">
        <v>35000000</v>
      </c>
      <c r="G3971" s="217">
        <f t="shared" si="103"/>
        <v>35000000</v>
      </c>
      <c r="H3971" s="86" t="s">
        <v>112</v>
      </c>
    </row>
    <row r="3972" spans="1:8" ht="15" hidden="1" customHeight="1" x14ac:dyDescent="0.25">
      <c r="A3972" s="65" t="s">
        <v>4098</v>
      </c>
      <c r="B3972" s="75" t="s">
        <v>4099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3"/>
        <v>18000</v>
      </c>
      <c r="H3972" s="86" t="s">
        <v>134</v>
      </c>
    </row>
    <row r="3973" spans="1:8" ht="15" hidden="1" customHeight="1" x14ac:dyDescent="0.25">
      <c r="A3973" s="65" t="s">
        <v>4098</v>
      </c>
      <c r="B3973" s="60" t="s">
        <v>118</v>
      </c>
      <c r="C3973" s="80" t="s">
        <v>4100</v>
      </c>
      <c r="D3973" s="65">
        <v>4</v>
      </c>
      <c r="E3973" s="66" t="s">
        <v>28</v>
      </c>
      <c r="F3973" s="67">
        <v>75000</v>
      </c>
      <c r="G3973" s="68">
        <f t="shared" si="103"/>
        <v>300000</v>
      </c>
      <c r="H3973" s="86" t="s">
        <v>112</v>
      </c>
    </row>
    <row r="3974" spans="1:8" ht="15" hidden="1" customHeight="1" x14ac:dyDescent="0.25">
      <c r="A3974" s="65" t="s">
        <v>4098</v>
      </c>
      <c r="B3974" s="80" t="s">
        <v>4101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3"/>
        <v>240000</v>
      </c>
      <c r="H3974" s="86" t="s">
        <v>112</v>
      </c>
    </row>
    <row r="3975" spans="1:8" ht="15" hidden="1" customHeight="1" x14ac:dyDescent="0.25">
      <c r="A3975" s="65" t="s">
        <v>4098</v>
      </c>
      <c r="B3975" s="60" t="s">
        <v>4062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3"/>
        <v>975000</v>
      </c>
      <c r="H3975" s="86" t="s">
        <v>112</v>
      </c>
    </row>
    <row r="3976" spans="1:8" ht="15" hidden="1" customHeight="1" x14ac:dyDescent="0.25">
      <c r="A3976" s="65" t="s">
        <v>4098</v>
      </c>
      <c r="B3976" s="60" t="s">
        <v>4102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3"/>
        <v>75000</v>
      </c>
      <c r="H3976" s="86" t="s">
        <v>1266</v>
      </c>
    </row>
    <row r="3977" spans="1:8" ht="15" hidden="1" customHeight="1" x14ac:dyDescent="0.25">
      <c r="A3977" s="65" t="s">
        <v>4098</v>
      </c>
      <c r="B3977" s="60" t="s">
        <v>4103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3"/>
        <v>150000</v>
      </c>
      <c r="H3977" s="86" t="s">
        <v>1266</v>
      </c>
    </row>
    <row r="3978" spans="1:8" ht="15" hidden="1" customHeight="1" x14ac:dyDescent="0.25">
      <c r="A3978" s="65" t="s">
        <v>4098</v>
      </c>
      <c r="B3978" s="60" t="s">
        <v>4060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3"/>
        <v>150000</v>
      </c>
      <c r="H3978" s="86" t="s">
        <v>1266</v>
      </c>
    </row>
    <row r="3979" spans="1:8" ht="15" hidden="1" customHeight="1" x14ac:dyDescent="0.25">
      <c r="A3979" s="65" t="s">
        <v>4098</v>
      </c>
      <c r="B3979" s="80" t="s">
        <v>4104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customHeight="1" x14ac:dyDescent="0.25">
      <c r="A3980" s="65" t="s">
        <v>4098</v>
      </c>
      <c r="B3980" s="111" t="s">
        <v>4105</v>
      </c>
      <c r="C3980" s="63" t="s">
        <v>4106</v>
      </c>
      <c r="D3980" s="65">
        <v>10</v>
      </c>
      <c r="E3980" s="66" t="s">
        <v>28</v>
      </c>
      <c r="F3980" s="396">
        <v>1300000</v>
      </c>
      <c r="G3980" s="68">
        <f t="shared" ref="G3980:G3988" si="104">D3980*F3980</f>
        <v>13000000</v>
      </c>
      <c r="H3980" s="86" t="s">
        <v>4107</v>
      </c>
    </row>
    <row r="3981" spans="1:8" ht="15" hidden="1" customHeight="1" x14ac:dyDescent="0.25">
      <c r="A3981" s="65" t="s">
        <v>4098</v>
      </c>
      <c r="B3981" s="60"/>
      <c r="C3981" s="87" t="s">
        <v>4108</v>
      </c>
      <c r="D3981" s="65"/>
      <c r="E3981" s="66" t="s">
        <v>31</v>
      </c>
      <c r="F3981" s="62"/>
      <c r="G3981" s="68">
        <f t="shared" si="104"/>
        <v>0</v>
      </c>
      <c r="H3981" s="86"/>
    </row>
    <row r="3982" spans="1:8" ht="15" hidden="1" customHeight="1" x14ac:dyDescent="0.25">
      <c r="A3982" s="65" t="s">
        <v>4098</v>
      </c>
      <c r="B3982" s="80" t="s">
        <v>4109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4"/>
        <v>7500000</v>
      </c>
      <c r="H3982" s="86" t="s">
        <v>112</v>
      </c>
    </row>
    <row r="3983" spans="1:8" ht="15" hidden="1" customHeight="1" x14ac:dyDescent="0.25">
      <c r="A3983" s="65" t="s">
        <v>4098</v>
      </c>
      <c r="B3983" s="60" t="s">
        <v>4110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4"/>
        <v>330000</v>
      </c>
      <c r="H3983" s="86" t="s">
        <v>3884</v>
      </c>
    </row>
    <row r="3984" spans="1:8" ht="15" hidden="1" customHeight="1" x14ac:dyDescent="0.25">
      <c r="A3984" s="65" t="s">
        <v>4098</v>
      </c>
      <c r="B3984" s="60" t="s">
        <v>4111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4"/>
        <v>300000</v>
      </c>
      <c r="H3984" s="86" t="s">
        <v>3884</v>
      </c>
    </row>
    <row r="3985" spans="1:8" ht="15" hidden="1" customHeight="1" x14ac:dyDescent="0.25">
      <c r="A3985" s="65" t="s">
        <v>4098</v>
      </c>
      <c r="B3985" s="60" t="s">
        <v>4112</v>
      </c>
      <c r="C3985" s="383" t="s">
        <v>70</v>
      </c>
      <c r="D3985" s="65">
        <v>1</v>
      </c>
      <c r="E3985" s="66" t="s">
        <v>31</v>
      </c>
      <c r="F3985" s="68">
        <v>150000</v>
      </c>
      <c r="G3985" s="217">
        <f t="shared" si="104"/>
        <v>150000</v>
      </c>
      <c r="H3985" s="86" t="s">
        <v>3884</v>
      </c>
    </row>
    <row r="3986" spans="1:8" ht="15" hidden="1" customHeight="1" x14ac:dyDescent="0.25">
      <c r="A3986" s="65" t="s">
        <v>4098</v>
      </c>
      <c r="B3986" s="60" t="s">
        <v>4113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4"/>
        <v>200000</v>
      </c>
      <c r="H3986" s="86" t="s">
        <v>3884</v>
      </c>
    </row>
    <row r="3987" spans="1:8" ht="15" hidden="1" customHeight="1" x14ac:dyDescent="0.25">
      <c r="A3987" s="65" t="s">
        <v>4098</v>
      </c>
      <c r="B3987" s="60" t="s">
        <v>4114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4"/>
        <v>250000</v>
      </c>
      <c r="H3987" s="86" t="s">
        <v>3884</v>
      </c>
    </row>
    <row r="3988" spans="1:8" ht="15" hidden="1" customHeight="1" x14ac:dyDescent="0.25">
      <c r="A3988" s="65" t="s">
        <v>4098</v>
      </c>
      <c r="B3988" s="60" t="s">
        <v>4115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4"/>
        <v>120000</v>
      </c>
      <c r="H3988" s="86" t="s">
        <v>3884</v>
      </c>
    </row>
    <row r="3989" spans="1:8" ht="15" hidden="1" customHeight="1" x14ac:dyDescent="0.25">
      <c r="A3989" s="65" t="s">
        <v>4098</v>
      </c>
      <c r="B3989" s="60" t="s">
        <v>4116</v>
      </c>
      <c r="C3989" s="60" t="s">
        <v>4117</v>
      </c>
      <c r="D3989" s="65">
        <v>1</v>
      </c>
      <c r="E3989" s="66" t="s">
        <v>71</v>
      </c>
      <c r="F3989" s="89">
        <v>1</v>
      </c>
      <c r="G3989" s="217">
        <f t="shared" si="103"/>
        <v>1</v>
      </c>
      <c r="H3989" s="86" t="s">
        <v>696</v>
      </c>
    </row>
    <row r="3990" spans="1:8" ht="15" hidden="1" customHeight="1" x14ac:dyDescent="0.25">
      <c r="A3990" s="65" t="s">
        <v>4098</v>
      </c>
      <c r="B3990" s="60" t="s">
        <v>4118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3"/>
        <v>375500</v>
      </c>
      <c r="H3990" s="86" t="s">
        <v>4119</v>
      </c>
    </row>
    <row r="3991" spans="1:8" ht="15" hidden="1" customHeight="1" x14ac:dyDescent="0.25">
      <c r="A3991" s="65" t="s">
        <v>4098</v>
      </c>
      <c r="B3991" s="60" t="s">
        <v>4120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3"/>
        <v>3507000</v>
      </c>
      <c r="H3991" s="374" t="s">
        <v>4119</v>
      </c>
    </row>
    <row r="3992" spans="1:8" ht="15" hidden="1" customHeight="1" x14ac:dyDescent="0.25">
      <c r="A3992" s="65" t="s">
        <v>4098</v>
      </c>
      <c r="B3992" s="60" t="s">
        <v>4121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3"/>
        <v>1296000</v>
      </c>
      <c r="H3992" s="374" t="s">
        <v>4119</v>
      </c>
    </row>
    <row r="3993" spans="1:8" ht="15" hidden="1" customHeight="1" x14ac:dyDescent="0.25">
      <c r="A3993" s="65" t="s">
        <v>4098</v>
      </c>
      <c r="B3993" s="60" t="s">
        <v>4122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3"/>
        <v>1015000</v>
      </c>
      <c r="H3993" s="374" t="s">
        <v>4119</v>
      </c>
    </row>
    <row r="3994" spans="1:8" ht="15" hidden="1" customHeight="1" x14ac:dyDescent="0.25">
      <c r="A3994" s="65" t="s">
        <v>4123</v>
      </c>
      <c r="B3994" s="75" t="s">
        <v>4124</v>
      </c>
      <c r="C3994" s="75" t="s">
        <v>4027</v>
      </c>
      <c r="D3994" s="65">
        <v>2</v>
      </c>
      <c r="E3994" s="66" t="s">
        <v>28</v>
      </c>
      <c r="F3994" s="67">
        <v>100000</v>
      </c>
      <c r="G3994" s="68">
        <f t="shared" si="103"/>
        <v>200000</v>
      </c>
      <c r="H3994" s="86" t="s">
        <v>3884</v>
      </c>
    </row>
    <row r="3995" spans="1:8" ht="15" hidden="1" customHeight="1" x14ac:dyDescent="0.25">
      <c r="A3995" s="65" t="s">
        <v>4123</v>
      </c>
      <c r="B3995" s="60" t="s">
        <v>4125</v>
      </c>
      <c r="C3995" s="75" t="s">
        <v>4027</v>
      </c>
      <c r="D3995" s="65">
        <v>1</v>
      </c>
      <c r="E3995" s="66" t="s">
        <v>28</v>
      </c>
      <c r="F3995" s="67">
        <v>50000</v>
      </c>
      <c r="G3995" s="68">
        <f t="shared" si="103"/>
        <v>50000</v>
      </c>
      <c r="H3995" s="86" t="s">
        <v>3884</v>
      </c>
    </row>
    <row r="3996" spans="1:8" ht="15" hidden="1" customHeight="1" x14ac:dyDescent="0.25">
      <c r="A3996" s="65" t="s">
        <v>4123</v>
      </c>
      <c r="B3996" s="80" t="s">
        <v>4126</v>
      </c>
      <c r="C3996" s="75" t="s">
        <v>4027</v>
      </c>
      <c r="D3996" s="65">
        <v>5</v>
      </c>
      <c r="E3996" s="66" t="s">
        <v>28</v>
      </c>
      <c r="F3996" s="62">
        <v>100000</v>
      </c>
      <c r="G3996" s="68">
        <f t="shared" si="103"/>
        <v>500000</v>
      </c>
      <c r="H3996" s="86" t="s">
        <v>112</v>
      </c>
    </row>
    <row r="3997" spans="1:8" ht="15" hidden="1" customHeight="1" x14ac:dyDescent="0.25">
      <c r="A3997" s="65" t="s">
        <v>4123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3"/>
        <v>6332700</v>
      </c>
      <c r="H3997" s="86" t="s">
        <v>112</v>
      </c>
    </row>
    <row r="3998" spans="1:8" ht="15" hidden="1" customHeight="1" x14ac:dyDescent="0.25">
      <c r="A3998" s="65" t="s">
        <v>4123</v>
      </c>
      <c r="B3998" s="60" t="s">
        <v>4127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3"/>
        <v>50000</v>
      </c>
      <c r="H3998" s="86" t="s">
        <v>3239</v>
      </c>
    </row>
    <row r="3999" spans="1:8" ht="15" hidden="1" customHeight="1" x14ac:dyDescent="0.25">
      <c r="A3999" s="65" t="s">
        <v>4123</v>
      </c>
      <c r="B3999" s="60" t="s">
        <v>4128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3"/>
        <v>30000</v>
      </c>
      <c r="H3999" s="86" t="s">
        <v>3239</v>
      </c>
    </row>
    <row r="4000" spans="1:8" ht="15" hidden="1" customHeight="1" x14ac:dyDescent="0.25">
      <c r="A4000" s="65" t="s">
        <v>4123</v>
      </c>
      <c r="B4000" s="60" t="s">
        <v>4129</v>
      </c>
      <c r="C4000" s="80" t="s">
        <v>4130</v>
      </c>
      <c r="D4000" s="65">
        <v>1</v>
      </c>
      <c r="E4000" s="66" t="s">
        <v>884</v>
      </c>
      <c r="F4000" s="62">
        <v>97500</v>
      </c>
      <c r="G4000" s="68">
        <f t="shared" si="103"/>
        <v>97500</v>
      </c>
      <c r="H4000" s="86" t="s">
        <v>1041</v>
      </c>
    </row>
    <row r="4001" spans="1:8" ht="15" hidden="1" customHeight="1" x14ac:dyDescent="0.25">
      <c r="A4001" s="65" t="s">
        <v>4123</v>
      </c>
      <c r="B4001" s="80" t="s">
        <v>4131</v>
      </c>
      <c r="C4001" s="80" t="s">
        <v>4132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4123</v>
      </c>
      <c r="B4002" s="111" t="s">
        <v>4133</v>
      </c>
      <c r="C4002" s="63" t="s">
        <v>4134</v>
      </c>
      <c r="D4002" s="65">
        <v>10</v>
      </c>
      <c r="E4002" s="66" t="s">
        <v>28</v>
      </c>
      <c r="F4002" s="396">
        <v>1500</v>
      </c>
      <c r="G4002" s="68">
        <f t="shared" ref="G4002:G4047" si="105">D4002*F4002</f>
        <v>15000</v>
      </c>
      <c r="H4002" s="86" t="s">
        <v>3239</v>
      </c>
    </row>
    <row r="4003" spans="1:8" ht="15" hidden="1" customHeight="1" x14ac:dyDescent="0.25">
      <c r="A4003" s="65" t="s">
        <v>4123</v>
      </c>
      <c r="B4003" s="60" t="s">
        <v>4135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5"/>
        <v>410000</v>
      </c>
      <c r="H4003" s="86" t="s">
        <v>1301</v>
      </c>
    </row>
    <row r="4004" spans="1:8" ht="15" hidden="1" customHeight="1" x14ac:dyDescent="0.25">
      <c r="A4004" s="65" t="s">
        <v>4123</v>
      </c>
      <c r="B4004" s="80" t="s">
        <v>4136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5"/>
        <v>12000</v>
      </c>
      <c r="H4004" s="86" t="s">
        <v>3884</v>
      </c>
    </row>
    <row r="4005" spans="1:8" ht="15" hidden="1" customHeight="1" x14ac:dyDescent="0.25">
      <c r="A4005" s="65" t="s">
        <v>4123</v>
      </c>
      <c r="B4005" s="60" t="s">
        <v>4137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5"/>
        <v>3600000</v>
      </c>
      <c r="H4005" s="86" t="s">
        <v>112</v>
      </c>
    </row>
    <row r="4006" spans="1:8" ht="15" hidden="1" customHeight="1" x14ac:dyDescent="0.25">
      <c r="A4006" s="65" t="s">
        <v>4123</v>
      </c>
      <c r="B4006" s="60" t="s">
        <v>4138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5"/>
        <v>5250000</v>
      </c>
      <c r="H4006" s="86" t="s">
        <v>112</v>
      </c>
    </row>
    <row r="4007" spans="1:8" ht="15" customHeight="1" x14ac:dyDescent="0.25">
      <c r="A4007" s="65" t="s">
        <v>4139</v>
      </c>
      <c r="B4007" s="75" t="s">
        <v>4140</v>
      </c>
      <c r="C4007" s="75" t="s">
        <v>4141</v>
      </c>
      <c r="D4007" s="65">
        <v>22</v>
      </c>
      <c r="E4007" s="66" t="s">
        <v>28</v>
      </c>
      <c r="F4007" s="72">
        <v>1545000</v>
      </c>
      <c r="G4007" s="68">
        <f t="shared" si="105"/>
        <v>33990000</v>
      </c>
      <c r="H4007" s="86" t="s">
        <v>112</v>
      </c>
    </row>
    <row r="4008" spans="1:8" ht="15" customHeight="1" x14ac:dyDescent="0.25">
      <c r="A4008" s="65" t="s">
        <v>4139</v>
      </c>
      <c r="B4008" s="60" t="s">
        <v>4037</v>
      </c>
      <c r="C4008" s="75" t="s">
        <v>4141</v>
      </c>
      <c r="D4008" s="65">
        <v>15</v>
      </c>
      <c r="E4008" s="66" t="s">
        <v>28</v>
      </c>
      <c r="F4008" s="67">
        <v>155000</v>
      </c>
      <c r="G4008" s="68">
        <f t="shared" si="105"/>
        <v>2325000</v>
      </c>
      <c r="H4008" s="86" t="s">
        <v>112</v>
      </c>
    </row>
    <row r="4009" spans="1:8" ht="15" customHeight="1" x14ac:dyDescent="0.25">
      <c r="A4009" s="65" t="s">
        <v>4139</v>
      </c>
      <c r="B4009" s="80" t="s">
        <v>4142</v>
      </c>
      <c r="C4009" s="75" t="s">
        <v>4141</v>
      </c>
      <c r="D4009" s="65">
        <v>30</v>
      </c>
      <c r="E4009" s="66" t="s">
        <v>28</v>
      </c>
      <c r="F4009" s="62">
        <v>1270000</v>
      </c>
      <c r="G4009" s="68">
        <f t="shared" si="105"/>
        <v>38100000</v>
      </c>
      <c r="H4009" s="86" t="s">
        <v>112</v>
      </c>
    </row>
    <row r="4010" spans="1:8" ht="15" customHeight="1" x14ac:dyDescent="0.25">
      <c r="A4010" s="65" t="s">
        <v>4139</v>
      </c>
      <c r="B4010" s="75" t="s">
        <v>4143</v>
      </c>
      <c r="C4010" s="75" t="s">
        <v>4141</v>
      </c>
      <c r="D4010" s="81">
        <v>30</v>
      </c>
      <c r="E4010" s="66" t="s">
        <v>28</v>
      </c>
      <c r="F4010" s="217">
        <v>140000</v>
      </c>
      <c r="G4010" s="68">
        <f t="shared" si="105"/>
        <v>4200000</v>
      </c>
      <c r="H4010" s="86" t="s">
        <v>112</v>
      </c>
    </row>
    <row r="4011" spans="1:8" ht="15" hidden="1" customHeight="1" x14ac:dyDescent="0.25">
      <c r="A4011" s="65" t="s">
        <v>4139</v>
      </c>
      <c r="B4011" s="60" t="s">
        <v>4144</v>
      </c>
      <c r="C4011" s="75" t="s">
        <v>4141</v>
      </c>
      <c r="D4011" s="81">
        <v>40</v>
      </c>
      <c r="E4011" s="66" t="s">
        <v>28</v>
      </c>
      <c r="F4011" s="217">
        <v>45000</v>
      </c>
      <c r="G4011" s="68">
        <f t="shared" si="105"/>
        <v>1800000</v>
      </c>
      <c r="H4011" s="86" t="s">
        <v>112</v>
      </c>
    </row>
    <row r="4012" spans="1:8" ht="15" customHeight="1" x14ac:dyDescent="0.25">
      <c r="A4012" s="65" t="s">
        <v>4139</v>
      </c>
      <c r="B4012" s="75" t="s">
        <v>4140</v>
      </c>
      <c r="C4012" s="399" t="s">
        <v>4145</v>
      </c>
      <c r="D4012" s="65">
        <v>20</v>
      </c>
      <c r="E4012" s="66" t="s">
        <v>28</v>
      </c>
      <c r="F4012" s="67">
        <v>1688500</v>
      </c>
      <c r="G4012" s="68">
        <f t="shared" si="105"/>
        <v>33770000</v>
      </c>
      <c r="H4012" s="86" t="s">
        <v>112</v>
      </c>
    </row>
    <row r="4013" spans="1:8" ht="15" customHeight="1" x14ac:dyDescent="0.25">
      <c r="A4013" s="65" t="s">
        <v>4139</v>
      </c>
      <c r="B4013" s="60" t="s">
        <v>4146</v>
      </c>
      <c r="C4013" s="399" t="s">
        <v>4145</v>
      </c>
      <c r="D4013" s="65">
        <v>30</v>
      </c>
      <c r="E4013" s="66" t="s">
        <v>28</v>
      </c>
      <c r="F4013" s="62">
        <v>170500</v>
      </c>
      <c r="G4013" s="68">
        <f t="shared" si="105"/>
        <v>5115000</v>
      </c>
      <c r="H4013" s="86" t="s">
        <v>112</v>
      </c>
    </row>
    <row r="4014" spans="1:8" ht="15" hidden="1" customHeight="1" x14ac:dyDescent="0.25">
      <c r="A4014" s="65" t="s">
        <v>4139</v>
      </c>
      <c r="B4014" s="60" t="s">
        <v>4144</v>
      </c>
      <c r="C4014" s="399" t="s">
        <v>4145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customHeight="1" x14ac:dyDescent="0.25">
      <c r="A4015" s="65" t="s">
        <v>4139</v>
      </c>
      <c r="B4015" s="111" t="s">
        <v>4147</v>
      </c>
      <c r="C4015" s="63" t="s">
        <v>4148</v>
      </c>
      <c r="D4015" s="65">
        <v>4</v>
      </c>
      <c r="E4015" s="66" t="s">
        <v>28</v>
      </c>
      <c r="F4015" s="396">
        <v>3050000</v>
      </c>
      <c r="G4015" s="68">
        <f t="shared" ref="G4015:G4023" si="106">D4015*F4015</f>
        <v>12200000</v>
      </c>
      <c r="H4015" s="86" t="s">
        <v>4149</v>
      </c>
    </row>
    <row r="4016" spans="1:8" ht="15" customHeight="1" x14ac:dyDescent="0.25">
      <c r="A4016" s="65" t="s">
        <v>4139</v>
      </c>
      <c r="B4016" s="60" t="s">
        <v>4150</v>
      </c>
      <c r="C4016" s="63" t="s">
        <v>4148</v>
      </c>
      <c r="D4016" s="65">
        <v>4</v>
      </c>
      <c r="E4016" s="66" t="s">
        <v>31</v>
      </c>
      <c r="F4016" s="62">
        <v>2450000</v>
      </c>
      <c r="G4016" s="68">
        <f t="shared" si="106"/>
        <v>9800000</v>
      </c>
      <c r="H4016" s="86" t="s">
        <v>112</v>
      </c>
    </row>
    <row r="4017" spans="1:8" ht="15" customHeight="1" x14ac:dyDescent="0.25">
      <c r="A4017" s="65" t="s">
        <v>4139</v>
      </c>
      <c r="B4017" s="80" t="s">
        <v>4151</v>
      </c>
      <c r="C4017" s="63" t="s">
        <v>4148</v>
      </c>
      <c r="D4017" s="65">
        <v>4</v>
      </c>
      <c r="E4017" s="66" t="s">
        <v>31</v>
      </c>
      <c r="F4017" s="67">
        <v>430000</v>
      </c>
      <c r="G4017" s="68">
        <f t="shared" si="106"/>
        <v>1720000</v>
      </c>
      <c r="H4017" s="86" t="s">
        <v>112</v>
      </c>
    </row>
    <row r="4018" spans="1:8" ht="15" customHeight="1" x14ac:dyDescent="0.25">
      <c r="A4018" s="65" t="s">
        <v>4139</v>
      </c>
      <c r="B4018" s="80" t="s">
        <v>4152</v>
      </c>
      <c r="C4018" s="63" t="s">
        <v>4148</v>
      </c>
      <c r="D4018" s="65">
        <v>4</v>
      </c>
      <c r="E4018" s="66" t="s">
        <v>28</v>
      </c>
      <c r="F4018" s="67">
        <v>400000</v>
      </c>
      <c r="G4018" s="68">
        <f t="shared" si="106"/>
        <v>1600000</v>
      </c>
      <c r="H4018" s="86" t="s">
        <v>112</v>
      </c>
    </row>
    <row r="4019" spans="1:8" ht="15" hidden="1" customHeight="1" x14ac:dyDescent="0.25">
      <c r="A4019" s="65" t="s">
        <v>4139</v>
      </c>
      <c r="B4019" s="60" t="s">
        <v>4153</v>
      </c>
      <c r="C4019" s="63" t="s">
        <v>4148</v>
      </c>
      <c r="D4019" s="65">
        <v>4</v>
      </c>
      <c r="E4019" s="66" t="s">
        <v>31</v>
      </c>
      <c r="F4019" s="72">
        <v>245000</v>
      </c>
      <c r="G4019" s="217">
        <f t="shared" si="106"/>
        <v>980000</v>
      </c>
      <c r="H4019" s="86" t="s">
        <v>696</v>
      </c>
    </row>
    <row r="4020" spans="1:8" ht="15" hidden="1" customHeight="1" x14ac:dyDescent="0.25">
      <c r="A4020" s="65" t="s">
        <v>4139</v>
      </c>
      <c r="B4020" s="60" t="s">
        <v>4154</v>
      </c>
      <c r="C4020" s="63" t="s">
        <v>4148</v>
      </c>
      <c r="D4020" s="65">
        <v>4</v>
      </c>
      <c r="E4020" s="66" t="s">
        <v>31</v>
      </c>
      <c r="F4020" s="68">
        <v>208000</v>
      </c>
      <c r="G4020" s="217">
        <f t="shared" si="106"/>
        <v>832000</v>
      </c>
      <c r="H4020" s="86" t="s">
        <v>696</v>
      </c>
    </row>
    <row r="4021" spans="1:8" ht="15" hidden="1" customHeight="1" x14ac:dyDescent="0.25">
      <c r="A4021" s="65" t="s">
        <v>4139</v>
      </c>
      <c r="B4021" s="60" t="s">
        <v>4155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6"/>
        <v>28000</v>
      </c>
      <c r="H4021" s="86" t="s">
        <v>1619</v>
      </c>
    </row>
    <row r="4022" spans="1:8" ht="15" hidden="1" customHeight="1" x14ac:dyDescent="0.25">
      <c r="A4022" s="65" t="s">
        <v>4139</v>
      </c>
      <c r="B4022" s="60" t="s">
        <v>4156</v>
      </c>
      <c r="C4022" s="75" t="s">
        <v>4157</v>
      </c>
      <c r="D4022" s="65">
        <v>2</v>
      </c>
      <c r="E4022" s="66" t="s">
        <v>28</v>
      </c>
      <c r="F4022" s="72">
        <v>150000</v>
      </c>
      <c r="G4022" s="217">
        <f t="shared" si="106"/>
        <v>300000</v>
      </c>
      <c r="H4022" s="86" t="s">
        <v>3239</v>
      </c>
    </row>
    <row r="4023" spans="1:8" ht="15" hidden="1" customHeight="1" x14ac:dyDescent="0.25">
      <c r="A4023" s="65" t="s">
        <v>4139</v>
      </c>
      <c r="B4023" s="60" t="s">
        <v>4158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6"/>
        <v>750000</v>
      </c>
      <c r="H4023" s="86" t="s">
        <v>3239</v>
      </c>
    </row>
    <row r="4024" spans="1:8" ht="15" hidden="1" customHeight="1" x14ac:dyDescent="0.25">
      <c r="A4024" s="65" t="s">
        <v>4139</v>
      </c>
      <c r="B4024" s="60" t="s">
        <v>4159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5"/>
        <v>350000</v>
      </c>
      <c r="H4024" s="86" t="s">
        <v>3239</v>
      </c>
    </row>
    <row r="4025" spans="1:8" ht="15" hidden="1" customHeight="1" x14ac:dyDescent="0.25">
      <c r="A4025" s="65" t="s">
        <v>4139</v>
      </c>
      <c r="B4025" s="60" t="s">
        <v>4160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5"/>
        <v>190000</v>
      </c>
      <c r="H4025" s="86" t="s">
        <v>112</v>
      </c>
    </row>
    <row r="4026" spans="1:8" ht="15" hidden="1" customHeight="1" x14ac:dyDescent="0.25">
      <c r="A4026" s="65" t="s">
        <v>4139</v>
      </c>
      <c r="B4026" s="60" t="s">
        <v>4161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5"/>
        <v>200000</v>
      </c>
      <c r="H4026" s="374" t="s">
        <v>112</v>
      </c>
    </row>
    <row r="4027" spans="1:8" ht="15" hidden="1" customHeight="1" x14ac:dyDescent="0.25">
      <c r="A4027" s="65" t="s">
        <v>4139</v>
      </c>
      <c r="B4027" s="60" t="s">
        <v>4162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5"/>
        <v>140000</v>
      </c>
      <c r="H4027" s="374" t="s">
        <v>112</v>
      </c>
    </row>
    <row r="4028" spans="1:8" ht="15" hidden="1" customHeight="1" x14ac:dyDescent="0.25">
      <c r="A4028" s="65" t="s">
        <v>4139</v>
      </c>
      <c r="B4028" s="60" t="s">
        <v>4163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5"/>
        <v>1100000</v>
      </c>
      <c r="H4028" s="374" t="s">
        <v>112</v>
      </c>
    </row>
    <row r="4029" spans="1:8" ht="15" hidden="1" customHeight="1" x14ac:dyDescent="0.25">
      <c r="A4029" s="65" t="s">
        <v>4139</v>
      </c>
      <c r="B4029" s="77" t="s">
        <v>4164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5"/>
        <v>420000</v>
      </c>
      <c r="H4029" s="374" t="s">
        <v>112</v>
      </c>
    </row>
    <row r="4030" spans="1:8" ht="15" hidden="1" customHeight="1" x14ac:dyDescent="0.25">
      <c r="A4030" s="65" t="s">
        <v>4139</v>
      </c>
      <c r="B4030" s="75" t="s">
        <v>4165</v>
      </c>
      <c r="C4030" s="75" t="s">
        <v>70</v>
      </c>
      <c r="D4030" s="81">
        <v>1</v>
      </c>
      <c r="E4030" s="76" t="s">
        <v>28</v>
      </c>
      <c r="F4030" s="398">
        <v>300000</v>
      </c>
      <c r="G4030" s="72">
        <f t="shared" si="105"/>
        <v>300000</v>
      </c>
      <c r="H4030" s="86" t="s">
        <v>112</v>
      </c>
    </row>
    <row r="4031" spans="1:8" ht="15" hidden="1" customHeight="1" x14ac:dyDescent="0.25">
      <c r="A4031" s="65" t="s">
        <v>4139</v>
      </c>
      <c r="B4031" s="63" t="s">
        <v>4166</v>
      </c>
      <c r="C4031" s="60" t="s">
        <v>4167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4139</v>
      </c>
      <c r="B4032" s="60" t="s">
        <v>4047</v>
      </c>
      <c r="C4032" s="60" t="s">
        <v>4168</v>
      </c>
      <c r="D4032" s="65">
        <v>20</v>
      </c>
      <c r="E4032" s="76" t="s">
        <v>28</v>
      </c>
      <c r="F4032" s="72">
        <v>75000</v>
      </c>
      <c r="G4032" s="76">
        <f t="shared" si="105"/>
        <v>1500000</v>
      </c>
      <c r="H4032" s="374" t="s">
        <v>112</v>
      </c>
    </row>
    <row r="4033" spans="1:8" ht="15" hidden="1" customHeight="1" x14ac:dyDescent="0.25">
      <c r="A4033" s="65" t="s">
        <v>4139</v>
      </c>
      <c r="B4033" s="63" t="s">
        <v>4169</v>
      </c>
      <c r="C4033" s="60" t="s">
        <v>4168</v>
      </c>
      <c r="D4033" s="65">
        <v>5</v>
      </c>
      <c r="E4033" s="76" t="s">
        <v>28</v>
      </c>
      <c r="F4033" s="72">
        <v>32500</v>
      </c>
      <c r="G4033" s="76">
        <f t="shared" si="105"/>
        <v>162500</v>
      </c>
      <c r="H4033" s="69" t="s">
        <v>112</v>
      </c>
    </row>
    <row r="4034" spans="1:8" ht="15" hidden="1" customHeight="1" x14ac:dyDescent="0.25">
      <c r="A4034" s="65" t="s">
        <v>4139</v>
      </c>
      <c r="B4034" s="63" t="s">
        <v>4170</v>
      </c>
      <c r="C4034" s="60" t="s">
        <v>4168</v>
      </c>
      <c r="D4034" s="65">
        <v>15</v>
      </c>
      <c r="E4034" s="76" t="s">
        <v>28</v>
      </c>
      <c r="F4034" s="224">
        <v>20000</v>
      </c>
      <c r="G4034" s="76">
        <f t="shared" si="105"/>
        <v>300000</v>
      </c>
      <c r="H4034" s="69" t="s">
        <v>112</v>
      </c>
    </row>
    <row r="4035" spans="1:8" ht="15" hidden="1" customHeight="1" x14ac:dyDescent="0.25">
      <c r="A4035" s="65" t="s">
        <v>4139</v>
      </c>
      <c r="B4035" s="63" t="s">
        <v>4171</v>
      </c>
      <c r="C4035" s="60" t="s">
        <v>4172</v>
      </c>
      <c r="D4035" s="65">
        <v>2</v>
      </c>
      <c r="E4035" s="76" t="s">
        <v>28</v>
      </c>
      <c r="F4035" s="224">
        <v>261000</v>
      </c>
      <c r="G4035" s="76">
        <f t="shared" si="105"/>
        <v>522000</v>
      </c>
      <c r="H4035" s="69" t="s">
        <v>134</v>
      </c>
    </row>
    <row r="4036" spans="1:8" ht="15" hidden="1" customHeight="1" x14ac:dyDescent="0.25">
      <c r="A4036" s="65" t="s">
        <v>4139</v>
      </c>
      <c r="B4036" s="63" t="s">
        <v>4173</v>
      </c>
      <c r="C4036" s="60" t="s">
        <v>4172</v>
      </c>
      <c r="D4036" s="65">
        <v>2</v>
      </c>
      <c r="E4036" s="76" t="s">
        <v>28</v>
      </c>
      <c r="F4036" s="72">
        <v>616000</v>
      </c>
      <c r="G4036" s="76">
        <f t="shared" si="105"/>
        <v>1232000</v>
      </c>
      <c r="H4036" s="69" t="s">
        <v>134</v>
      </c>
    </row>
    <row r="4037" spans="1:8" ht="15" hidden="1" customHeight="1" x14ac:dyDescent="0.25">
      <c r="A4037" s="65" t="s">
        <v>4174</v>
      </c>
      <c r="B4037" s="60" t="s">
        <v>4175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5"/>
        <v>250000</v>
      </c>
      <c r="H4037" s="86" t="s">
        <v>1043</v>
      </c>
    </row>
    <row r="4038" spans="1:8" ht="15" hidden="1" customHeight="1" x14ac:dyDescent="0.25">
      <c r="A4038" s="65" t="s">
        <v>4174</v>
      </c>
      <c r="B4038" s="60" t="s">
        <v>4176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5"/>
        <v>55000</v>
      </c>
      <c r="H4038" s="86" t="s">
        <v>3239</v>
      </c>
    </row>
    <row r="4039" spans="1:8" ht="15" hidden="1" customHeight="1" x14ac:dyDescent="0.25">
      <c r="A4039" s="65" t="s">
        <v>4174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5"/>
        <v>96000</v>
      </c>
      <c r="H4039" s="86" t="s">
        <v>4177</v>
      </c>
    </row>
    <row r="4040" spans="1:8" ht="15" hidden="1" customHeight="1" x14ac:dyDescent="0.25">
      <c r="A4040" s="65" t="s">
        <v>4174</v>
      </c>
      <c r="B4040" s="75" t="s">
        <v>4178</v>
      </c>
      <c r="C4040" s="75" t="s">
        <v>4097</v>
      </c>
      <c r="D4040" s="81">
        <v>1</v>
      </c>
      <c r="E4040" s="66" t="s">
        <v>205</v>
      </c>
      <c r="F4040" s="217">
        <v>40000000</v>
      </c>
      <c r="G4040" s="68">
        <f t="shared" si="105"/>
        <v>40000000</v>
      </c>
      <c r="H4040" s="86" t="s">
        <v>112</v>
      </c>
    </row>
    <row r="4041" spans="1:8" ht="15" hidden="1" customHeight="1" x14ac:dyDescent="0.25">
      <c r="A4041" s="65" t="s">
        <v>4179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5"/>
        <v>5890000</v>
      </c>
      <c r="H4041" s="86" t="s">
        <v>112</v>
      </c>
    </row>
    <row r="4042" spans="1:8" ht="15" hidden="1" customHeight="1" x14ac:dyDescent="0.25">
      <c r="A4042" s="65" t="s">
        <v>4179</v>
      </c>
      <c r="B4042" s="60" t="s">
        <v>1512</v>
      </c>
      <c r="C4042" s="60" t="s">
        <v>4027</v>
      </c>
      <c r="D4042" s="65">
        <v>1</v>
      </c>
      <c r="E4042" s="66" t="s">
        <v>28</v>
      </c>
      <c r="F4042" s="67">
        <v>100000</v>
      </c>
      <c r="G4042" s="68">
        <f t="shared" si="105"/>
        <v>100000</v>
      </c>
      <c r="H4042" s="86" t="s">
        <v>112</v>
      </c>
    </row>
    <row r="4043" spans="1:8" ht="15" hidden="1" customHeight="1" x14ac:dyDescent="0.25">
      <c r="A4043" s="65" t="s">
        <v>4179</v>
      </c>
      <c r="B4043" s="80" t="s">
        <v>4180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5"/>
        <v>500000</v>
      </c>
      <c r="H4043" s="86" t="s">
        <v>4181</v>
      </c>
    </row>
    <row r="4044" spans="1:8" ht="15" hidden="1" customHeight="1" x14ac:dyDescent="0.25">
      <c r="A4044" s="65" t="s">
        <v>4179</v>
      </c>
      <c r="B4044" s="75" t="s">
        <v>4182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5"/>
        <v>28000</v>
      </c>
      <c r="H4044" s="86" t="s">
        <v>4181</v>
      </c>
    </row>
    <row r="4045" spans="1:8" ht="15" hidden="1" customHeight="1" x14ac:dyDescent="0.25">
      <c r="A4045" s="65" t="s">
        <v>4179</v>
      </c>
      <c r="B4045" s="60" t="s">
        <v>4183</v>
      </c>
      <c r="C4045" s="75" t="s">
        <v>4184</v>
      </c>
      <c r="D4045" s="81">
        <v>1</v>
      </c>
      <c r="E4045" s="66" t="s">
        <v>205</v>
      </c>
      <c r="F4045" s="217">
        <v>900000</v>
      </c>
      <c r="G4045" s="68">
        <f t="shared" si="105"/>
        <v>900000</v>
      </c>
      <c r="H4045" s="86" t="s">
        <v>648</v>
      </c>
    </row>
    <row r="4046" spans="1:8" ht="15" hidden="1" customHeight="1" x14ac:dyDescent="0.25">
      <c r="A4046" s="65" t="s">
        <v>4179</v>
      </c>
      <c r="B4046" s="75" t="s">
        <v>4185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5"/>
        <v>360000</v>
      </c>
      <c r="H4046" s="86" t="s">
        <v>3874</v>
      </c>
    </row>
    <row r="4047" spans="1:8" ht="15" hidden="1" customHeight="1" x14ac:dyDescent="0.25">
      <c r="A4047" s="65" t="s">
        <v>4179</v>
      </c>
      <c r="B4047" s="60" t="s">
        <v>4186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5"/>
        <v>850000</v>
      </c>
      <c r="H4047" s="86" t="s">
        <v>2226</v>
      </c>
    </row>
    <row r="4048" spans="1:8" ht="15" hidden="1" customHeight="1" x14ac:dyDescent="0.25">
      <c r="A4048" s="65" t="s">
        <v>4179</v>
      </c>
      <c r="B4048" s="60" t="s">
        <v>4187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4188</v>
      </c>
    </row>
    <row r="4049" spans="1:8" ht="15" hidden="1" customHeight="1" x14ac:dyDescent="0.25">
      <c r="A4049" s="65" t="s">
        <v>4179</v>
      </c>
      <c r="B4049" s="111" t="s">
        <v>4189</v>
      </c>
      <c r="C4049" s="74" t="s">
        <v>70</v>
      </c>
      <c r="D4049" s="65">
        <v>1</v>
      </c>
      <c r="E4049" s="66" t="s">
        <v>28</v>
      </c>
      <c r="F4049" s="396">
        <v>65000</v>
      </c>
      <c r="G4049" s="68">
        <f t="shared" ref="G4049:G4057" si="107">D4049*F4049</f>
        <v>65000</v>
      </c>
      <c r="H4049" s="86" t="s">
        <v>4188</v>
      </c>
    </row>
    <row r="4050" spans="1:8" ht="15" hidden="1" customHeight="1" x14ac:dyDescent="0.25">
      <c r="A4050" s="65" t="s">
        <v>4179</v>
      </c>
      <c r="B4050" s="60" t="s">
        <v>4190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7"/>
        <v>1050000</v>
      </c>
      <c r="H4050" s="86" t="s">
        <v>3900</v>
      </c>
    </row>
    <row r="4051" spans="1:8" ht="15" hidden="1" customHeight="1" x14ac:dyDescent="0.25">
      <c r="A4051" s="343">
        <v>44208</v>
      </c>
      <c r="B4051" s="60" t="s">
        <v>4191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7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4192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7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4193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7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4194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7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4195</v>
      </c>
      <c r="C4055" s="75" t="s">
        <v>4196</v>
      </c>
      <c r="D4055" s="81">
        <v>1</v>
      </c>
      <c r="E4055" s="66" t="s">
        <v>31</v>
      </c>
      <c r="F4055" s="217">
        <v>3600000</v>
      </c>
      <c r="G4055" s="68">
        <f t="shared" si="107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4197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7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7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4198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3913</v>
      </c>
    </row>
    <row r="4059" spans="1:8" ht="15" hidden="1" customHeight="1" x14ac:dyDescent="0.25">
      <c r="A4059" s="85">
        <v>44208</v>
      </c>
      <c r="B4059" s="111" t="s">
        <v>4199</v>
      </c>
      <c r="C4059" s="74" t="s">
        <v>1297</v>
      </c>
      <c r="D4059" s="65">
        <v>15</v>
      </c>
      <c r="E4059" s="66" t="s">
        <v>28</v>
      </c>
      <c r="F4059" s="396">
        <v>200</v>
      </c>
      <c r="G4059" s="68">
        <f t="shared" ref="G4059:G4088" si="108">D4059*F4059</f>
        <v>3000</v>
      </c>
      <c r="H4059" s="86" t="s">
        <v>3913</v>
      </c>
    </row>
    <row r="4060" spans="1:8" ht="15" hidden="1" customHeight="1" x14ac:dyDescent="0.25">
      <c r="A4060" s="85">
        <v>44239</v>
      </c>
      <c r="B4060" s="60" t="s">
        <v>4200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8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4201</v>
      </c>
      <c r="C4061" s="75" t="s">
        <v>4027</v>
      </c>
      <c r="D4061" s="65">
        <v>4</v>
      </c>
      <c r="E4061" s="66" t="s">
        <v>28</v>
      </c>
      <c r="F4061" s="67">
        <v>100000</v>
      </c>
      <c r="G4061" s="68">
        <f t="shared" si="108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4202</v>
      </c>
      <c r="C4062" s="75" t="s">
        <v>4027</v>
      </c>
      <c r="D4062" s="65">
        <v>1</v>
      </c>
      <c r="E4062" s="66" t="s">
        <v>28</v>
      </c>
      <c r="F4062" s="62">
        <v>50000</v>
      </c>
      <c r="G4062" s="68">
        <f t="shared" si="108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4203</v>
      </c>
      <c r="C4063" s="75" t="s">
        <v>3982</v>
      </c>
      <c r="D4063" s="81">
        <v>30</v>
      </c>
      <c r="E4063" s="66" t="s">
        <v>28</v>
      </c>
      <c r="F4063" s="217">
        <v>2600</v>
      </c>
      <c r="G4063" s="68">
        <f t="shared" si="108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4204</v>
      </c>
      <c r="D4064" s="81">
        <v>30</v>
      </c>
      <c r="E4064" s="66" t="s">
        <v>31</v>
      </c>
      <c r="F4064" s="217">
        <v>500</v>
      </c>
      <c r="G4064" s="68">
        <f t="shared" si="108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4205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8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8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4206</v>
      </c>
      <c r="C4068" s="74" t="s">
        <v>70</v>
      </c>
      <c r="D4068" s="65">
        <v>1</v>
      </c>
      <c r="E4068" s="66" t="s">
        <v>28</v>
      </c>
      <c r="F4068" s="396">
        <v>200000</v>
      </c>
      <c r="G4068" s="68">
        <f t="shared" ref="G4068:G4075" si="109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4207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9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4208</v>
      </c>
      <c r="C4070" s="80" t="s">
        <v>4085</v>
      </c>
      <c r="D4070" s="65">
        <v>1</v>
      </c>
      <c r="E4070" s="66" t="s">
        <v>31</v>
      </c>
      <c r="F4070" s="67">
        <v>2600000</v>
      </c>
      <c r="G4070" s="68">
        <f t="shared" si="109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9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4210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9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4211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9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4212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9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9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4213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8"/>
        <v>980000</v>
      </c>
      <c r="H4076" s="86" t="s">
        <v>4214</v>
      </c>
    </row>
    <row r="4077" spans="1:8" ht="15" hidden="1" customHeight="1" x14ac:dyDescent="0.25">
      <c r="A4077" s="85">
        <v>44239</v>
      </c>
      <c r="B4077" s="60" t="s">
        <v>4215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8"/>
        <v>568000</v>
      </c>
      <c r="H4077" s="86" t="s">
        <v>4216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8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4217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8"/>
        <v>158000</v>
      </c>
      <c r="H4079" s="374" t="s">
        <v>4218</v>
      </c>
    </row>
    <row r="4080" spans="1:8" ht="15" hidden="1" customHeight="1" x14ac:dyDescent="0.25">
      <c r="A4080" s="85">
        <v>44239</v>
      </c>
      <c r="B4080" s="60" t="s">
        <v>3997</v>
      </c>
      <c r="C4080" s="87" t="s">
        <v>3998</v>
      </c>
      <c r="D4080" s="65">
        <v>1</v>
      </c>
      <c r="E4080" s="66" t="s">
        <v>219</v>
      </c>
      <c r="F4080" s="67">
        <v>4800000</v>
      </c>
      <c r="G4080" s="217">
        <f t="shared" si="108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4219</v>
      </c>
      <c r="C4081" s="60" t="s">
        <v>4196</v>
      </c>
      <c r="D4081" s="65">
        <v>2</v>
      </c>
      <c r="E4081" s="76" t="s">
        <v>71</v>
      </c>
      <c r="F4081" s="72">
        <v>1600000</v>
      </c>
      <c r="G4081" s="72">
        <f t="shared" si="108"/>
        <v>3200000</v>
      </c>
      <c r="H4081" s="374" t="s">
        <v>4220</v>
      </c>
    </row>
    <row r="4082" spans="1:8" ht="15" hidden="1" customHeight="1" x14ac:dyDescent="0.25">
      <c r="A4082" s="85">
        <v>44267</v>
      </c>
      <c r="B4082" s="60" t="s">
        <v>4221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8"/>
        <v>585000</v>
      </c>
      <c r="H4082" s="86" t="s">
        <v>4222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8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4223</v>
      </c>
      <c r="D4084" s="65">
        <v>2</v>
      </c>
      <c r="E4084" s="66" t="s">
        <v>3939</v>
      </c>
      <c r="F4084" s="62">
        <v>130000</v>
      </c>
      <c r="G4084" s="68">
        <f t="shared" si="108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8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4224</v>
      </c>
      <c r="C4086" s="75" t="s">
        <v>4225</v>
      </c>
      <c r="D4086" s="81">
        <v>1</v>
      </c>
      <c r="E4086" s="66" t="s">
        <v>3558</v>
      </c>
      <c r="F4086" s="217">
        <v>135000</v>
      </c>
      <c r="G4086" s="68">
        <f t="shared" si="108"/>
        <v>135000</v>
      </c>
      <c r="H4086" s="86" t="s">
        <v>3897</v>
      </c>
    </row>
    <row r="4087" spans="1:8" ht="15" hidden="1" customHeight="1" x14ac:dyDescent="0.25">
      <c r="A4087" s="85">
        <v>44267</v>
      </c>
      <c r="B4087" s="75" t="s">
        <v>4226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8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4227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8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4228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4229</v>
      </c>
      <c r="C4090" s="74" t="s">
        <v>70</v>
      </c>
      <c r="D4090" s="65">
        <v>6</v>
      </c>
      <c r="E4090" s="66" t="s">
        <v>28</v>
      </c>
      <c r="F4090" s="396">
        <v>40000</v>
      </c>
      <c r="G4090" s="68">
        <f t="shared" ref="G4090:G4105" si="110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4230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0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4231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0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4232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0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4233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0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4234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0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4235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0"/>
        <v>2268000</v>
      </c>
      <c r="H4096" s="86" t="s">
        <v>4236</v>
      </c>
    </row>
    <row r="4097" spans="1:8" ht="15" hidden="1" customHeight="1" x14ac:dyDescent="0.25">
      <c r="A4097" s="85">
        <v>44267</v>
      </c>
      <c r="B4097" s="60" t="s">
        <v>4237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0"/>
        <v>2902500</v>
      </c>
      <c r="H4097" s="86" t="s">
        <v>4236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0"/>
        <v>60000</v>
      </c>
      <c r="H4098" s="86" t="s">
        <v>4236</v>
      </c>
    </row>
    <row r="4099" spans="1:8" ht="15" hidden="1" customHeight="1" x14ac:dyDescent="0.25">
      <c r="A4099" s="85">
        <v>44298</v>
      </c>
      <c r="B4099" s="60" t="s">
        <v>4238</v>
      </c>
      <c r="C4099" s="60" t="s">
        <v>4027</v>
      </c>
      <c r="D4099" s="65">
        <v>1</v>
      </c>
      <c r="E4099" s="66" t="s">
        <v>31</v>
      </c>
      <c r="F4099" s="72">
        <v>100000</v>
      </c>
      <c r="G4099" s="68">
        <f t="shared" si="110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4239</v>
      </c>
      <c r="C4100" s="87" t="s">
        <v>4130</v>
      </c>
      <c r="D4100" s="65">
        <v>1</v>
      </c>
      <c r="E4100" s="66" t="s">
        <v>28</v>
      </c>
      <c r="F4100" s="67">
        <v>1400</v>
      </c>
      <c r="G4100" s="68">
        <f t="shared" si="110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4240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0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4241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0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4242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0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4243</v>
      </c>
      <c r="C4104" s="74" t="s">
        <v>70</v>
      </c>
      <c r="D4104" s="65">
        <v>1</v>
      </c>
      <c r="E4104" s="66" t="s">
        <v>4244</v>
      </c>
      <c r="F4104" s="67">
        <v>1300000</v>
      </c>
      <c r="G4104" s="68">
        <f t="shared" si="110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4245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0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4246</v>
      </c>
      <c r="C4107" s="74" t="s">
        <v>515</v>
      </c>
      <c r="D4107" s="65">
        <v>22</v>
      </c>
      <c r="E4107" s="66" t="s">
        <v>28</v>
      </c>
      <c r="F4107" s="396">
        <v>87500</v>
      </c>
      <c r="G4107" s="68">
        <f t="shared" ref="G4107:G4121" si="111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4247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1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4248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1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1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4250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1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4251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1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4252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1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4253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1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4254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1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4255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1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4256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1"/>
        <v>300000</v>
      </c>
      <c r="H4117" s="86" t="s">
        <v>4257</v>
      </c>
    </row>
    <row r="4118" spans="1:8" ht="15" hidden="1" customHeight="1" x14ac:dyDescent="0.25">
      <c r="A4118" s="85">
        <v>44359</v>
      </c>
      <c r="B4118" s="60" t="s">
        <v>3997</v>
      </c>
      <c r="C4118" s="87" t="s">
        <v>3998</v>
      </c>
      <c r="D4118" s="65">
        <v>2</v>
      </c>
      <c r="E4118" s="66" t="s">
        <v>219</v>
      </c>
      <c r="F4118" s="67">
        <v>4800000</v>
      </c>
      <c r="G4118" s="68">
        <f t="shared" si="111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0" t="s">
        <v>4258</v>
      </c>
      <c r="C4119" s="75"/>
      <c r="D4119" s="81">
        <v>2</v>
      </c>
      <c r="E4119" s="66" t="s">
        <v>1959</v>
      </c>
      <c r="F4119" s="217">
        <v>7500</v>
      </c>
      <c r="G4119" s="68">
        <f t="shared" si="111"/>
        <v>15000</v>
      </c>
      <c r="H4119" s="86" t="s">
        <v>4259</v>
      </c>
    </row>
    <row r="4120" spans="1:8" ht="15" hidden="1" customHeight="1" x14ac:dyDescent="0.25">
      <c r="A4120" s="85">
        <v>44359</v>
      </c>
      <c r="B4120" s="75" t="s">
        <v>4260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1"/>
        <v>554000</v>
      </c>
      <c r="H4120" s="86" t="s">
        <v>4261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1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4262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4119</v>
      </c>
    </row>
    <row r="4123" spans="1:8" ht="15" hidden="1" customHeight="1" x14ac:dyDescent="0.25">
      <c r="A4123" s="85">
        <v>44359</v>
      </c>
      <c r="B4123" s="75" t="s">
        <v>4263</v>
      </c>
      <c r="C4123" s="74" t="s">
        <v>215</v>
      </c>
      <c r="D4123" s="65">
        <v>2</v>
      </c>
      <c r="E4123" s="66" t="s">
        <v>884</v>
      </c>
      <c r="F4123" s="396">
        <v>7642000</v>
      </c>
      <c r="G4123" s="68">
        <f t="shared" ref="G4123:G4132" si="112">D4123*F4123</f>
        <v>15284000</v>
      </c>
      <c r="H4123" s="86" t="s">
        <v>4264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4020</v>
      </c>
      <c r="D4124" s="65">
        <v>12</v>
      </c>
      <c r="E4124" s="66" t="s">
        <v>31</v>
      </c>
      <c r="F4124" s="62">
        <v>32500</v>
      </c>
      <c r="G4124" s="68">
        <f t="shared" si="112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4265</v>
      </c>
      <c r="C4125" s="74" t="s">
        <v>4266</v>
      </c>
      <c r="D4125" s="65">
        <v>6</v>
      </c>
      <c r="E4125" s="66" t="s">
        <v>1504</v>
      </c>
      <c r="F4125" s="67">
        <v>1260468</v>
      </c>
      <c r="G4125" s="68">
        <f t="shared" si="112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4267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2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2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4268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2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2"/>
        <v>145000</v>
      </c>
      <c r="H4129" s="86" t="s">
        <v>4261</v>
      </c>
    </row>
    <row r="4130" spans="1:8" ht="15" hidden="1" customHeight="1" x14ac:dyDescent="0.25">
      <c r="A4130" s="85">
        <v>44389</v>
      </c>
      <c r="B4130" s="400" t="s">
        <v>4269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2"/>
        <v>67500</v>
      </c>
      <c r="H4130" s="86" t="s">
        <v>4261</v>
      </c>
    </row>
    <row r="4131" spans="1:8" ht="15" hidden="1" customHeight="1" x14ac:dyDescent="0.25">
      <c r="A4131" s="85">
        <v>44389</v>
      </c>
      <c r="B4131" s="75" t="s">
        <v>4270</v>
      </c>
      <c r="C4131" s="74" t="s">
        <v>4271</v>
      </c>
      <c r="D4131" s="65">
        <v>1</v>
      </c>
      <c r="E4131" s="66" t="s">
        <v>71</v>
      </c>
      <c r="F4131" s="67">
        <v>725000</v>
      </c>
      <c r="G4131" s="68">
        <f t="shared" si="112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4272</v>
      </c>
      <c r="C4132" s="74" t="s">
        <v>4271</v>
      </c>
      <c r="D4132" s="65">
        <v>15</v>
      </c>
      <c r="E4132" s="66" t="s">
        <v>38</v>
      </c>
      <c r="F4132" s="62">
        <v>33000</v>
      </c>
      <c r="G4132" s="68">
        <f t="shared" si="112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4273</v>
      </c>
      <c r="C4133" s="60" t="s">
        <v>4271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4274</v>
      </c>
      <c r="C4134" s="74" t="s">
        <v>4271</v>
      </c>
      <c r="D4134" s="65">
        <v>4</v>
      </c>
      <c r="E4134" s="66" t="s">
        <v>28</v>
      </c>
      <c r="F4134" s="396">
        <v>1750</v>
      </c>
      <c r="G4134" s="68">
        <f t="shared" ref="G4134:G4141" si="113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4275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3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4276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3"/>
        <v>440000</v>
      </c>
      <c r="H4136" s="86" t="s">
        <v>3902</v>
      </c>
    </row>
    <row r="4137" spans="1:8" ht="15" hidden="1" customHeight="1" x14ac:dyDescent="0.25">
      <c r="A4137" s="85">
        <v>44420</v>
      </c>
      <c r="B4137" s="60" t="s">
        <v>4277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3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4278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3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0" t="s">
        <v>4279</v>
      </c>
      <c r="C4139" s="60" t="s">
        <v>4027</v>
      </c>
      <c r="D4139" s="81">
        <v>2</v>
      </c>
      <c r="E4139" s="66" t="s">
        <v>28</v>
      </c>
      <c r="F4139" s="217">
        <v>100000</v>
      </c>
      <c r="G4139" s="68">
        <f t="shared" si="113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4280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3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4281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3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4205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6">
        <v>235000</v>
      </c>
      <c r="G4143" s="68">
        <f t="shared" ref="G4143:G4153" si="114">D4143*F4143</f>
        <v>470000</v>
      </c>
      <c r="H4143" s="86" t="s">
        <v>112</v>
      </c>
    </row>
    <row r="4144" spans="1:8" ht="15" customHeight="1" x14ac:dyDescent="0.25">
      <c r="A4144" s="85">
        <v>44420</v>
      </c>
      <c r="B4144" s="60" t="s">
        <v>4282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4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4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4"/>
        <v>52000</v>
      </c>
      <c r="H4146" s="86" t="s">
        <v>4283</v>
      </c>
    </row>
    <row r="4147" spans="1:8" ht="15" hidden="1" customHeight="1" x14ac:dyDescent="0.25">
      <c r="A4147" s="85">
        <v>44451</v>
      </c>
      <c r="B4147" s="60" t="s">
        <v>4284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4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4285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4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4286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4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4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4287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4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4288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4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4289</v>
      </c>
      <c r="C4153" s="74" t="s">
        <v>587</v>
      </c>
      <c r="D4153" s="65">
        <v>2</v>
      </c>
      <c r="E4153" s="66" t="s">
        <v>4290</v>
      </c>
      <c r="F4153" s="62">
        <v>20000</v>
      </c>
      <c r="G4153" s="68">
        <f t="shared" si="114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4291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6">
        <v>500</v>
      </c>
      <c r="G4155" s="68">
        <f t="shared" ref="G4155:G4167" si="115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4292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5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5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4293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5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4294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5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5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4201</v>
      </c>
      <c r="C4161" s="87" t="s">
        <v>4027</v>
      </c>
      <c r="D4161" s="65">
        <v>3</v>
      </c>
      <c r="E4161" s="66" t="s">
        <v>28</v>
      </c>
      <c r="F4161" s="72">
        <v>100000</v>
      </c>
      <c r="G4161" s="68">
        <f t="shared" si="115"/>
        <v>300000</v>
      </c>
      <c r="H4161" s="86" t="s">
        <v>112</v>
      </c>
    </row>
    <row r="4162" spans="1:8" ht="15" customHeight="1" x14ac:dyDescent="0.25">
      <c r="A4162" s="85">
        <v>44481</v>
      </c>
      <c r="B4162" s="60" t="s">
        <v>4295</v>
      </c>
      <c r="C4162" s="87" t="s">
        <v>4027</v>
      </c>
      <c r="D4162" s="65">
        <v>2</v>
      </c>
      <c r="E4162" s="66" t="s">
        <v>28</v>
      </c>
      <c r="F4162" s="67">
        <v>100000</v>
      </c>
      <c r="G4162" s="68">
        <f t="shared" si="115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4296</v>
      </c>
      <c r="C4163" s="87" t="s">
        <v>4297</v>
      </c>
      <c r="D4163" s="65">
        <v>4</v>
      </c>
      <c r="E4163" s="66" t="s">
        <v>28</v>
      </c>
      <c r="F4163" s="62">
        <v>25000</v>
      </c>
      <c r="G4163" s="68">
        <f t="shared" si="115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4206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5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4207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5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5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5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4298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4299</v>
      </c>
      <c r="C4169" s="87" t="s">
        <v>70</v>
      </c>
      <c r="D4169" s="65">
        <v>3</v>
      </c>
      <c r="E4169" s="66" t="s">
        <v>28</v>
      </c>
      <c r="F4169" s="396">
        <v>20000</v>
      </c>
      <c r="G4169" s="68">
        <f t="shared" ref="G4169:G4182" si="116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4300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6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4301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6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4302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6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4303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6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4304</v>
      </c>
      <c r="C4174" s="74" t="s">
        <v>4305</v>
      </c>
      <c r="D4174" s="65">
        <v>2</v>
      </c>
      <c r="E4174" s="66" t="s">
        <v>31</v>
      </c>
      <c r="F4174" s="68">
        <v>290000</v>
      </c>
      <c r="G4174" s="217">
        <f t="shared" si="116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4306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6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4307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6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4308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6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6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4310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6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6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4311</v>
      </c>
      <c r="C4181" s="87" t="s">
        <v>4312</v>
      </c>
      <c r="D4181" s="65">
        <v>3</v>
      </c>
      <c r="E4181" s="66" t="s">
        <v>28</v>
      </c>
      <c r="F4181" s="67">
        <v>189000</v>
      </c>
      <c r="G4181" s="68">
        <f t="shared" si="116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4313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6"/>
        <v>160000</v>
      </c>
      <c r="H4182" s="86" t="s">
        <v>4314</v>
      </c>
    </row>
    <row r="4183" spans="1:8" ht="15" hidden="1" customHeight="1" x14ac:dyDescent="0.25">
      <c r="A4183" s="85">
        <v>44512</v>
      </c>
      <c r="B4183" s="60" t="s">
        <v>4315</v>
      </c>
      <c r="C4183" s="87" t="s">
        <v>4316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4317</v>
      </c>
      <c r="C4184" s="87" t="s">
        <v>646</v>
      </c>
      <c r="D4184" s="65">
        <v>2</v>
      </c>
      <c r="E4184" s="66" t="s">
        <v>28</v>
      </c>
      <c r="F4184" s="396">
        <v>14000</v>
      </c>
      <c r="G4184" s="68">
        <f t="shared" ref="G4184:G4192" si="117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3975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7"/>
        <v>800000</v>
      </c>
      <c r="H4185" s="86" t="s">
        <v>160</v>
      </c>
    </row>
    <row r="4186" spans="1:8" ht="15" hidden="1" customHeight="1" x14ac:dyDescent="0.25">
      <c r="A4186" s="65" t="s">
        <v>4318</v>
      </c>
      <c r="B4186" s="60" t="s">
        <v>4319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7"/>
        <v>1550000</v>
      </c>
      <c r="H4186" s="86" t="s">
        <v>1637</v>
      </c>
    </row>
    <row r="4187" spans="1:8" ht="15" hidden="1" customHeight="1" x14ac:dyDescent="0.25">
      <c r="A4187" s="65" t="s">
        <v>4318</v>
      </c>
      <c r="B4187" s="60" t="s">
        <v>4320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7"/>
        <v>800000</v>
      </c>
      <c r="H4187" s="86" t="s">
        <v>2214</v>
      </c>
    </row>
    <row r="4188" spans="1:8" ht="15" hidden="1" customHeight="1" x14ac:dyDescent="0.25">
      <c r="A4188" s="65" t="s">
        <v>4318</v>
      </c>
      <c r="B4188" s="60" t="s">
        <v>4158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7"/>
        <v>800000</v>
      </c>
      <c r="H4188" s="86" t="s">
        <v>2058</v>
      </c>
    </row>
    <row r="4189" spans="1:8" ht="15" hidden="1" customHeight="1" x14ac:dyDescent="0.25">
      <c r="A4189" s="65" t="s">
        <v>4318</v>
      </c>
      <c r="B4189" s="60" t="s">
        <v>4321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7"/>
        <v>275000</v>
      </c>
      <c r="H4189" s="86" t="s">
        <v>2058</v>
      </c>
    </row>
    <row r="4190" spans="1:8" ht="15" hidden="1" customHeight="1" x14ac:dyDescent="0.25">
      <c r="A4190" s="65" t="s">
        <v>4318</v>
      </c>
      <c r="B4190" s="60" t="s">
        <v>4322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7"/>
        <v>40000</v>
      </c>
      <c r="H4190" s="86" t="s">
        <v>2058</v>
      </c>
    </row>
    <row r="4191" spans="1:8" ht="15" hidden="1" customHeight="1" x14ac:dyDescent="0.25">
      <c r="A4191" s="65" t="s">
        <v>4318</v>
      </c>
      <c r="B4191" s="75" t="s">
        <v>4323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7"/>
        <v>90000</v>
      </c>
      <c r="H4191" s="86" t="s">
        <v>552</v>
      </c>
    </row>
    <row r="4192" spans="1:8" ht="15" hidden="1" customHeight="1" x14ac:dyDescent="0.25">
      <c r="A4192" s="65" t="s">
        <v>4318</v>
      </c>
      <c r="B4192" s="75" t="s">
        <v>4324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7"/>
        <v>680000</v>
      </c>
      <c r="H4192" s="86" t="s">
        <v>112</v>
      </c>
    </row>
    <row r="4193" spans="1:8" ht="15" hidden="1" customHeight="1" x14ac:dyDescent="0.25">
      <c r="A4193" s="65" t="s">
        <v>4318</v>
      </c>
      <c r="B4193" s="60" t="s">
        <v>888</v>
      </c>
      <c r="C4193" s="87" t="s">
        <v>4325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4318</v>
      </c>
      <c r="B4194" s="60" t="s">
        <v>4326</v>
      </c>
      <c r="C4194" s="87" t="s">
        <v>4327</v>
      </c>
      <c r="D4194" s="65">
        <v>2</v>
      </c>
      <c r="E4194" s="66" t="s">
        <v>28</v>
      </c>
      <c r="F4194" s="396">
        <v>100000</v>
      </c>
      <c r="G4194" s="68">
        <f t="shared" ref="G4194:G4209" si="118">D4194*F4194</f>
        <v>200000</v>
      </c>
      <c r="H4194" s="86" t="s">
        <v>2058</v>
      </c>
    </row>
    <row r="4195" spans="1:8" ht="15" hidden="1" customHeight="1" x14ac:dyDescent="0.25">
      <c r="A4195" s="65" t="s">
        <v>4318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8"/>
        <v>96000</v>
      </c>
      <c r="H4195" s="86" t="s">
        <v>4177</v>
      </c>
    </row>
    <row r="4196" spans="1:8" ht="15" hidden="1" customHeight="1" x14ac:dyDescent="0.25">
      <c r="A4196" s="65" t="s">
        <v>4318</v>
      </c>
      <c r="B4196" s="60" t="s">
        <v>4328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8"/>
        <v>60000</v>
      </c>
      <c r="H4196" s="86" t="s">
        <v>648</v>
      </c>
    </row>
    <row r="4197" spans="1:8" ht="15" hidden="1" customHeight="1" x14ac:dyDescent="0.25">
      <c r="A4197" s="65" t="s">
        <v>4318</v>
      </c>
      <c r="B4197" s="80" t="s">
        <v>4329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8"/>
        <v>28000</v>
      </c>
      <c r="H4197" s="86" t="s">
        <v>1317</v>
      </c>
    </row>
    <row r="4198" spans="1:8" ht="15" hidden="1" customHeight="1" x14ac:dyDescent="0.25">
      <c r="A4198" s="65" t="s">
        <v>4318</v>
      </c>
      <c r="B4198" s="60" t="s">
        <v>4315</v>
      </c>
      <c r="C4198" s="87" t="s">
        <v>4316</v>
      </c>
      <c r="D4198" s="65">
        <v>1</v>
      </c>
      <c r="E4198" s="66" t="s">
        <v>116</v>
      </c>
      <c r="F4198" s="67">
        <v>210000</v>
      </c>
      <c r="G4198" s="217">
        <f t="shared" si="118"/>
        <v>210000</v>
      </c>
      <c r="H4198" s="86" t="s">
        <v>2058</v>
      </c>
    </row>
    <row r="4199" spans="1:8" ht="15" hidden="1" customHeight="1" x14ac:dyDescent="0.25">
      <c r="A4199" s="65" t="s">
        <v>4318</v>
      </c>
      <c r="B4199" s="60" t="s">
        <v>159</v>
      </c>
      <c r="C4199" s="74" t="s">
        <v>4316</v>
      </c>
      <c r="D4199" s="65">
        <v>6</v>
      </c>
      <c r="E4199" s="66" t="s">
        <v>137</v>
      </c>
      <c r="F4199" s="68">
        <v>16000</v>
      </c>
      <c r="G4199" s="217">
        <f t="shared" si="118"/>
        <v>96000</v>
      </c>
      <c r="H4199" s="86" t="s">
        <v>2058</v>
      </c>
    </row>
    <row r="4200" spans="1:8" ht="15" hidden="1" customHeight="1" x14ac:dyDescent="0.25">
      <c r="A4200" s="65" t="s">
        <v>4318</v>
      </c>
      <c r="B4200" s="60" t="s">
        <v>4330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8"/>
        <v>150000</v>
      </c>
      <c r="H4200" s="86" t="s">
        <v>198</v>
      </c>
    </row>
    <row r="4201" spans="1:8" ht="15" hidden="1" customHeight="1" x14ac:dyDescent="0.25">
      <c r="A4201" s="65" t="s">
        <v>4318</v>
      </c>
      <c r="B4201" s="60" t="s">
        <v>4331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8"/>
        <v>75000</v>
      </c>
      <c r="H4201" s="86" t="s">
        <v>198</v>
      </c>
    </row>
    <row r="4202" spans="1:8" ht="15" hidden="1" customHeight="1" x14ac:dyDescent="0.25">
      <c r="A4202" s="65" t="s">
        <v>4318</v>
      </c>
      <c r="B4202" s="60" t="s">
        <v>4332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8"/>
        <v>35000</v>
      </c>
      <c r="H4202" s="86" t="s">
        <v>198</v>
      </c>
    </row>
    <row r="4203" spans="1:8" ht="15" hidden="1" customHeight="1" x14ac:dyDescent="0.25">
      <c r="A4203" s="65" t="s">
        <v>4333</v>
      </c>
      <c r="B4203" s="60" t="s">
        <v>4334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8"/>
        <v>15000</v>
      </c>
      <c r="H4203" s="86" t="s">
        <v>2058</v>
      </c>
    </row>
    <row r="4204" spans="1:8" ht="15" hidden="1" customHeight="1" x14ac:dyDescent="0.25">
      <c r="A4204" s="65" t="s">
        <v>4333</v>
      </c>
      <c r="B4204" s="60" t="s">
        <v>4335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8"/>
        <v>70000</v>
      </c>
      <c r="H4204" s="86" t="s">
        <v>2058</v>
      </c>
    </row>
    <row r="4205" spans="1:8" ht="15" hidden="1" customHeight="1" x14ac:dyDescent="0.25">
      <c r="A4205" s="65" t="s">
        <v>4333</v>
      </c>
      <c r="B4205" s="60" t="s">
        <v>4336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8"/>
        <v>120000</v>
      </c>
      <c r="H4205" s="86" t="s">
        <v>4337</v>
      </c>
    </row>
    <row r="4206" spans="1:8" ht="15" hidden="1" customHeight="1" x14ac:dyDescent="0.25">
      <c r="A4206" s="65" t="s">
        <v>4333</v>
      </c>
      <c r="B4206" s="60" t="s">
        <v>4338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8"/>
        <v>37500</v>
      </c>
      <c r="H4206" s="86" t="s">
        <v>2058</v>
      </c>
    </row>
    <row r="4207" spans="1:8" ht="15" hidden="1" customHeight="1" x14ac:dyDescent="0.25">
      <c r="A4207" s="65" t="s">
        <v>4333</v>
      </c>
      <c r="B4207" s="60" t="s">
        <v>4339</v>
      </c>
      <c r="C4207" s="60" t="s">
        <v>4340</v>
      </c>
      <c r="D4207" s="81">
        <v>9</v>
      </c>
      <c r="E4207" s="66" t="s">
        <v>28</v>
      </c>
      <c r="F4207" s="217">
        <v>1000</v>
      </c>
      <c r="G4207" s="68">
        <f t="shared" si="118"/>
        <v>9000</v>
      </c>
      <c r="H4207" s="86" t="s">
        <v>2058</v>
      </c>
    </row>
    <row r="4208" spans="1:8" ht="15" hidden="1" customHeight="1" x14ac:dyDescent="0.25">
      <c r="A4208" s="65" t="s">
        <v>4333</v>
      </c>
      <c r="B4208" s="75" t="s">
        <v>4341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8"/>
        <v>45000</v>
      </c>
      <c r="H4208" s="86" t="s">
        <v>112</v>
      </c>
    </row>
    <row r="4209" spans="1:8" ht="15" hidden="1" customHeight="1" x14ac:dyDescent="0.25">
      <c r="A4209" s="65" t="s">
        <v>4333</v>
      </c>
      <c r="B4209" s="75" t="s">
        <v>4342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8"/>
        <v>30000</v>
      </c>
      <c r="H4209" s="86" t="s">
        <v>2058</v>
      </c>
    </row>
    <row r="4210" spans="1:8" ht="15" hidden="1" customHeight="1" x14ac:dyDescent="0.25">
      <c r="A4210" s="65" t="s">
        <v>4333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4333</v>
      </c>
      <c r="B4211" s="60" t="s">
        <v>4343</v>
      </c>
      <c r="C4211" s="87" t="s">
        <v>4344</v>
      </c>
      <c r="D4211" s="65">
        <v>5</v>
      </c>
      <c r="E4211" s="66" t="s">
        <v>28</v>
      </c>
      <c r="F4211" s="396">
        <v>25000</v>
      </c>
      <c r="G4211" s="68">
        <f t="shared" ref="G4211:G4219" si="119">D4211*F4211</f>
        <v>125000</v>
      </c>
      <c r="H4211" s="86" t="s">
        <v>696</v>
      </c>
    </row>
    <row r="4212" spans="1:8" ht="15" hidden="1" customHeight="1" x14ac:dyDescent="0.25">
      <c r="A4212" s="65" t="s">
        <v>4333</v>
      </c>
      <c r="B4212" s="60" t="s">
        <v>4345</v>
      </c>
      <c r="C4212" s="87" t="s">
        <v>4346</v>
      </c>
      <c r="D4212" s="65">
        <v>1</v>
      </c>
      <c r="E4212" s="66" t="s">
        <v>71</v>
      </c>
      <c r="F4212" s="72">
        <v>1300000</v>
      </c>
      <c r="G4212" s="217">
        <f t="shared" si="119"/>
        <v>1300000</v>
      </c>
      <c r="H4212" s="86" t="s">
        <v>696</v>
      </c>
    </row>
    <row r="4213" spans="1:8" ht="15" hidden="1" customHeight="1" x14ac:dyDescent="0.25">
      <c r="A4213" s="65" t="s">
        <v>4347</v>
      </c>
      <c r="B4213" s="60" t="s">
        <v>4348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9"/>
        <v>200000</v>
      </c>
      <c r="H4213" s="86" t="s">
        <v>112</v>
      </c>
    </row>
    <row r="4214" spans="1:8" ht="15" hidden="1" customHeight="1" x14ac:dyDescent="0.25">
      <c r="A4214" s="65" t="s">
        <v>4347</v>
      </c>
      <c r="B4214" s="60" t="s">
        <v>4077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9"/>
        <v>1900000</v>
      </c>
      <c r="H4214" s="86" t="s">
        <v>2744</v>
      </c>
    </row>
    <row r="4215" spans="1:8" ht="15" hidden="1" customHeight="1" x14ac:dyDescent="0.25">
      <c r="A4215" s="65" t="s">
        <v>4347</v>
      </c>
      <c r="B4215" s="60" t="s">
        <v>4349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9"/>
        <v>98000</v>
      </c>
      <c r="H4215" s="86" t="s">
        <v>112</v>
      </c>
    </row>
    <row r="4216" spans="1:8" ht="15" hidden="1" customHeight="1" x14ac:dyDescent="0.25">
      <c r="A4216" s="65" t="s">
        <v>4347</v>
      </c>
      <c r="B4216" s="60" t="s">
        <v>4350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9"/>
        <v>410000</v>
      </c>
      <c r="H4216" s="86" t="s">
        <v>134</v>
      </c>
    </row>
    <row r="4217" spans="1:8" ht="15" hidden="1" customHeight="1" x14ac:dyDescent="0.25">
      <c r="A4217" s="65" t="s">
        <v>4347</v>
      </c>
      <c r="B4217" s="60" t="s">
        <v>4351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9"/>
        <v>70000</v>
      </c>
      <c r="H4217" s="86" t="s">
        <v>134</v>
      </c>
    </row>
    <row r="4218" spans="1:8" ht="15" customHeight="1" x14ac:dyDescent="0.25">
      <c r="A4218" s="65" t="s">
        <v>4347</v>
      </c>
      <c r="B4218" s="75" t="s">
        <v>4352</v>
      </c>
      <c r="C4218" s="60" t="s">
        <v>4353</v>
      </c>
      <c r="D4218" s="65">
        <v>10</v>
      </c>
      <c r="E4218" s="66" t="s">
        <v>28</v>
      </c>
      <c r="F4218" s="67">
        <v>1500000</v>
      </c>
      <c r="G4218" s="68">
        <f t="shared" si="119"/>
        <v>15000000</v>
      </c>
      <c r="H4218" s="86" t="s">
        <v>552</v>
      </c>
    </row>
    <row r="4219" spans="1:8" ht="15" customHeight="1" x14ac:dyDescent="0.25">
      <c r="A4219" s="65" t="s">
        <v>4347</v>
      </c>
      <c r="B4219" s="75" t="s">
        <v>4354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9"/>
        <v>6100000</v>
      </c>
      <c r="H4219" s="86" t="s">
        <v>2497</v>
      </c>
    </row>
    <row r="4220" spans="1:8" ht="15" hidden="1" customHeight="1" x14ac:dyDescent="0.25">
      <c r="A4220" s="65" t="s">
        <v>4347</v>
      </c>
      <c r="B4220" s="60" t="s">
        <v>4355</v>
      </c>
      <c r="C4220" s="87" t="s">
        <v>4168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4347</v>
      </c>
      <c r="B4221" s="60" t="s">
        <v>4356</v>
      </c>
      <c r="C4221" s="87" t="s">
        <v>4168</v>
      </c>
      <c r="D4221" s="65">
        <v>40</v>
      </c>
      <c r="E4221" s="66" t="s">
        <v>28</v>
      </c>
      <c r="F4221" s="396">
        <v>9000</v>
      </c>
      <c r="G4221" s="68">
        <f t="shared" ref="G4221:G4230" si="120">D4221*F4221</f>
        <v>360000</v>
      </c>
      <c r="H4221" s="86" t="s">
        <v>112</v>
      </c>
    </row>
    <row r="4222" spans="1:8" ht="15" hidden="1" customHeight="1" x14ac:dyDescent="0.25">
      <c r="A4222" s="65" t="s">
        <v>4347</v>
      </c>
      <c r="B4222" s="60" t="s">
        <v>4357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0"/>
        <v>450000</v>
      </c>
      <c r="H4222" s="86" t="s">
        <v>112</v>
      </c>
    </row>
    <row r="4223" spans="1:8" ht="15" hidden="1" customHeight="1" x14ac:dyDescent="0.25">
      <c r="A4223" s="65" t="s">
        <v>4347</v>
      </c>
      <c r="B4223" s="60" t="s">
        <v>4358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0"/>
        <v>1136000</v>
      </c>
      <c r="H4223" s="86" t="s">
        <v>112</v>
      </c>
    </row>
    <row r="4224" spans="1:8" ht="15" hidden="1" customHeight="1" x14ac:dyDescent="0.25">
      <c r="A4224" s="65" t="s">
        <v>4359</v>
      </c>
      <c r="B4224" s="60" t="s">
        <v>4281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0"/>
        <v>300000</v>
      </c>
      <c r="H4224" s="86" t="s">
        <v>112</v>
      </c>
    </row>
    <row r="4225" spans="1:8" ht="15" hidden="1" customHeight="1" x14ac:dyDescent="0.25">
      <c r="A4225" s="65" t="s">
        <v>4359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0"/>
        <v>470000</v>
      </c>
      <c r="H4225" s="86" t="s">
        <v>112</v>
      </c>
    </row>
    <row r="4226" spans="1:8" ht="15" hidden="1" customHeight="1" x14ac:dyDescent="0.25">
      <c r="A4226" s="65" t="s">
        <v>4359</v>
      </c>
      <c r="B4226" s="60" t="s">
        <v>4360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0"/>
        <v>4000000</v>
      </c>
      <c r="H4226" s="86" t="s">
        <v>2058</v>
      </c>
    </row>
    <row r="4227" spans="1:8" ht="15" hidden="1" customHeight="1" x14ac:dyDescent="0.25">
      <c r="A4227" s="65" t="s">
        <v>4359</v>
      </c>
      <c r="B4227" s="60" t="s">
        <v>4361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0"/>
        <v>78000</v>
      </c>
      <c r="H4227" s="86" t="s">
        <v>112</v>
      </c>
    </row>
    <row r="4228" spans="1:8" ht="15" hidden="1" customHeight="1" x14ac:dyDescent="0.25">
      <c r="A4228" s="65" t="s">
        <v>4359</v>
      </c>
      <c r="B4228" s="60" t="s">
        <v>4362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0"/>
        <v>37500</v>
      </c>
      <c r="H4228" s="86" t="s">
        <v>648</v>
      </c>
    </row>
    <row r="4229" spans="1:8" ht="15" hidden="1" customHeight="1" x14ac:dyDescent="0.25">
      <c r="A4229" s="65" t="s">
        <v>4359</v>
      </c>
      <c r="B4229" s="60" t="s">
        <v>4363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0"/>
        <v>37500</v>
      </c>
      <c r="H4229" s="86" t="s">
        <v>648</v>
      </c>
    </row>
    <row r="4230" spans="1:8" ht="15" hidden="1" customHeight="1" x14ac:dyDescent="0.25">
      <c r="A4230" s="65" t="s">
        <v>4359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0"/>
        <v>12000</v>
      </c>
      <c r="H4230" s="86" t="s">
        <v>648</v>
      </c>
    </row>
    <row r="4231" spans="1:8" ht="15" hidden="1" customHeight="1" x14ac:dyDescent="0.25">
      <c r="A4231" s="65" t="s">
        <v>4359</v>
      </c>
      <c r="B4231" s="60" t="s">
        <v>4364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4365</v>
      </c>
    </row>
    <row r="4232" spans="1:8" ht="15" hidden="1" customHeight="1" x14ac:dyDescent="0.25">
      <c r="A4232" s="65" t="s">
        <v>4359</v>
      </c>
      <c r="B4232" s="60" t="s">
        <v>4366</v>
      </c>
      <c r="C4232" s="87" t="s">
        <v>215</v>
      </c>
      <c r="D4232" s="65">
        <v>4</v>
      </c>
      <c r="E4232" s="66" t="s">
        <v>638</v>
      </c>
      <c r="F4232" s="396">
        <v>230000</v>
      </c>
      <c r="G4232" s="68">
        <f t="shared" ref="G4232:G4285" si="121">D4232*F4232</f>
        <v>920000</v>
      </c>
      <c r="H4232" s="86" t="s">
        <v>4365</v>
      </c>
    </row>
    <row r="4233" spans="1:8" ht="15" hidden="1" customHeight="1" x14ac:dyDescent="0.25">
      <c r="A4233" s="65" t="s">
        <v>4359</v>
      </c>
      <c r="B4233" s="60" t="s">
        <v>4022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1"/>
        <v>104000</v>
      </c>
      <c r="H4233" s="86" t="s">
        <v>3913</v>
      </c>
    </row>
    <row r="4234" spans="1:8" ht="15" hidden="1" customHeight="1" x14ac:dyDescent="0.25">
      <c r="A4234" s="65" t="s">
        <v>4367</v>
      </c>
      <c r="B4234" s="60" t="s">
        <v>4201</v>
      </c>
      <c r="C4234" s="60" t="s">
        <v>4027</v>
      </c>
      <c r="D4234" s="65">
        <v>2</v>
      </c>
      <c r="E4234" s="60" t="s">
        <v>28</v>
      </c>
      <c r="F4234" s="72">
        <v>150000</v>
      </c>
      <c r="G4234" s="68">
        <f t="shared" si="121"/>
        <v>300000</v>
      </c>
      <c r="H4234" s="86" t="s">
        <v>112</v>
      </c>
    </row>
    <row r="4235" spans="1:8" ht="15" hidden="1" customHeight="1" x14ac:dyDescent="0.25">
      <c r="A4235" s="65" t="s">
        <v>4367</v>
      </c>
      <c r="B4235" s="60" t="s">
        <v>4368</v>
      </c>
      <c r="C4235" s="60" t="s">
        <v>4369</v>
      </c>
      <c r="D4235" s="65">
        <v>15</v>
      </c>
      <c r="E4235" s="66" t="s">
        <v>330</v>
      </c>
      <c r="F4235" s="67">
        <f>240000/15</f>
        <v>16000</v>
      </c>
      <c r="G4235" s="68">
        <f t="shared" si="121"/>
        <v>240000</v>
      </c>
      <c r="H4235" s="86" t="s">
        <v>3903</v>
      </c>
    </row>
    <row r="4236" spans="1:8" ht="15" hidden="1" customHeight="1" x14ac:dyDescent="0.25">
      <c r="A4236" s="65" t="s">
        <v>4367</v>
      </c>
      <c r="B4236" s="60" t="s">
        <v>4370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1"/>
        <v>230000</v>
      </c>
      <c r="H4236" s="86" t="s">
        <v>4371</v>
      </c>
    </row>
    <row r="4237" spans="1:8" ht="15" hidden="1" customHeight="1" x14ac:dyDescent="0.25">
      <c r="A4237" s="65" t="s">
        <v>4367</v>
      </c>
      <c r="B4237" s="60" t="s">
        <v>4372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1"/>
        <v>67500</v>
      </c>
      <c r="H4237" s="86" t="s">
        <v>3903</v>
      </c>
    </row>
    <row r="4238" spans="1:8" ht="15" hidden="1" customHeight="1" x14ac:dyDescent="0.25">
      <c r="A4238" s="65" t="s">
        <v>4367</v>
      </c>
      <c r="B4238" s="60" t="s">
        <v>4372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1"/>
        <v>202500</v>
      </c>
      <c r="H4238" s="86" t="s">
        <v>3903</v>
      </c>
    </row>
    <row r="4239" spans="1:8" ht="15" customHeight="1" x14ac:dyDescent="0.25">
      <c r="A4239" s="65" t="s">
        <v>4367</v>
      </c>
      <c r="B4239" s="60" t="s">
        <v>4373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1"/>
        <v>6200000</v>
      </c>
      <c r="H4239" s="86" t="s">
        <v>4374</v>
      </c>
    </row>
    <row r="4240" spans="1:8" ht="15" hidden="1" customHeight="1" x14ac:dyDescent="0.25">
      <c r="A4240" s="65" t="s">
        <v>4367</v>
      </c>
      <c r="B4240" s="75" t="s">
        <v>4375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1"/>
        <v>1000000</v>
      </c>
      <c r="H4240" s="86" t="s">
        <v>2744</v>
      </c>
    </row>
    <row r="4241" spans="1:8" ht="15" hidden="1" customHeight="1" x14ac:dyDescent="0.25">
      <c r="A4241" s="65" t="s">
        <v>4376</v>
      </c>
      <c r="B4241" s="60" t="s">
        <v>4077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1"/>
        <v>1900000</v>
      </c>
      <c r="H4241" s="86" t="s">
        <v>2003</v>
      </c>
    </row>
    <row r="4242" spans="1:8" ht="15" hidden="1" customHeight="1" x14ac:dyDescent="0.25">
      <c r="A4242" s="65" t="s">
        <v>4376</v>
      </c>
      <c r="B4242" s="60" t="s">
        <v>4377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1"/>
        <v>270000</v>
      </c>
      <c r="H4242" s="86" t="s">
        <v>112</v>
      </c>
    </row>
    <row r="4243" spans="1:8" ht="15" hidden="1" customHeight="1" x14ac:dyDescent="0.25">
      <c r="A4243" s="65" t="s">
        <v>4376</v>
      </c>
      <c r="B4243" s="60" t="s">
        <v>1512</v>
      </c>
      <c r="C4243" s="60" t="s">
        <v>4027</v>
      </c>
      <c r="D4243" s="65">
        <v>2</v>
      </c>
      <c r="E4243" s="66" t="s">
        <v>28</v>
      </c>
      <c r="F4243" s="62">
        <v>100000</v>
      </c>
      <c r="G4243" s="68">
        <f t="shared" si="121"/>
        <v>200000</v>
      </c>
      <c r="H4243" s="86" t="s">
        <v>112</v>
      </c>
    </row>
    <row r="4244" spans="1:8" ht="15" hidden="1" customHeight="1" x14ac:dyDescent="0.25">
      <c r="A4244" s="65" t="s">
        <v>4376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1"/>
        <v>800000</v>
      </c>
      <c r="H4244" s="86" t="s">
        <v>160</v>
      </c>
    </row>
    <row r="4245" spans="1:8" ht="15" hidden="1" customHeight="1" x14ac:dyDescent="0.25">
      <c r="A4245" s="65" t="s">
        <v>4376</v>
      </c>
      <c r="B4245" s="60" t="s">
        <v>4378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1"/>
        <v>30000</v>
      </c>
      <c r="H4245" s="86" t="s">
        <v>3096</v>
      </c>
    </row>
    <row r="4246" spans="1:8" ht="15" hidden="1" customHeight="1" x14ac:dyDescent="0.25">
      <c r="A4246" s="65" t="s">
        <v>4376</v>
      </c>
      <c r="B4246" s="60" t="s">
        <v>4379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1"/>
        <v>300000</v>
      </c>
      <c r="H4246" s="86" t="s">
        <v>112</v>
      </c>
    </row>
    <row r="4247" spans="1:8" ht="15" hidden="1" customHeight="1" x14ac:dyDescent="0.25">
      <c r="A4247" s="65" t="s">
        <v>4376</v>
      </c>
      <c r="B4247" s="75" t="s">
        <v>4380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1"/>
        <v>530000</v>
      </c>
      <c r="H4247" s="86" t="s">
        <v>4381</v>
      </c>
    </row>
    <row r="4248" spans="1:8" ht="15" hidden="1" customHeight="1" x14ac:dyDescent="0.25">
      <c r="A4248" s="65" t="s">
        <v>4376</v>
      </c>
      <c r="B4248" s="60" t="s">
        <v>4382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4376</v>
      </c>
      <c r="B4249" s="60" t="s">
        <v>4383</v>
      </c>
      <c r="C4249" s="87" t="s">
        <v>70</v>
      </c>
      <c r="D4249" s="65">
        <v>2</v>
      </c>
      <c r="E4249" s="66" t="s">
        <v>28</v>
      </c>
      <c r="F4249" s="396">
        <v>197000</v>
      </c>
      <c r="G4249" s="68">
        <f t="shared" ref="G4249:G4257" si="122">D4249*F4249</f>
        <v>394000</v>
      </c>
      <c r="H4249" s="86" t="s">
        <v>112</v>
      </c>
    </row>
    <row r="4250" spans="1:8" ht="15" hidden="1" customHeight="1" x14ac:dyDescent="0.25">
      <c r="A4250" s="65" t="s">
        <v>4376</v>
      </c>
      <c r="B4250" s="60" t="s">
        <v>4384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2"/>
        <v>2750000</v>
      </c>
      <c r="H4250" s="86" t="s">
        <v>4216</v>
      </c>
    </row>
    <row r="4251" spans="1:8" ht="15" hidden="1" customHeight="1" x14ac:dyDescent="0.25">
      <c r="A4251" s="65" t="s">
        <v>4376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2"/>
        <v>250000</v>
      </c>
      <c r="H4251" s="86" t="s">
        <v>4385</v>
      </c>
    </row>
    <row r="4252" spans="1:8" ht="15" hidden="1" customHeight="1" x14ac:dyDescent="0.25">
      <c r="A4252" s="65" t="s">
        <v>4376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2"/>
        <v>800000</v>
      </c>
      <c r="H4252" s="86" t="s">
        <v>1606</v>
      </c>
    </row>
    <row r="4253" spans="1:8" ht="15" hidden="1" customHeight="1" x14ac:dyDescent="0.25">
      <c r="A4253" s="65" t="s">
        <v>4376</v>
      </c>
      <c r="B4253" s="60" t="s">
        <v>4372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2"/>
        <v>135000</v>
      </c>
      <c r="H4253" s="86" t="s">
        <v>3913</v>
      </c>
    </row>
    <row r="4254" spans="1:8" ht="15" hidden="1" customHeight="1" x14ac:dyDescent="0.25">
      <c r="A4254" s="65" t="s">
        <v>4376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2"/>
        <v>170000</v>
      </c>
      <c r="H4254" s="86" t="s">
        <v>3913</v>
      </c>
    </row>
    <row r="4255" spans="1:8" ht="15" hidden="1" customHeight="1" x14ac:dyDescent="0.25">
      <c r="A4255" s="65" t="s">
        <v>4376</v>
      </c>
      <c r="B4255" s="60" t="s">
        <v>4092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2"/>
        <v>42500</v>
      </c>
      <c r="H4255" s="86" t="s">
        <v>3913</v>
      </c>
    </row>
    <row r="4256" spans="1:8" ht="15" hidden="1" customHeight="1" x14ac:dyDescent="0.25">
      <c r="A4256" s="65" t="s">
        <v>4376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2"/>
        <v>160000</v>
      </c>
      <c r="H4256" s="86" t="s">
        <v>3913</v>
      </c>
    </row>
    <row r="4257" spans="1:8" ht="15" hidden="1" customHeight="1" x14ac:dyDescent="0.25">
      <c r="A4257" s="65" t="s">
        <v>4376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2"/>
        <v>210000</v>
      </c>
      <c r="H4257" s="86" t="s">
        <v>3913</v>
      </c>
    </row>
    <row r="4258" spans="1:8" ht="15" hidden="1" customHeight="1" x14ac:dyDescent="0.25">
      <c r="A4258" s="65" t="s">
        <v>4376</v>
      </c>
      <c r="B4258" s="60" t="s">
        <v>4386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1"/>
        <v>9600000</v>
      </c>
      <c r="H4258" s="86" t="s">
        <v>134</v>
      </c>
    </row>
    <row r="4259" spans="1:8" ht="15" hidden="1" customHeight="1" x14ac:dyDescent="0.25">
      <c r="A4259" s="65" t="s">
        <v>4376</v>
      </c>
      <c r="B4259" s="60" t="s">
        <v>4387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1"/>
        <v>5400000</v>
      </c>
      <c r="H4259" s="86" t="s">
        <v>4216</v>
      </c>
    </row>
    <row r="4260" spans="1:8" ht="15" hidden="1" customHeight="1" x14ac:dyDescent="0.25">
      <c r="A4260" s="65" t="s">
        <v>4376</v>
      </c>
      <c r="B4260" s="60" t="s">
        <v>4388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1"/>
        <v>10</v>
      </c>
      <c r="H4260" s="374" t="s">
        <v>112</v>
      </c>
    </row>
    <row r="4261" spans="1:8" ht="15" hidden="1" customHeight="1" x14ac:dyDescent="0.25">
      <c r="A4261" s="65" t="s">
        <v>4376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1"/>
        <v>4</v>
      </c>
      <c r="H4261" s="374" t="s">
        <v>4389</v>
      </c>
    </row>
    <row r="4262" spans="1:8" ht="15" hidden="1" customHeight="1" x14ac:dyDescent="0.25">
      <c r="A4262" s="65" t="s">
        <v>4376</v>
      </c>
      <c r="B4262" s="60" t="s">
        <v>4390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1"/>
        <v>12</v>
      </c>
      <c r="H4262" s="374" t="s">
        <v>112</v>
      </c>
    </row>
    <row r="4263" spans="1:8" ht="15" hidden="1" customHeight="1" x14ac:dyDescent="0.25">
      <c r="A4263" s="65" t="s">
        <v>4376</v>
      </c>
      <c r="B4263" s="77" t="s">
        <v>4219</v>
      </c>
      <c r="C4263" s="60" t="s">
        <v>4196</v>
      </c>
      <c r="D4263" s="65">
        <v>1</v>
      </c>
      <c r="E4263" s="76" t="s">
        <v>71</v>
      </c>
      <c r="F4263" s="72">
        <v>1600000</v>
      </c>
      <c r="G4263" s="72">
        <f t="shared" si="121"/>
        <v>1600000</v>
      </c>
      <c r="H4263" s="374" t="s">
        <v>2007</v>
      </c>
    </row>
    <row r="4264" spans="1:8" ht="15" hidden="1" customHeight="1" x14ac:dyDescent="0.25">
      <c r="A4264" s="65" t="s">
        <v>4391</v>
      </c>
      <c r="B4264" s="60" t="s">
        <v>4392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1"/>
        <v>950000</v>
      </c>
      <c r="H4264" s="86" t="s">
        <v>112</v>
      </c>
    </row>
    <row r="4265" spans="1:8" ht="15" hidden="1" customHeight="1" x14ac:dyDescent="0.25">
      <c r="A4265" s="65" t="s">
        <v>4391</v>
      </c>
      <c r="B4265" s="60" t="s">
        <v>4393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1"/>
        <v>180000</v>
      </c>
      <c r="H4265" s="86" t="s">
        <v>2007</v>
      </c>
    </row>
    <row r="4266" spans="1:8" ht="15" hidden="1" customHeight="1" x14ac:dyDescent="0.25">
      <c r="A4266" s="65" t="s">
        <v>4391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1"/>
        <v>11780000</v>
      </c>
      <c r="H4266" s="86" t="s">
        <v>112</v>
      </c>
    </row>
    <row r="4267" spans="1:8" ht="15" hidden="1" customHeight="1" x14ac:dyDescent="0.25">
      <c r="A4267" s="65" t="s">
        <v>4391</v>
      </c>
      <c r="B4267" s="60" t="s">
        <v>3997</v>
      </c>
      <c r="C4267" s="87" t="s">
        <v>3998</v>
      </c>
      <c r="D4267" s="65">
        <v>2</v>
      </c>
      <c r="E4267" s="66" t="s">
        <v>219</v>
      </c>
      <c r="F4267" s="67">
        <v>4800000</v>
      </c>
      <c r="G4267" s="68">
        <f t="shared" si="121"/>
        <v>9600000</v>
      </c>
      <c r="H4267" s="86" t="s">
        <v>112</v>
      </c>
    </row>
    <row r="4268" spans="1:8" ht="15" hidden="1" customHeight="1" x14ac:dyDescent="0.25">
      <c r="A4268" s="65" t="s">
        <v>4391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4391</v>
      </c>
      <c r="B4269" s="60" t="s">
        <v>4380</v>
      </c>
      <c r="C4269" s="74" t="s">
        <v>70</v>
      </c>
      <c r="D4269" s="65">
        <v>1</v>
      </c>
      <c r="E4269" s="66" t="s">
        <v>28</v>
      </c>
      <c r="F4269" s="396">
        <v>270000</v>
      </c>
      <c r="G4269" s="68">
        <f t="shared" ref="G4269:G4277" si="123">D4269*F4269</f>
        <v>270000</v>
      </c>
      <c r="H4269" s="86" t="s">
        <v>112</v>
      </c>
    </row>
    <row r="4270" spans="1:8" ht="15" hidden="1" customHeight="1" x14ac:dyDescent="0.25">
      <c r="A4270" s="65" t="s">
        <v>4391</v>
      </c>
      <c r="B4270" s="60" t="s">
        <v>4394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3"/>
        <v>140000</v>
      </c>
      <c r="H4270" s="86" t="s">
        <v>112</v>
      </c>
    </row>
    <row r="4271" spans="1:8" ht="15" hidden="1" customHeight="1" x14ac:dyDescent="0.25">
      <c r="A4271" s="65" t="s">
        <v>4391</v>
      </c>
      <c r="B4271" s="60" t="s">
        <v>4395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3"/>
        <v>135000</v>
      </c>
      <c r="H4271" s="86" t="s">
        <v>112</v>
      </c>
    </row>
    <row r="4272" spans="1:8" ht="15" hidden="1" customHeight="1" x14ac:dyDescent="0.25">
      <c r="A4272" s="65" t="s">
        <v>4391</v>
      </c>
      <c r="B4272" s="80" t="s">
        <v>4396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3"/>
        <v>200000</v>
      </c>
      <c r="H4272" s="86" t="s">
        <v>112</v>
      </c>
    </row>
    <row r="4273" spans="1:8" ht="15" hidden="1" customHeight="1" x14ac:dyDescent="0.25">
      <c r="A4273" s="65" t="s">
        <v>4391</v>
      </c>
      <c r="B4273" s="60" t="s">
        <v>4397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3"/>
        <v>130000</v>
      </c>
      <c r="H4273" s="86" t="s">
        <v>112</v>
      </c>
    </row>
    <row r="4274" spans="1:8" ht="15" hidden="1" customHeight="1" x14ac:dyDescent="0.25">
      <c r="A4274" s="65" t="s">
        <v>4391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3"/>
        <v>110000</v>
      </c>
      <c r="H4274" s="86" t="s">
        <v>112</v>
      </c>
    </row>
    <row r="4275" spans="1:8" ht="15" hidden="1" customHeight="1" x14ac:dyDescent="0.25">
      <c r="A4275" s="65" t="s">
        <v>4391</v>
      </c>
      <c r="B4275" s="60" t="s">
        <v>4398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3"/>
        <v>225000</v>
      </c>
      <c r="H4275" s="86" t="s">
        <v>112</v>
      </c>
    </row>
    <row r="4276" spans="1:8" ht="15" hidden="1" customHeight="1" x14ac:dyDescent="0.25">
      <c r="A4276" s="65" t="s">
        <v>4391</v>
      </c>
      <c r="B4276" s="60" t="s">
        <v>4399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3"/>
        <v>170000</v>
      </c>
      <c r="H4276" s="86" t="s">
        <v>198</v>
      </c>
    </row>
    <row r="4277" spans="1:8" ht="15" hidden="1" customHeight="1" x14ac:dyDescent="0.25">
      <c r="A4277" s="65" t="s">
        <v>4391</v>
      </c>
      <c r="B4277" s="60" t="s">
        <v>4400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3"/>
        <v>1000000</v>
      </c>
      <c r="H4277" s="86" t="s">
        <v>2744</v>
      </c>
    </row>
    <row r="4278" spans="1:8" ht="15" hidden="1" customHeight="1" x14ac:dyDescent="0.25">
      <c r="A4278" s="65" t="s">
        <v>4391</v>
      </c>
      <c r="B4278" s="60" t="s">
        <v>4401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1"/>
        <v>750000</v>
      </c>
      <c r="H4278" s="86" t="s">
        <v>2627</v>
      </c>
    </row>
    <row r="4279" spans="1:8" ht="15" hidden="1" customHeight="1" x14ac:dyDescent="0.25">
      <c r="A4279" s="65" t="s">
        <v>4402</v>
      </c>
      <c r="B4279" s="60" t="s">
        <v>4403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1"/>
        <v>1215000</v>
      </c>
      <c r="H4279" s="86" t="s">
        <v>789</v>
      </c>
    </row>
    <row r="4280" spans="1:8" ht="15" hidden="1" customHeight="1" x14ac:dyDescent="0.25">
      <c r="A4280" s="65" t="s">
        <v>4402</v>
      </c>
      <c r="B4280" s="60" t="s">
        <v>1512</v>
      </c>
      <c r="C4280" s="60" t="s">
        <v>4027</v>
      </c>
      <c r="D4280" s="65">
        <v>3</v>
      </c>
      <c r="E4280" s="66" t="s">
        <v>28</v>
      </c>
      <c r="F4280" s="67">
        <v>300000</v>
      </c>
      <c r="G4280" s="68">
        <f t="shared" si="121"/>
        <v>900000</v>
      </c>
      <c r="H4280" s="86" t="s">
        <v>112</v>
      </c>
    </row>
    <row r="4281" spans="1:8" ht="15" hidden="1" customHeight="1" x14ac:dyDescent="0.25">
      <c r="A4281" s="65" t="s">
        <v>4402</v>
      </c>
      <c r="B4281" s="60" t="s">
        <v>4404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1"/>
        <v>51800</v>
      </c>
      <c r="H4281" s="86" t="s">
        <v>134</v>
      </c>
    </row>
    <row r="4282" spans="1:8" ht="15" hidden="1" customHeight="1" x14ac:dyDescent="0.25">
      <c r="A4282" s="65" t="s">
        <v>4402</v>
      </c>
      <c r="B4282" s="60" t="s">
        <v>3983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1"/>
        <v>10000</v>
      </c>
      <c r="H4282" s="86" t="s">
        <v>134</v>
      </c>
    </row>
    <row r="4283" spans="1:8" ht="15" hidden="1" customHeight="1" x14ac:dyDescent="0.25">
      <c r="A4283" s="65" t="s">
        <v>4402</v>
      </c>
      <c r="B4283" s="60" t="s">
        <v>4405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1"/>
        <v>152800</v>
      </c>
      <c r="H4283" s="86" t="s">
        <v>134</v>
      </c>
    </row>
    <row r="4284" spans="1:8" ht="15" hidden="1" customHeight="1" x14ac:dyDescent="0.25">
      <c r="A4284" s="65" t="s">
        <v>4402</v>
      </c>
      <c r="B4284" s="60" t="s">
        <v>4289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1"/>
        <v>40000</v>
      </c>
      <c r="H4284" s="86" t="s">
        <v>134</v>
      </c>
    </row>
    <row r="4285" spans="1:8" ht="15" customHeight="1" x14ac:dyDescent="0.25">
      <c r="A4285" s="65" t="s">
        <v>4402</v>
      </c>
      <c r="B4285" s="60" t="s">
        <v>4406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1"/>
        <v>13000000</v>
      </c>
      <c r="H4285" s="86" t="s">
        <v>112</v>
      </c>
    </row>
    <row r="4286" spans="1:8" ht="15" customHeight="1" x14ac:dyDescent="0.25">
      <c r="A4286" s="65" t="s">
        <v>4402</v>
      </c>
      <c r="B4286" s="60" t="s">
        <v>4406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4402</v>
      </c>
      <c r="B4287" s="60" t="s">
        <v>4407</v>
      </c>
      <c r="C4287" s="87" t="s">
        <v>759</v>
      </c>
      <c r="D4287" s="65">
        <v>2</v>
      </c>
      <c r="E4287" s="66" t="s">
        <v>28</v>
      </c>
      <c r="F4287" s="396">
        <v>500000</v>
      </c>
      <c r="G4287" s="68">
        <f t="shared" ref="G4287:G4294" si="124">D4287*F4287</f>
        <v>1000000</v>
      </c>
      <c r="H4287" s="86" t="s">
        <v>4408</v>
      </c>
    </row>
    <row r="4288" spans="1:8" ht="15" hidden="1" customHeight="1" x14ac:dyDescent="0.25">
      <c r="A4288" s="65" t="s">
        <v>4409</v>
      </c>
      <c r="B4288" s="60" t="s">
        <v>4410</v>
      </c>
      <c r="C4288" s="60"/>
      <c r="D4288" s="65">
        <v>5</v>
      </c>
      <c r="E4288" s="60" t="s">
        <v>3929</v>
      </c>
      <c r="F4288" s="72">
        <v>75000</v>
      </c>
      <c r="G4288" s="68">
        <f t="shared" si="124"/>
        <v>375000</v>
      </c>
      <c r="H4288" s="86" t="s">
        <v>112</v>
      </c>
    </row>
    <row r="4289" spans="1:8" ht="15" hidden="1" customHeight="1" x14ac:dyDescent="0.25">
      <c r="A4289" s="65" t="s">
        <v>4409</v>
      </c>
      <c r="B4289" s="60" t="s">
        <v>4411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4"/>
        <v>300000</v>
      </c>
      <c r="H4289" s="86" t="s">
        <v>134</v>
      </c>
    </row>
    <row r="4290" spans="1:8" ht="15" hidden="1" customHeight="1" x14ac:dyDescent="0.25">
      <c r="A4290" s="65" t="s">
        <v>4409</v>
      </c>
      <c r="B4290" s="60" t="s">
        <v>4412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4"/>
        <v>110000</v>
      </c>
      <c r="H4290" s="86" t="s">
        <v>134</v>
      </c>
    </row>
    <row r="4291" spans="1:8" ht="15" hidden="1" customHeight="1" x14ac:dyDescent="0.25">
      <c r="A4291" s="65" t="s">
        <v>4409</v>
      </c>
      <c r="B4291" s="60" t="s">
        <v>4413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4"/>
        <v>12500</v>
      </c>
      <c r="H4291" s="86" t="s">
        <v>134</v>
      </c>
    </row>
    <row r="4292" spans="1:8" ht="15" hidden="1" customHeight="1" x14ac:dyDescent="0.25">
      <c r="A4292" s="65" t="s">
        <v>4409</v>
      </c>
      <c r="B4292" s="60" t="s">
        <v>4414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4"/>
        <v>12500</v>
      </c>
      <c r="H4292" s="86" t="s">
        <v>134</v>
      </c>
    </row>
    <row r="4293" spans="1:8" ht="15" hidden="1" customHeight="1" x14ac:dyDescent="0.25">
      <c r="A4293" s="65" t="s">
        <v>4409</v>
      </c>
      <c r="B4293" s="60" t="s">
        <v>4415</v>
      </c>
      <c r="C4293" s="87" t="s">
        <v>4416</v>
      </c>
      <c r="D4293" s="65">
        <v>1</v>
      </c>
      <c r="E4293" s="66" t="s">
        <v>28</v>
      </c>
      <c r="F4293" s="72">
        <v>30000</v>
      </c>
      <c r="G4293" s="68">
        <f t="shared" si="124"/>
        <v>30000</v>
      </c>
      <c r="H4293" s="86" t="s">
        <v>134</v>
      </c>
    </row>
    <row r="4294" spans="1:8" ht="15" hidden="1" customHeight="1" x14ac:dyDescent="0.25">
      <c r="A4294" s="65" t="s">
        <v>4409</v>
      </c>
      <c r="B4294" s="60" t="s">
        <v>4413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4"/>
        <v>20000</v>
      </c>
      <c r="H4294" s="86" t="s">
        <v>134</v>
      </c>
    </row>
    <row r="4295" spans="1:8" ht="15" hidden="1" customHeight="1" x14ac:dyDescent="0.25">
      <c r="A4295" s="65" t="s">
        <v>4409</v>
      </c>
      <c r="B4295" s="60" t="s">
        <v>4417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4409</v>
      </c>
      <c r="B4296" s="60" t="s">
        <v>4418</v>
      </c>
      <c r="C4296" s="87" t="s">
        <v>1415</v>
      </c>
      <c r="D4296" s="65">
        <v>4</v>
      </c>
      <c r="E4296" s="66" t="s">
        <v>28</v>
      </c>
      <c r="F4296" s="396">
        <v>5000</v>
      </c>
      <c r="G4296" s="68">
        <f t="shared" ref="G4296:G4311" si="125">D4296*F4296</f>
        <v>20000</v>
      </c>
      <c r="H4296" s="86" t="s">
        <v>134</v>
      </c>
    </row>
    <row r="4297" spans="1:8" ht="15" hidden="1" customHeight="1" x14ac:dyDescent="0.25">
      <c r="A4297" s="65" t="s">
        <v>4409</v>
      </c>
      <c r="B4297" s="60" t="s">
        <v>3997</v>
      </c>
      <c r="C4297" s="60" t="s">
        <v>4419</v>
      </c>
      <c r="D4297" s="65">
        <v>2</v>
      </c>
      <c r="E4297" s="372" t="s">
        <v>219</v>
      </c>
      <c r="F4297" s="68">
        <v>4800000</v>
      </c>
      <c r="G4297" s="217">
        <f t="shared" si="125"/>
        <v>9600000</v>
      </c>
      <c r="H4297" s="86" t="s">
        <v>112</v>
      </c>
    </row>
    <row r="4298" spans="1:8" ht="15" hidden="1" customHeight="1" x14ac:dyDescent="0.25">
      <c r="A4298" s="65" t="s">
        <v>4409</v>
      </c>
      <c r="B4298" s="60" t="s">
        <v>4420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5"/>
        <v>30000</v>
      </c>
      <c r="H4298" s="86" t="s">
        <v>134</v>
      </c>
    </row>
    <row r="4299" spans="1:8" ht="15" hidden="1" customHeight="1" x14ac:dyDescent="0.25">
      <c r="A4299" s="65" t="s">
        <v>4409</v>
      </c>
      <c r="B4299" s="80" t="s">
        <v>4421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5"/>
        <v>100000</v>
      </c>
      <c r="H4299" s="86" t="s">
        <v>1013</v>
      </c>
    </row>
    <row r="4300" spans="1:8" ht="15" customHeight="1" x14ac:dyDescent="0.25">
      <c r="A4300" s="65" t="s">
        <v>4409</v>
      </c>
      <c r="B4300" s="60" t="s">
        <v>4422</v>
      </c>
      <c r="C4300" s="74" t="s">
        <v>4423</v>
      </c>
      <c r="D4300" s="65">
        <v>2</v>
      </c>
      <c r="E4300" s="66" t="s">
        <v>28</v>
      </c>
      <c r="F4300" s="67">
        <v>3750000</v>
      </c>
      <c r="G4300" s="217">
        <f t="shared" si="125"/>
        <v>7500000</v>
      </c>
      <c r="H4300" s="86" t="s">
        <v>1013</v>
      </c>
    </row>
    <row r="4301" spans="1:8" ht="15" customHeight="1" x14ac:dyDescent="0.25">
      <c r="A4301" s="65" t="s">
        <v>4409</v>
      </c>
      <c r="B4301" s="60" t="s">
        <v>4424</v>
      </c>
      <c r="C4301" s="74" t="s">
        <v>4423</v>
      </c>
      <c r="D4301" s="65">
        <v>1</v>
      </c>
      <c r="E4301" s="66" t="s">
        <v>28</v>
      </c>
      <c r="F4301" s="68">
        <v>3750000</v>
      </c>
      <c r="G4301" s="217">
        <f t="shared" si="125"/>
        <v>3750000</v>
      </c>
      <c r="H4301" s="86" t="s">
        <v>1013</v>
      </c>
    </row>
    <row r="4302" spans="1:8" ht="15" customHeight="1" x14ac:dyDescent="0.25">
      <c r="A4302" s="65" t="s">
        <v>4409</v>
      </c>
      <c r="B4302" s="60" t="s">
        <v>4425</v>
      </c>
      <c r="C4302" s="75" t="s">
        <v>4423</v>
      </c>
      <c r="D4302" s="65">
        <v>3</v>
      </c>
      <c r="E4302" s="66" t="s">
        <v>28</v>
      </c>
      <c r="F4302" s="72">
        <v>300000</v>
      </c>
      <c r="G4302" s="217">
        <f t="shared" si="125"/>
        <v>900000</v>
      </c>
      <c r="H4302" s="86" t="s">
        <v>1013</v>
      </c>
    </row>
    <row r="4303" spans="1:8" ht="15" hidden="1" customHeight="1" x14ac:dyDescent="0.25">
      <c r="A4303" s="65" t="s">
        <v>4409</v>
      </c>
      <c r="B4303" s="60" t="s">
        <v>2615</v>
      </c>
      <c r="C4303" s="60" t="s">
        <v>4423</v>
      </c>
      <c r="D4303" s="65">
        <v>3</v>
      </c>
      <c r="E4303" s="66" t="s">
        <v>28</v>
      </c>
      <c r="F4303" s="72">
        <v>100000</v>
      </c>
      <c r="G4303" s="217">
        <f t="shared" si="125"/>
        <v>300000</v>
      </c>
      <c r="H4303" s="86" t="s">
        <v>1013</v>
      </c>
    </row>
    <row r="4304" spans="1:8" ht="15" hidden="1" customHeight="1" x14ac:dyDescent="0.25">
      <c r="A4304" s="65" t="s">
        <v>4409</v>
      </c>
      <c r="B4304" s="60" t="s">
        <v>4426</v>
      </c>
      <c r="C4304" s="60" t="s">
        <v>4027</v>
      </c>
      <c r="D4304" s="65">
        <v>4</v>
      </c>
      <c r="E4304" s="66" t="s">
        <v>28</v>
      </c>
      <c r="F4304" s="72">
        <v>100000</v>
      </c>
      <c r="G4304" s="217">
        <f t="shared" si="125"/>
        <v>400000</v>
      </c>
      <c r="H4304" s="86" t="s">
        <v>112</v>
      </c>
    </row>
    <row r="4305" spans="1:8" ht="15" customHeight="1" x14ac:dyDescent="0.25">
      <c r="A4305" s="65" t="s">
        <v>4427</v>
      </c>
      <c r="B4305" s="60" t="s">
        <v>4428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5"/>
        <v>1875000</v>
      </c>
      <c r="H4305" s="86" t="s">
        <v>1105</v>
      </c>
    </row>
    <row r="4306" spans="1:8" ht="15" hidden="1" customHeight="1" x14ac:dyDescent="0.25">
      <c r="A4306" s="65" t="s">
        <v>4427</v>
      </c>
      <c r="B4306" s="60" t="s">
        <v>4281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5"/>
        <v>600000</v>
      </c>
      <c r="H4306" s="86" t="s">
        <v>112</v>
      </c>
    </row>
    <row r="4307" spans="1:8" ht="15" hidden="1" customHeight="1" x14ac:dyDescent="0.25">
      <c r="A4307" s="65" t="s">
        <v>4427</v>
      </c>
      <c r="B4307" s="60" t="s">
        <v>4062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5"/>
        <v>600000</v>
      </c>
      <c r="H4307" s="86" t="s">
        <v>112</v>
      </c>
    </row>
    <row r="4308" spans="1:8" ht="15" hidden="1" customHeight="1" x14ac:dyDescent="0.25">
      <c r="A4308" s="65" t="s">
        <v>4427</v>
      </c>
      <c r="B4308" s="60" t="s">
        <v>4102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5"/>
        <v>50000</v>
      </c>
      <c r="H4308" s="86" t="s">
        <v>112</v>
      </c>
    </row>
    <row r="4309" spans="1:8" ht="15" hidden="1" customHeight="1" x14ac:dyDescent="0.25">
      <c r="A4309" s="65" t="s">
        <v>4427</v>
      </c>
      <c r="B4309" s="60" t="s">
        <v>4429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5"/>
        <v>50000</v>
      </c>
      <c r="H4309" s="86" t="s">
        <v>1665</v>
      </c>
    </row>
    <row r="4310" spans="1:8" ht="15" hidden="1" customHeight="1" x14ac:dyDescent="0.25">
      <c r="A4310" s="65" t="s">
        <v>4427</v>
      </c>
      <c r="B4310" s="60" t="s">
        <v>4430</v>
      </c>
      <c r="C4310" s="87" t="s">
        <v>4431</v>
      </c>
      <c r="D4310" s="65">
        <v>2</v>
      </c>
      <c r="E4310" s="66" t="s">
        <v>28</v>
      </c>
      <c r="F4310" s="72">
        <v>39000</v>
      </c>
      <c r="G4310" s="68">
        <f t="shared" si="125"/>
        <v>78000</v>
      </c>
      <c r="H4310" s="86" t="s">
        <v>112</v>
      </c>
    </row>
    <row r="4311" spans="1:8" ht="15" hidden="1" customHeight="1" x14ac:dyDescent="0.25">
      <c r="A4311" s="65" t="s">
        <v>4427</v>
      </c>
      <c r="B4311" s="60" t="s">
        <v>4432</v>
      </c>
      <c r="C4311" s="87" t="s">
        <v>4431</v>
      </c>
      <c r="D4311" s="65">
        <v>2</v>
      </c>
      <c r="E4311" s="66" t="s">
        <v>28</v>
      </c>
      <c r="F4311" s="67">
        <v>17000</v>
      </c>
      <c r="G4311" s="68">
        <f t="shared" si="125"/>
        <v>34000</v>
      </c>
      <c r="H4311" s="86" t="s">
        <v>2382</v>
      </c>
    </row>
    <row r="4312" spans="1:8" ht="15" hidden="1" customHeight="1" x14ac:dyDescent="0.25">
      <c r="A4312" s="65" t="s">
        <v>4427</v>
      </c>
      <c r="B4312" s="60" t="s">
        <v>4433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4427</v>
      </c>
      <c r="B4313" s="60" t="s">
        <v>4434</v>
      </c>
      <c r="C4313" s="87" t="s">
        <v>105</v>
      </c>
      <c r="D4313" s="65">
        <v>2</v>
      </c>
      <c r="E4313" s="66" t="s">
        <v>71</v>
      </c>
      <c r="F4313" s="396">
        <v>30000</v>
      </c>
      <c r="G4313" s="68">
        <f t="shared" ref="G4313:G4344" si="126">D4313*F4313</f>
        <v>60000</v>
      </c>
      <c r="H4313" s="86" t="s">
        <v>696</v>
      </c>
    </row>
    <row r="4314" spans="1:8" ht="15" hidden="1" customHeight="1" x14ac:dyDescent="0.25">
      <c r="A4314" s="65" t="s">
        <v>4427</v>
      </c>
      <c r="B4314" s="60" t="s">
        <v>4435</v>
      </c>
      <c r="C4314" s="60" t="s">
        <v>4436</v>
      </c>
      <c r="D4314" s="65">
        <v>1</v>
      </c>
      <c r="E4314" s="372" t="s">
        <v>28</v>
      </c>
      <c r="F4314" s="68">
        <v>406500</v>
      </c>
      <c r="G4314" s="217">
        <f t="shared" si="126"/>
        <v>406500</v>
      </c>
      <c r="H4314" s="86" t="s">
        <v>4437</v>
      </c>
    </row>
    <row r="4315" spans="1:8" ht="15" hidden="1" customHeight="1" x14ac:dyDescent="0.25">
      <c r="A4315" s="65" t="s">
        <v>4438</v>
      </c>
      <c r="B4315" s="60" t="s">
        <v>4439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6"/>
        <v>37000</v>
      </c>
      <c r="H4315" s="86" t="s">
        <v>648</v>
      </c>
    </row>
    <row r="4316" spans="1:8" ht="15" hidden="1" customHeight="1" x14ac:dyDescent="0.25">
      <c r="A4316" s="65" t="s">
        <v>4438</v>
      </c>
      <c r="B4316" s="60" t="s">
        <v>4440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6"/>
        <v>2430000</v>
      </c>
      <c r="H4316" s="86" t="s">
        <v>953</v>
      </c>
    </row>
    <row r="4317" spans="1:8" ht="15" hidden="1" customHeight="1" x14ac:dyDescent="0.25">
      <c r="A4317" s="65" t="s">
        <v>4438</v>
      </c>
      <c r="B4317" s="60" t="s">
        <v>4440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6"/>
        <v>11630000</v>
      </c>
      <c r="H4317" s="86" t="s">
        <v>4441</v>
      </c>
    </row>
    <row r="4318" spans="1:8" ht="15" hidden="1" customHeight="1" x14ac:dyDescent="0.25">
      <c r="A4318" s="65" t="s">
        <v>4442</v>
      </c>
      <c r="B4318" s="60" t="s">
        <v>4320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6"/>
        <v>1600000</v>
      </c>
      <c r="H4318" s="86" t="s">
        <v>4443</v>
      </c>
    </row>
    <row r="4319" spans="1:8" ht="15" hidden="1" customHeight="1" x14ac:dyDescent="0.25">
      <c r="A4319" s="65" t="s">
        <v>4442</v>
      </c>
      <c r="B4319" s="60" t="s">
        <v>4319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6"/>
        <v>1550000</v>
      </c>
      <c r="H4319" s="86" t="s">
        <v>4443</v>
      </c>
    </row>
    <row r="4320" spans="1:8" ht="15" hidden="1" customHeight="1" x14ac:dyDescent="0.25">
      <c r="A4320" s="65" t="s">
        <v>4442</v>
      </c>
      <c r="B4320" s="60" t="s">
        <v>4221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6"/>
        <v>350000</v>
      </c>
      <c r="H4320" s="86" t="s">
        <v>1032</v>
      </c>
    </row>
    <row r="4321" spans="1:8" ht="15" hidden="1" customHeight="1" x14ac:dyDescent="0.25">
      <c r="A4321" s="65" t="s">
        <v>4442</v>
      </c>
      <c r="B4321" s="60" t="s">
        <v>4444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6"/>
        <v>85000</v>
      </c>
      <c r="H4321" s="86" t="s">
        <v>581</v>
      </c>
    </row>
    <row r="4322" spans="1:8" ht="15" hidden="1" customHeight="1" x14ac:dyDescent="0.25">
      <c r="A4322" s="65" t="s">
        <v>4442</v>
      </c>
      <c r="B4322" s="60" t="s">
        <v>4445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6"/>
        <v>85000</v>
      </c>
      <c r="H4322" s="86" t="s">
        <v>134</v>
      </c>
    </row>
    <row r="4323" spans="1:8" ht="15" hidden="1" customHeight="1" x14ac:dyDescent="0.25">
      <c r="A4323" s="65" t="s">
        <v>4442</v>
      </c>
      <c r="B4323" s="60" t="s">
        <v>4446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6"/>
        <v>85000</v>
      </c>
      <c r="H4323" s="86" t="s">
        <v>134</v>
      </c>
    </row>
    <row r="4324" spans="1:8" ht="15" hidden="1" customHeight="1" x14ac:dyDescent="0.25">
      <c r="A4324" s="65" t="s">
        <v>4442</v>
      </c>
      <c r="B4324" s="60" t="s">
        <v>3974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6"/>
        <v>15</v>
      </c>
      <c r="H4324" s="86" t="s">
        <v>112</v>
      </c>
    </row>
    <row r="4325" spans="1:8" ht="15" hidden="1" customHeight="1" x14ac:dyDescent="0.25">
      <c r="A4325" s="65" t="s">
        <v>4442</v>
      </c>
      <c r="B4325" s="60" t="s">
        <v>4447</v>
      </c>
      <c r="C4325" s="87" t="s">
        <v>4448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4442</v>
      </c>
      <c r="B4326" s="60" t="s">
        <v>4319</v>
      </c>
      <c r="C4326" s="87" t="s">
        <v>70</v>
      </c>
      <c r="D4326" s="65">
        <v>1</v>
      </c>
      <c r="E4326" s="66" t="s">
        <v>28</v>
      </c>
      <c r="F4326" s="396">
        <v>775000</v>
      </c>
      <c r="G4326" s="68">
        <f t="shared" ref="G4326:G4334" si="127">D4326*F4326</f>
        <v>775000</v>
      </c>
      <c r="H4326" s="86" t="s">
        <v>1637</v>
      </c>
    </row>
    <row r="4327" spans="1:8" ht="15" hidden="1" customHeight="1" x14ac:dyDescent="0.25">
      <c r="A4327" s="65" t="s">
        <v>4442</v>
      </c>
      <c r="B4327" s="60" t="s">
        <v>4449</v>
      </c>
      <c r="C4327" s="87" t="s">
        <v>4450</v>
      </c>
      <c r="D4327" s="65">
        <v>1</v>
      </c>
      <c r="E4327" s="372" t="s">
        <v>28</v>
      </c>
      <c r="F4327" s="68">
        <v>350000</v>
      </c>
      <c r="G4327" s="217">
        <f t="shared" si="127"/>
        <v>350000</v>
      </c>
      <c r="H4327" s="86" t="s">
        <v>1791</v>
      </c>
    </row>
    <row r="4328" spans="1:8" ht="15" hidden="1" customHeight="1" x14ac:dyDescent="0.25">
      <c r="A4328" s="65" t="s">
        <v>4442</v>
      </c>
      <c r="B4328" s="60" t="s">
        <v>4451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7"/>
        <v>775000</v>
      </c>
      <c r="H4328" s="86" t="s">
        <v>3462</v>
      </c>
    </row>
    <row r="4329" spans="1:8" ht="15" hidden="1" customHeight="1" x14ac:dyDescent="0.25">
      <c r="A4329" s="65" t="s">
        <v>4442</v>
      </c>
      <c r="B4329" s="80" t="s">
        <v>4452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7"/>
        <v>66000</v>
      </c>
      <c r="H4329" s="86" t="s">
        <v>134</v>
      </c>
    </row>
    <row r="4330" spans="1:8" ht="15" hidden="1" customHeight="1" x14ac:dyDescent="0.25">
      <c r="A4330" s="65" t="s">
        <v>4442</v>
      </c>
      <c r="B4330" s="60" t="s">
        <v>4453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7"/>
        <v>16000</v>
      </c>
      <c r="H4330" s="86" t="s">
        <v>134</v>
      </c>
    </row>
    <row r="4331" spans="1:8" ht="15" hidden="1" customHeight="1" x14ac:dyDescent="0.25">
      <c r="A4331" s="65" t="s">
        <v>4442</v>
      </c>
      <c r="B4331" s="60" t="s">
        <v>4454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7"/>
        <v>475000</v>
      </c>
      <c r="H4331" s="86" t="s">
        <v>581</v>
      </c>
    </row>
    <row r="4332" spans="1:8" ht="15" hidden="1" customHeight="1" x14ac:dyDescent="0.25">
      <c r="A4332" s="65" t="s">
        <v>4442</v>
      </c>
      <c r="B4332" s="60" t="s">
        <v>4455</v>
      </c>
      <c r="C4332" s="75" t="s">
        <v>4456</v>
      </c>
      <c r="D4332" s="65">
        <v>1</v>
      </c>
      <c r="E4332" s="66" t="s">
        <v>638</v>
      </c>
      <c r="F4332" s="72">
        <v>433000</v>
      </c>
      <c r="G4332" s="217">
        <f t="shared" si="127"/>
        <v>433000</v>
      </c>
      <c r="H4332" s="86" t="s">
        <v>4365</v>
      </c>
    </row>
    <row r="4333" spans="1:8" ht="15" hidden="1" customHeight="1" x14ac:dyDescent="0.25">
      <c r="A4333" s="65" t="s">
        <v>4442</v>
      </c>
      <c r="B4333" s="60" t="s">
        <v>882</v>
      </c>
      <c r="C4333" s="60" t="s">
        <v>4456</v>
      </c>
      <c r="D4333" s="65">
        <v>3</v>
      </c>
      <c r="E4333" s="66" t="s">
        <v>638</v>
      </c>
      <c r="F4333" s="72">
        <v>692500</v>
      </c>
      <c r="G4333" s="217">
        <f t="shared" si="127"/>
        <v>2077500</v>
      </c>
      <c r="H4333" s="86" t="s">
        <v>4365</v>
      </c>
    </row>
    <row r="4334" spans="1:8" ht="15" customHeight="1" x14ac:dyDescent="0.25">
      <c r="A4334" s="65" t="s">
        <v>4442</v>
      </c>
      <c r="B4334" s="60" t="s">
        <v>4006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7"/>
        <v>3000000</v>
      </c>
      <c r="H4334" s="86" t="s">
        <v>112</v>
      </c>
    </row>
    <row r="4335" spans="1:8" ht="15" hidden="1" customHeight="1" x14ac:dyDescent="0.25">
      <c r="A4335" s="65" t="s">
        <v>4442</v>
      </c>
      <c r="B4335" s="60" t="s">
        <v>4457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6"/>
        <v>1100000</v>
      </c>
      <c r="H4335" s="86" t="s">
        <v>112</v>
      </c>
    </row>
    <row r="4336" spans="1:8" ht="15" hidden="1" customHeight="1" x14ac:dyDescent="0.25">
      <c r="A4336" s="65" t="s">
        <v>4442</v>
      </c>
      <c r="B4336" s="60" t="s">
        <v>4458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6"/>
        <v>18500</v>
      </c>
      <c r="H4336" s="86" t="s">
        <v>134</v>
      </c>
    </row>
    <row r="4337" spans="1:8" ht="15" hidden="1" customHeight="1" x14ac:dyDescent="0.25">
      <c r="A4337" s="65" t="s">
        <v>4442</v>
      </c>
      <c r="B4337" s="60" t="s">
        <v>4459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6"/>
        <v>2</v>
      </c>
      <c r="H4337" s="374" t="s">
        <v>4460</v>
      </c>
    </row>
    <row r="4338" spans="1:8" ht="15" hidden="1" customHeight="1" x14ac:dyDescent="0.25">
      <c r="A4338" s="65" t="s">
        <v>4461</v>
      </c>
      <c r="B4338" s="60" t="s">
        <v>4462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6"/>
        <v>500000</v>
      </c>
      <c r="H4338" s="86" t="s">
        <v>134</v>
      </c>
    </row>
    <row r="4339" spans="1:8" ht="15" hidden="1" customHeight="1" x14ac:dyDescent="0.25">
      <c r="A4339" s="65" t="s">
        <v>4461</v>
      </c>
      <c r="B4339" s="60" t="s">
        <v>4463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6"/>
        <v>9845000</v>
      </c>
      <c r="H4339" s="86" t="s">
        <v>4464</v>
      </c>
    </row>
    <row r="4340" spans="1:8" ht="15" hidden="1" customHeight="1" x14ac:dyDescent="0.25">
      <c r="A4340" s="65" t="s">
        <v>4461</v>
      </c>
      <c r="B4340" s="60" t="s">
        <v>4465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6"/>
        <v>650000</v>
      </c>
      <c r="H4340" s="86" t="s">
        <v>112</v>
      </c>
    </row>
    <row r="4341" spans="1:8" ht="15" hidden="1" customHeight="1" x14ac:dyDescent="0.25">
      <c r="A4341" s="65" t="s">
        <v>4461</v>
      </c>
      <c r="B4341" s="60" t="s">
        <v>4466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6"/>
        <v>170000</v>
      </c>
      <c r="H4341" s="86" t="s">
        <v>112</v>
      </c>
    </row>
    <row r="4342" spans="1:8" ht="15" hidden="1" customHeight="1" x14ac:dyDescent="0.25">
      <c r="A4342" s="65" t="s">
        <v>4461</v>
      </c>
      <c r="B4342" s="60" t="s">
        <v>4467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6"/>
        <v>500000</v>
      </c>
      <c r="H4342" s="86" t="s">
        <v>112</v>
      </c>
    </row>
    <row r="4343" spans="1:8" ht="15" hidden="1" customHeight="1" x14ac:dyDescent="0.25">
      <c r="A4343" s="65" t="s">
        <v>4461</v>
      </c>
      <c r="B4343" s="60" t="s">
        <v>4468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6"/>
        <v>290000</v>
      </c>
      <c r="H4343" s="86" t="s">
        <v>112</v>
      </c>
    </row>
    <row r="4344" spans="1:8" ht="15" hidden="1" customHeight="1" x14ac:dyDescent="0.25">
      <c r="A4344" s="65" t="s">
        <v>4461</v>
      </c>
      <c r="B4344" s="60" t="s">
        <v>4348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6"/>
        <v>100000</v>
      </c>
      <c r="H4344" s="86" t="s">
        <v>112</v>
      </c>
    </row>
    <row r="4345" spans="1:8" ht="15" hidden="1" customHeight="1" x14ac:dyDescent="0.25">
      <c r="A4345" s="65" t="s">
        <v>4461</v>
      </c>
      <c r="B4345" s="60" t="s">
        <v>4469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4461</v>
      </c>
      <c r="B4346" s="60" t="s">
        <v>4470</v>
      </c>
      <c r="C4346" s="74" t="s">
        <v>584</v>
      </c>
      <c r="D4346" s="65">
        <v>30</v>
      </c>
      <c r="E4346" s="66" t="s">
        <v>28</v>
      </c>
      <c r="F4346" s="396">
        <v>2100</v>
      </c>
      <c r="G4346" s="68">
        <f t="shared" ref="G4346:G4374" si="128">D4346*F4346</f>
        <v>63000</v>
      </c>
      <c r="H4346" s="86" t="s">
        <v>4471</v>
      </c>
    </row>
    <row r="4347" spans="1:8" ht="15" hidden="1" customHeight="1" x14ac:dyDescent="0.25">
      <c r="A4347" s="65" t="s">
        <v>4461</v>
      </c>
      <c r="B4347" s="60" t="s">
        <v>4472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8"/>
        <v>30000</v>
      </c>
      <c r="H4347" s="86" t="s">
        <v>4471</v>
      </c>
    </row>
    <row r="4348" spans="1:8" ht="15" hidden="1" customHeight="1" x14ac:dyDescent="0.25">
      <c r="A4348" s="65" t="s">
        <v>4461</v>
      </c>
      <c r="B4348" s="60" t="s">
        <v>4473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8"/>
        <v>12000</v>
      </c>
      <c r="H4348" s="86" t="s">
        <v>4471</v>
      </c>
    </row>
    <row r="4349" spans="1:8" ht="15" hidden="1" customHeight="1" x14ac:dyDescent="0.25">
      <c r="A4349" s="65" t="s">
        <v>4461</v>
      </c>
      <c r="B4349" s="80" t="s">
        <v>4474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8"/>
        <v>3500</v>
      </c>
      <c r="H4349" s="86" t="s">
        <v>4471</v>
      </c>
    </row>
    <row r="4350" spans="1:8" ht="15" hidden="1" customHeight="1" x14ac:dyDescent="0.25">
      <c r="A4350" s="65" t="s">
        <v>4475</v>
      </c>
      <c r="B4350" s="60" t="s">
        <v>4476</v>
      </c>
      <c r="C4350" s="60" t="s">
        <v>4297</v>
      </c>
      <c r="D4350" s="65">
        <v>4</v>
      </c>
      <c r="E4350" s="60" t="s">
        <v>28</v>
      </c>
      <c r="F4350" s="72">
        <v>575000</v>
      </c>
      <c r="G4350" s="68">
        <f t="shared" si="128"/>
        <v>2300000</v>
      </c>
      <c r="H4350" s="86" t="s">
        <v>147</v>
      </c>
    </row>
    <row r="4351" spans="1:8" ht="15" hidden="1" customHeight="1" x14ac:dyDescent="0.25">
      <c r="A4351" s="65" t="s">
        <v>4475</v>
      </c>
      <c r="B4351" s="60" t="s">
        <v>1217</v>
      </c>
      <c r="C4351" s="60" t="s">
        <v>4297</v>
      </c>
      <c r="D4351" s="65">
        <v>4</v>
      </c>
      <c r="E4351" s="60" t="s">
        <v>28</v>
      </c>
      <c r="F4351" s="67">
        <v>25000</v>
      </c>
      <c r="G4351" s="68">
        <f t="shared" si="128"/>
        <v>100000</v>
      </c>
      <c r="H4351" s="86" t="s">
        <v>147</v>
      </c>
    </row>
    <row r="4352" spans="1:8" ht="15" hidden="1" customHeight="1" x14ac:dyDescent="0.25">
      <c r="A4352" s="65" t="s">
        <v>4475</v>
      </c>
      <c r="B4352" s="60" t="s">
        <v>4477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8"/>
        <v>88500</v>
      </c>
      <c r="H4352" s="86" t="s">
        <v>3096</v>
      </c>
    </row>
    <row r="4353" spans="1:8" ht="15" hidden="1" customHeight="1" x14ac:dyDescent="0.25">
      <c r="A4353" s="65" t="s">
        <v>4475</v>
      </c>
      <c r="B4353" s="60" t="s">
        <v>4478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8"/>
        <v>92500</v>
      </c>
      <c r="H4353" s="86" t="s">
        <v>4479</v>
      </c>
    </row>
    <row r="4354" spans="1:8" ht="15" hidden="1" customHeight="1" x14ac:dyDescent="0.25">
      <c r="A4354" s="65" t="s">
        <v>4475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8"/>
        <v>260000</v>
      </c>
      <c r="H4354" s="86" t="s">
        <v>184</v>
      </c>
    </row>
    <row r="4355" spans="1:8" ht="15" hidden="1" customHeight="1" x14ac:dyDescent="0.25">
      <c r="A4355" s="65" t="s">
        <v>4475</v>
      </c>
      <c r="B4355" s="60" t="s">
        <v>599</v>
      </c>
      <c r="C4355" s="60" t="s">
        <v>4027</v>
      </c>
      <c r="D4355" s="65">
        <v>4</v>
      </c>
      <c r="E4355" s="66" t="s">
        <v>28</v>
      </c>
      <c r="F4355" s="72">
        <v>400000</v>
      </c>
      <c r="G4355" s="68">
        <f t="shared" si="128"/>
        <v>1600000</v>
      </c>
      <c r="H4355" s="86" t="s">
        <v>184</v>
      </c>
    </row>
    <row r="4356" spans="1:8" ht="15" hidden="1" customHeight="1" x14ac:dyDescent="0.25">
      <c r="A4356" s="65" t="s">
        <v>4475</v>
      </c>
      <c r="B4356" s="60" t="s">
        <v>4480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8"/>
        <v>56000</v>
      </c>
      <c r="H4356" s="86" t="s">
        <v>4479</v>
      </c>
    </row>
    <row r="4357" spans="1:8" ht="15" hidden="1" customHeight="1" x14ac:dyDescent="0.25">
      <c r="A4357" s="65" t="s">
        <v>4475</v>
      </c>
      <c r="B4357" s="60" t="s">
        <v>3983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4479</v>
      </c>
    </row>
    <row r="4358" spans="1:8" ht="15" hidden="1" customHeight="1" x14ac:dyDescent="0.25">
      <c r="A4358" s="65" t="s">
        <v>4475</v>
      </c>
      <c r="B4358" s="60" t="s">
        <v>4481</v>
      </c>
      <c r="C4358" s="87" t="s">
        <v>587</v>
      </c>
      <c r="D4358" s="65">
        <v>1</v>
      </c>
      <c r="E4358" s="66" t="s">
        <v>1176</v>
      </c>
      <c r="F4358" s="396">
        <v>54000</v>
      </c>
      <c r="G4358" s="68">
        <f t="shared" ref="G4358:G4366" si="129">D4358*F4358</f>
        <v>54000</v>
      </c>
      <c r="H4358" s="86" t="s">
        <v>4479</v>
      </c>
    </row>
    <row r="4359" spans="1:8" ht="15" hidden="1" customHeight="1" x14ac:dyDescent="0.25">
      <c r="A4359" s="65" t="s">
        <v>4475</v>
      </c>
      <c r="B4359" s="60" t="s">
        <v>4482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9"/>
        <v>20000</v>
      </c>
      <c r="H4359" s="86" t="s">
        <v>4479</v>
      </c>
    </row>
    <row r="4360" spans="1:8" ht="15" hidden="1" customHeight="1" x14ac:dyDescent="0.25">
      <c r="A4360" s="65" t="s">
        <v>4475</v>
      </c>
      <c r="B4360" s="60" t="s">
        <v>4483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9"/>
        <v>110000</v>
      </c>
      <c r="H4360" s="86" t="s">
        <v>184</v>
      </c>
    </row>
    <row r="4361" spans="1:8" ht="15" hidden="1" customHeight="1" x14ac:dyDescent="0.25">
      <c r="A4361" s="65" t="s">
        <v>4475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9"/>
        <v>225000</v>
      </c>
      <c r="H4361" s="86" t="s">
        <v>184</v>
      </c>
    </row>
    <row r="4362" spans="1:8" ht="15" hidden="1" customHeight="1" x14ac:dyDescent="0.25">
      <c r="A4362" s="65" t="s">
        <v>4475</v>
      </c>
      <c r="B4362" s="60" t="s">
        <v>4484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9"/>
        <v>500000</v>
      </c>
      <c r="H4362" s="86" t="s">
        <v>184</v>
      </c>
    </row>
    <row r="4363" spans="1:8" ht="15" hidden="1" customHeight="1" x14ac:dyDescent="0.25">
      <c r="A4363" s="65" t="s">
        <v>4475</v>
      </c>
      <c r="B4363" s="60" t="s">
        <v>4485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9"/>
        <v>4800000</v>
      </c>
      <c r="H4363" s="86" t="s">
        <v>3945</v>
      </c>
    </row>
    <row r="4364" spans="1:8" ht="15" hidden="1" customHeight="1" x14ac:dyDescent="0.25">
      <c r="A4364" s="65" t="s">
        <v>4475</v>
      </c>
      <c r="B4364" s="60" t="s">
        <v>4486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9"/>
        <v>163000</v>
      </c>
      <c r="H4364" s="86" t="s">
        <v>4487</v>
      </c>
    </row>
    <row r="4365" spans="1:8" ht="15" hidden="1" customHeight="1" x14ac:dyDescent="0.25">
      <c r="A4365" s="65" t="s">
        <v>4475</v>
      </c>
      <c r="B4365" s="60" t="s">
        <v>4488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9"/>
        <v>4</v>
      </c>
      <c r="H4365" s="86" t="s">
        <v>184</v>
      </c>
    </row>
    <row r="4366" spans="1:8" ht="15" hidden="1" customHeight="1" x14ac:dyDescent="0.25">
      <c r="A4366" s="65" t="s">
        <v>4475</v>
      </c>
      <c r="B4366" s="60" t="s">
        <v>4489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9"/>
        <v>200000</v>
      </c>
      <c r="H4366" s="86" t="s">
        <v>3239</v>
      </c>
    </row>
    <row r="4367" spans="1:8" ht="15" hidden="1" customHeight="1" x14ac:dyDescent="0.25">
      <c r="A4367" s="65" t="s">
        <v>4475</v>
      </c>
      <c r="B4367" s="60" t="s">
        <v>4489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8"/>
        <v>200000</v>
      </c>
      <c r="H4367" s="86" t="s">
        <v>4490</v>
      </c>
    </row>
    <row r="4368" spans="1:8" ht="15" hidden="1" customHeight="1" x14ac:dyDescent="0.25">
      <c r="A4368" s="65" t="s">
        <v>4491</v>
      </c>
      <c r="B4368" s="60" t="s">
        <v>4201</v>
      </c>
      <c r="C4368" s="60" t="s">
        <v>4027</v>
      </c>
      <c r="D4368" s="65">
        <v>1</v>
      </c>
      <c r="E4368" s="60" t="s">
        <v>28</v>
      </c>
      <c r="F4368" s="72">
        <v>100000</v>
      </c>
      <c r="G4368" s="68">
        <f t="shared" si="128"/>
        <v>100000</v>
      </c>
      <c r="H4368" s="86" t="s">
        <v>112</v>
      </c>
    </row>
    <row r="4369" spans="1:8" ht="15" hidden="1" customHeight="1" x14ac:dyDescent="0.25">
      <c r="A4369" s="65" t="s">
        <v>4491</v>
      </c>
      <c r="B4369" s="60" t="s">
        <v>4492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8"/>
        <v>1000000</v>
      </c>
      <c r="H4369" s="86" t="s">
        <v>3530</v>
      </c>
    </row>
    <row r="4370" spans="1:8" ht="15" hidden="1" customHeight="1" x14ac:dyDescent="0.25">
      <c r="A4370" s="65" t="s">
        <v>4491</v>
      </c>
      <c r="B4370" s="60" t="s">
        <v>4493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8"/>
        <v>175000</v>
      </c>
      <c r="H4370" s="86" t="s">
        <v>112</v>
      </c>
    </row>
    <row r="4371" spans="1:8" ht="15" hidden="1" customHeight="1" x14ac:dyDescent="0.25">
      <c r="A4371" s="65" t="s">
        <v>4491</v>
      </c>
      <c r="B4371" s="60" t="s">
        <v>4351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8"/>
        <v>70000</v>
      </c>
      <c r="H4371" s="86" t="s">
        <v>134</v>
      </c>
    </row>
    <row r="4372" spans="1:8" ht="15" hidden="1" customHeight="1" x14ac:dyDescent="0.25">
      <c r="A4372" s="65" t="s">
        <v>4491</v>
      </c>
      <c r="B4372" s="60" t="s">
        <v>4494</v>
      </c>
      <c r="C4372" s="60" t="s">
        <v>4305</v>
      </c>
      <c r="D4372" s="81">
        <v>2</v>
      </c>
      <c r="E4372" s="66" t="s">
        <v>28</v>
      </c>
      <c r="F4372" s="217">
        <v>95000</v>
      </c>
      <c r="G4372" s="68">
        <f t="shared" si="128"/>
        <v>190000</v>
      </c>
      <c r="H4372" s="86" t="s">
        <v>565</v>
      </c>
    </row>
    <row r="4373" spans="1:8" ht="15" hidden="1" customHeight="1" x14ac:dyDescent="0.25">
      <c r="A4373" s="65" t="s">
        <v>4491</v>
      </c>
      <c r="B4373" s="60" t="s">
        <v>4495</v>
      </c>
      <c r="C4373" s="87" t="s">
        <v>4496</v>
      </c>
      <c r="D4373" s="65">
        <v>1</v>
      </c>
      <c r="E4373" s="66" t="s">
        <v>28</v>
      </c>
      <c r="F4373" s="72">
        <v>21500</v>
      </c>
      <c r="G4373" s="68">
        <f t="shared" si="128"/>
        <v>21500</v>
      </c>
      <c r="H4373" s="86" t="s">
        <v>648</v>
      </c>
    </row>
    <row r="4374" spans="1:8" ht="15" hidden="1" customHeight="1" x14ac:dyDescent="0.25">
      <c r="A4374" s="65" t="s">
        <v>4491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8"/>
        <v>3019000</v>
      </c>
      <c r="H4374" s="86" t="s">
        <v>4365</v>
      </c>
    </row>
    <row r="4375" spans="1:8" ht="15" hidden="1" customHeight="1" x14ac:dyDescent="0.25">
      <c r="A4375" s="65" t="s">
        <v>4491</v>
      </c>
      <c r="B4375" s="60" t="s">
        <v>4497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4365</v>
      </c>
    </row>
    <row r="4376" spans="1:8" ht="15" hidden="1" customHeight="1" x14ac:dyDescent="0.25">
      <c r="A4376" s="65" t="s">
        <v>4491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6">
        <v>902500</v>
      </c>
      <c r="G4376" s="68">
        <f t="shared" ref="G4376:G4388" si="130">D4376*F4376</f>
        <v>3610000</v>
      </c>
      <c r="H4376" s="86" t="s">
        <v>4365</v>
      </c>
    </row>
    <row r="4377" spans="1:8" ht="15" hidden="1" customHeight="1" x14ac:dyDescent="0.25">
      <c r="A4377" s="65" t="s">
        <v>4491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30"/>
        <v>785000</v>
      </c>
      <c r="H4377" s="86" t="s">
        <v>4365</v>
      </c>
    </row>
    <row r="4378" spans="1:8" ht="15" hidden="1" customHeight="1" x14ac:dyDescent="0.25">
      <c r="A4378" s="65" t="s">
        <v>4498</v>
      </c>
      <c r="B4378" s="60" t="s">
        <v>4499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0"/>
        <v>1</v>
      </c>
      <c r="H4378" s="86" t="s">
        <v>717</v>
      </c>
    </row>
    <row r="4379" spans="1:8" ht="15" hidden="1" customHeight="1" x14ac:dyDescent="0.25">
      <c r="A4379" s="65" t="s">
        <v>4498</v>
      </c>
      <c r="B4379" s="60" t="s">
        <v>4500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0"/>
        <v>1</v>
      </c>
      <c r="H4379" s="86" t="s">
        <v>717</v>
      </c>
    </row>
    <row r="4380" spans="1:8" ht="15" hidden="1" customHeight="1" x14ac:dyDescent="0.25">
      <c r="A4380" s="65" t="s">
        <v>4498</v>
      </c>
      <c r="B4380" s="60" t="s">
        <v>4050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0"/>
        <v>3</v>
      </c>
      <c r="H4380" s="86" t="s">
        <v>184</v>
      </c>
    </row>
    <row r="4381" spans="1:8" ht="15" hidden="1" customHeight="1" x14ac:dyDescent="0.25">
      <c r="A4381" s="65" t="s">
        <v>4498</v>
      </c>
      <c r="B4381" s="60" t="s">
        <v>4501</v>
      </c>
      <c r="C4381" s="60" t="s">
        <v>4502</v>
      </c>
      <c r="D4381" s="65">
        <v>10</v>
      </c>
      <c r="E4381" s="66" t="s">
        <v>28</v>
      </c>
      <c r="F4381" s="67">
        <v>1</v>
      </c>
      <c r="G4381" s="68">
        <f t="shared" si="130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4503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0"/>
        <v>450000</v>
      </c>
      <c r="H4382" s="86" t="s">
        <v>4504</v>
      </c>
    </row>
    <row r="4383" spans="1:8" ht="15" hidden="1" customHeight="1" x14ac:dyDescent="0.25">
      <c r="A4383" s="85">
        <v>44621</v>
      </c>
      <c r="B4383" s="60" t="s">
        <v>4505</v>
      </c>
      <c r="C4383" s="60" t="s">
        <v>4506</v>
      </c>
      <c r="D4383" s="65">
        <v>2</v>
      </c>
      <c r="E4383" s="60" t="s">
        <v>28</v>
      </c>
      <c r="F4383" s="67">
        <v>95000</v>
      </c>
      <c r="G4383" s="68">
        <f t="shared" si="130"/>
        <v>190000</v>
      </c>
      <c r="H4383" s="86" t="s">
        <v>4507</v>
      </c>
    </row>
    <row r="4384" spans="1:8" ht="15" hidden="1" customHeight="1" x14ac:dyDescent="0.25">
      <c r="A4384" s="85">
        <v>44621</v>
      </c>
      <c r="B4384" s="60" t="s">
        <v>4508</v>
      </c>
      <c r="C4384" s="60" t="s">
        <v>4506</v>
      </c>
      <c r="D4384" s="65">
        <v>1</v>
      </c>
      <c r="E4384" s="66" t="s">
        <v>28</v>
      </c>
      <c r="F4384" s="62">
        <v>975000</v>
      </c>
      <c r="G4384" s="68">
        <f t="shared" si="130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0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0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4510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0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4511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0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4512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4513</v>
      </c>
      <c r="C4390" s="87" t="s">
        <v>1297</v>
      </c>
      <c r="D4390" s="65">
        <v>15</v>
      </c>
      <c r="E4390" s="66" t="s">
        <v>38</v>
      </c>
      <c r="F4390" s="396">
        <v>70000</v>
      </c>
      <c r="G4390" s="68">
        <f t="shared" ref="G4390:G4403" si="131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4514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31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4515</v>
      </c>
      <c r="C4392" s="60" t="s">
        <v>4516</v>
      </c>
      <c r="D4392" s="65">
        <v>4</v>
      </c>
      <c r="E4392" s="66" t="s">
        <v>28</v>
      </c>
      <c r="F4392" s="67">
        <v>1</v>
      </c>
      <c r="G4392" s="68">
        <f t="shared" si="131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4517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1"/>
        <v>2</v>
      </c>
      <c r="H4393" s="86" t="s">
        <v>112</v>
      </c>
    </row>
    <row r="4394" spans="1:8" ht="15" customHeight="1" x14ac:dyDescent="0.25">
      <c r="A4394" s="85">
        <v>44621</v>
      </c>
      <c r="B4394" s="60" t="s">
        <v>4518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1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3997</v>
      </c>
      <c r="C4395" s="87" t="s">
        <v>3998</v>
      </c>
      <c r="D4395" s="65">
        <v>2</v>
      </c>
      <c r="E4395" s="66" t="s">
        <v>219</v>
      </c>
      <c r="F4395" s="67">
        <v>4800000</v>
      </c>
      <c r="G4395" s="217">
        <f t="shared" si="131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4519</v>
      </c>
      <c r="C4396" s="63" t="s">
        <v>3998</v>
      </c>
      <c r="D4396" s="65">
        <v>1</v>
      </c>
      <c r="E4396" s="60" t="s">
        <v>219</v>
      </c>
      <c r="F4396" s="72">
        <v>5150000</v>
      </c>
      <c r="G4396" s="217">
        <f t="shared" si="131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4520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1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4287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1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1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4521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1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4522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1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4523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1"/>
        <v>300000</v>
      </c>
      <c r="H4402" s="86" t="s">
        <v>134</v>
      </c>
    </row>
    <row r="4403" spans="1:9" ht="15" customHeight="1" x14ac:dyDescent="0.25">
      <c r="A4403" s="85">
        <v>44652</v>
      </c>
      <c r="B4403" s="60" t="s">
        <v>4524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1"/>
        <v>40000</v>
      </c>
      <c r="H4403" s="86" t="s">
        <v>35</v>
      </c>
    </row>
    <row r="4404" spans="1:9" ht="15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4525</v>
      </c>
      <c r="C4405" s="87" t="s">
        <v>665</v>
      </c>
      <c r="D4405" s="65">
        <v>2</v>
      </c>
      <c r="E4405" s="66" t="s">
        <v>31</v>
      </c>
      <c r="F4405" s="396">
        <v>20000</v>
      </c>
      <c r="G4405" s="68">
        <f t="shared" ref="G4405:G4442" si="132">D4405*F4405</f>
        <v>40000</v>
      </c>
      <c r="H4405" s="86" t="s">
        <v>35</v>
      </c>
    </row>
    <row r="4406" spans="1:9" ht="15" customHeight="1" x14ac:dyDescent="0.25">
      <c r="A4406" s="85">
        <v>44652</v>
      </c>
      <c r="B4406" s="60" t="s">
        <v>4428</v>
      </c>
      <c r="C4406" s="87" t="s">
        <v>4526</v>
      </c>
      <c r="D4406" s="65">
        <v>10</v>
      </c>
      <c r="E4406" s="372" t="s">
        <v>28</v>
      </c>
      <c r="F4406" s="68">
        <v>1700000</v>
      </c>
      <c r="G4406" s="217">
        <f t="shared" si="132"/>
        <v>17000000</v>
      </c>
      <c r="H4406" s="86" t="s">
        <v>112</v>
      </c>
    </row>
    <row r="4407" spans="1:9" ht="15" customHeight="1" x14ac:dyDescent="0.25">
      <c r="A4407" s="85">
        <v>44652</v>
      </c>
      <c r="B4407" s="60" t="s">
        <v>4147</v>
      </c>
      <c r="C4407" s="87" t="s">
        <v>4526</v>
      </c>
      <c r="D4407" s="65">
        <v>5</v>
      </c>
      <c r="E4407" s="66" t="s">
        <v>28</v>
      </c>
      <c r="F4407" s="67">
        <v>2818182</v>
      </c>
      <c r="G4407" s="68">
        <f t="shared" si="132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4527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2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4528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2"/>
        <v>4</v>
      </c>
      <c r="H4409" s="86" t="s">
        <v>112</v>
      </c>
      <c r="I4409" s="383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3923</v>
      </c>
      <c r="F4410" s="67">
        <v>1650000</v>
      </c>
      <c r="G4410" s="68">
        <f t="shared" si="132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2"/>
        <v>200000</v>
      </c>
      <c r="H4411" s="86" t="s">
        <v>112</v>
      </c>
      <c r="I4411" s="73" t="s">
        <v>4530</v>
      </c>
    </row>
    <row r="4412" spans="1:9" ht="15" hidden="1" customHeight="1" x14ac:dyDescent="0.25">
      <c r="A4412" s="85">
        <v>44682</v>
      </c>
      <c r="B4412" s="60" t="s">
        <v>4529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2"/>
        <v>700000</v>
      </c>
      <c r="H4412" s="86" t="s">
        <v>112</v>
      </c>
      <c r="I4412" s="73" t="s">
        <v>4530</v>
      </c>
    </row>
    <row r="4413" spans="1:9" ht="15" hidden="1" customHeight="1" x14ac:dyDescent="0.25">
      <c r="A4413" s="85">
        <v>44682</v>
      </c>
      <c r="B4413" s="60" t="s">
        <v>4531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2"/>
        <v>100000</v>
      </c>
      <c r="H4413" s="86" t="s">
        <v>112</v>
      </c>
      <c r="I4413" s="73" t="s">
        <v>4530</v>
      </c>
    </row>
    <row r="4414" spans="1:9" ht="15" hidden="1" customHeight="1" x14ac:dyDescent="0.25">
      <c r="A4414" s="85">
        <v>44682</v>
      </c>
      <c r="B4414" s="60" t="s">
        <v>4532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2"/>
        <v>300000</v>
      </c>
      <c r="H4414" s="86" t="s">
        <v>112</v>
      </c>
      <c r="I4414" s="73" t="s">
        <v>4530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2"/>
        <v>270000</v>
      </c>
      <c r="H4415" s="86" t="s">
        <v>112</v>
      </c>
      <c r="I4415" s="73" t="s">
        <v>4530</v>
      </c>
    </row>
    <row r="4416" spans="1:9" ht="15" hidden="1" customHeight="1" x14ac:dyDescent="0.25">
      <c r="A4416" s="85">
        <v>44682</v>
      </c>
      <c r="B4416" s="60" t="s">
        <v>4268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4530</v>
      </c>
    </row>
    <row r="4417" spans="1:9" ht="15" hidden="1" customHeight="1" x14ac:dyDescent="0.25">
      <c r="A4417" s="85">
        <v>44682</v>
      </c>
      <c r="B4417" s="63" t="s">
        <v>4533</v>
      </c>
      <c r="C4417" s="60" t="s">
        <v>70</v>
      </c>
      <c r="D4417" s="65">
        <v>6</v>
      </c>
      <c r="E4417" s="66" t="s">
        <v>31</v>
      </c>
      <c r="F4417" s="396">
        <v>55000</v>
      </c>
      <c r="G4417" s="68">
        <f t="shared" ref="G4417:G4425" si="133">D4417*F4417</f>
        <v>330000</v>
      </c>
      <c r="H4417" s="86" t="s">
        <v>112</v>
      </c>
      <c r="I4417" s="73" t="s">
        <v>4530</v>
      </c>
    </row>
    <row r="4418" spans="1:9" ht="15" hidden="1" customHeight="1" x14ac:dyDescent="0.25">
      <c r="A4418" s="85">
        <v>44682</v>
      </c>
      <c r="B4418" s="60" t="s">
        <v>4534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3"/>
        <v>60000</v>
      </c>
      <c r="H4418" s="86" t="s">
        <v>106</v>
      </c>
      <c r="I4418" s="73" t="s">
        <v>4530</v>
      </c>
    </row>
    <row r="4419" spans="1:9" ht="15" hidden="1" customHeight="1" x14ac:dyDescent="0.25">
      <c r="A4419" s="85">
        <v>44682</v>
      </c>
      <c r="B4419" s="60" t="s">
        <v>4535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3"/>
        <v>150000</v>
      </c>
      <c r="H4419" s="86" t="s">
        <v>112</v>
      </c>
      <c r="I4419" s="73" t="s">
        <v>4530</v>
      </c>
    </row>
    <row r="4420" spans="1:9" ht="15" hidden="1" customHeight="1" x14ac:dyDescent="0.25">
      <c r="A4420" s="85">
        <v>44682</v>
      </c>
      <c r="B4420" s="80" t="s">
        <v>4536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3"/>
        <v>130000</v>
      </c>
      <c r="H4420" s="86" t="s">
        <v>112</v>
      </c>
      <c r="I4420" s="73" t="s">
        <v>4530</v>
      </c>
    </row>
    <row r="4421" spans="1:9" ht="15" hidden="1" customHeight="1" x14ac:dyDescent="0.25">
      <c r="A4421" s="85">
        <v>44682</v>
      </c>
      <c r="B4421" s="60" t="s">
        <v>4537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3"/>
        <v>10000</v>
      </c>
      <c r="H4421" s="86" t="s">
        <v>1306</v>
      </c>
      <c r="I4421" s="73" t="s">
        <v>4530</v>
      </c>
    </row>
    <row r="4422" spans="1:9" ht="15" hidden="1" customHeight="1" x14ac:dyDescent="0.25">
      <c r="A4422" s="85">
        <v>44682</v>
      </c>
      <c r="B4422" s="60" t="s">
        <v>4538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3"/>
        <v>195000</v>
      </c>
      <c r="H4422" s="86" t="s">
        <v>1306</v>
      </c>
      <c r="I4422" s="73" t="s">
        <v>4530</v>
      </c>
    </row>
    <row r="4423" spans="1:9" ht="15" hidden="1" customHeight="1" x14ac:dyDescent="0.25">
      <c r="A4423" s="85">
        <v>44682</v>
      </c>
      <c r="B4423" s="60" t="s">
        <v>4539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3"/>
        <v>40000</v>
      </c>
      <c r="H4423" s="86" t="s">
        <v>4540</v>
      </c>
      <c r="I4423" s="73" t="s">
        <v>4530</v>
      </c>
    </row>
    <row r="4424" spans="1:9" ht="15" hidden="1" customHeight="1" x14ac:dyDescent="0.25">
      <c r="A4424" s="85">
        <v>44682</v>
      </c>
      <c r="B4424" s="60" t="s">
        <v>4541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3"/>
        <v>2300000</v>
      </c>
      <c r="H4424" s="86" t="s">
        <v>953</v>
      </c>
      <c r="I4424" s="73" t="s">
        <v>4543</v>
      </c>
    </row>
    <row r="4425" spans="1:9" ht="15" hidden="1" customHeight="1" x14ac:dyDescent="0.25">
      <c r="A4425" s="85">
        <v>44682</v>
      </c>
      <c r="B4425" s="60" t="s">
        <v>4542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3"/>
        <v>2200000</v>
      </c>
      <c r="H4425" s="86" t="s">
        <v>953</v>
      </c>
      <c r="I4425" s="73" t="s">
        <v>4543</v>
      </c>
    </row>
    <row r="4426" spans="1:9" ht="15" hidden="1" customHeight="1" x14ac:dyDescent="0.25">
      <c r="A4426" s="85">
        <v>44682</v>
      </c>
      <c r="B4426" s="60" t="s">
        <v>4544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2"/>
        <v>2500000</v>
      </c>
      <c r="H4426" s="86" t="s">
        <v>953</v>
      </c>
      <c r="I4426" s="73" t="s">
        <v>4543</v>
      </c>
    </row>
    <row r="4427" spans="1:9" ht="15" hidden="1" customHeight="1" x14ac:dyDescent="0.25">
      <c r="A4427" s="85">
        <v>44682</v>
      </c>
      <c r="B4427" s="60" t="s">
        <v>4545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2"/>
        <v>225000</v>
      </c>
      <c r="H4427" s="86" t="s">
        <v>953</v>
      </c>
      <c r="I4427" s="73" t="s">
        <v>4543</v>
      </c>
    </row>
    <row r="4428" spans="1:9" ht="15" hidden="1" customHeight="1" x14ac:dyDescent="0.25">
      <c r="A4428" s="85">
        <v>44682</v>
      </c>
      <c r="B4428" s="60" t="s">
        <v>4546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2"/>
        <v>285000</v>
      </c>
      <c r="H4428" s="86" t="s">
        <v>953</v>
      </c>
      <c r="I4428" s="73" t="s">
        <v>4543</v>
      </c>
    </row>
    <row r="4429" spans="1:9" ht="15" hidden="1" customHeight="1" x14ac:dyDescent="0.25">
      <c r="A4429" s="85">
        <v>44682</v>
      </c>
      <c r="B4429" s="60" t="s">
        <v>4547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2"/>
        <v>1300000</v>
      </c>
      <c r="H4429" s="86" t="s">
        <v>953</v>
      </c>
      <c r="I4429" s="73" t="s">
        <v>4543</v>
      </c>
    </row>
    <row r="4430" spans="1:9" ht="15" hidden="1" customHeight="1" x14ac:dyDescent="0.25">
      <c r="A4430" s="85">
        <v>44682</v>
      </c>
      <c r="B4430" s="60" t="s">
        <v>4548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2"/>
        <v>60000</v>
      </c>
      <c r="H4430" s="86" t="s">
        <v>953</v>
      </c>
      <c r="I4430" s="73" t="s">
        <v>4543</v>
      </c>
    </row>
    <row r="4431" spans="1:9" ht="15" hidden="1" customHeight="1" x14ac:dyDescent="0.25">
      <c r="A4431" s="85">
        <v>44682</v>
      </c>
      <c r="B4431" s="77" t="s">
        <v>4549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2"/>
        <v>30000</v>
      </c>
      <c r="H4431" s="374" t="s">
        <v>4550</v>
      </c>
      <c r="I4431" s="73" t="s">
        <v>4543</v>
      </c>
    </row>
    <row r="4432" spans="1:9" ht="15" hidden="1" customHeight="1" x14ac:dyDescent="0.25">
      <c r="A4432" s="85">
        <v>44682</v>
      </c>
      <c r="B4432" s="75" t="s">
        <v>4551</v>
      </c>
      <c r="C4432" s="60" t="s">
        <v>70</v>
      </c>
      <c r="D4432" s="81">
        <v>1</v>
      </c>
      <c r="E4432" s="76" t="s">
        <v>3916</v>
      </c>
      <c r="F4432" s="398">
        <v>155000</v>
      </c>
      <c r="G4432" s="72">
        <f t="shared" si="132"/>
        <v>155000</v>
      </c>
      <c r="H4432" s="374" t="s">
        <v>4550</v>
      </c>
      <c r="I4432" s="73" t="s">
        <v>4543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4552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2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2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4553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2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4554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2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4555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2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2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4556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2"/>
        <v>1350000</v>
      </c>
      <c r="H4440" s="86" t="s">
        <v>35</v>
      </c>
    </row>
    <row r="4441" spans="1:9" ht="15" customHeight="1" x14ac:dyDescent="0.25">
      <c r="A4441" s="85">
        <v>44713</v>
      </c>
      <c r="B4441" s="60" t="s">
        <v>4282</v>
      </c>
      <c r="C4441" s="60" t="s">
        <v>4557</v>
      </c>
      <c r="D4441" s="65">
        <v>20</v>
      </c>
      <c r="E4441" s="66" t="s">
        <v>31</v>
      </c>
      <c r="F4441" s="72">
        <v>300000</v>
      </c>
      <c r="G4441" s="68">
        <f t="shared" si="132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4558</v>
      </c>
      <c r="C4442" s="60" t="s">
        <v>4557</v>
      </c>
      <c r="D4442" s="65">
        <v>20</v>
      </c>
      <c r="E4442" s="66" t="s">
        <v>31</v>
      </c>
      <c r="F4442" s="67">
        <v>110000</v>
      </c>
      <c r="G4442" s="68">
        <f t="shared" si="132"/>
        <v>2200000</v>
      </c>
      <c r="H4442" s="86" t="s">
        <v>112</v>
      </c>
    </row>
    <row r="4443" spans="1:9" ht="15" customHeight="1" x14ac:dyDescent="0.25">
      <c r="A4443" s="85">
        <v>44713</v>
      </c>
      <c r="B4443" s="60" t="s">
        <v>4559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4254</v>
      </c>
      <c r="C4444" s="60" t="s">
        <v>713</v>
      </c>
      <c r="D4444" s="65">
        <v>2</v>
      </c>
      <c r="E4444" s="66" t="s">
        <v>4560</v>
      </c>
      <c r="F4444" s="396">
        <v>110000</v>
      </c>
      <c r="G4444" s="68">
        <f t="shared" ref="G4444:G4465" si="134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4561</v>
      </c>
      <c r="D4445" s="65">
        <v>2</v>
      </c>
      <c r="E4445" s="372" t="s">
        <v>28</v>
      </c>
      <c r="F4445" s="68">
        <v>25000</v>
      </c>
      <c r="G4445" s="217">
        <f t="shared" si="134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4562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4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4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4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4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4563</v>
      </c>
      <c r="C4450" s="60" t="s">
        <v>1297</v>
      </c>
      <c r="D4450" s="65">
        <v>1</v>
      </c>
      <c r="E4450" s="66" t="s">
        <v>4564</v>
      </c>
      <c r="F4450" s="72">
        <v>10000</v>
      </c>
      <c r="G4450" s="217">
        <f t="shared" si="134"/>
        <v>10000</v>
      </c>
      <c r="H4450" s="86" t="s">
        <v>4565</v>
      </c>
    </row>
    <row r="4451" spans="1:8" ht="15" hidden="1" customHeight="1" x14ac:dyDescent="0.25">
      <c r="A4451" s="85">
        <v>44713</v>
      </c>
      <c r="B4451" s="60" t="s">
        <v>4426</v>
      </c>
      <c r="C4451" s="60" t="s">
        <v>4027</v>
      </c>
      <c r="D4451" s="65">
        <v>6</v>
      </c>
      <c r="E4451" s="66" t="s">
        <v>31</v>
      </c>
      <c r="F4451" s="72">
        <v>100000</v>
      </c>
      <c r="G4451" s="217">
        <f t="shared" si="134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4566</v>
      </c>
      <c r="C4452" s="60" t="s">
        <v>4027</v>
      </c>
      <c r="D4452" s="65">
        <v>3</v>
      </c>
      <c r="E4452" s="66" t="s">
        <v>31</v>
      </c>
      <c r="F4452" s="72">
        <v>300000</v>
      </c>
      <c r="G4452" s="217">
        <f t="shared" si="134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4567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4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4568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4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4"/>
        <v>90000</v>
      </c>
      <c r="H4455" s="86" t="s">
        <v>4550</v>
      </c>
    </row>
    <row r="4456" spans="1:8" ht="15" hidden="1" customHeight="1" x14ac:dyDescent="0.25">
      <c r="A4456" s="85">
        <v>44743</v>
      </c>
      <c r="B4456" s="60" t="s">
        <v>4570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4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4571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4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4572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4"/>
        <v>14000</v>
      </c>
      <c r="H4458" s="86" t="s">
        <v>4573</v>
      </c>
    </row>
    <row r="4459" spans="1:8" ht="15" hidden="1" customHeight="1" x14ac:dyDescent="0.25">
      <c r="A4459" s="85">
        <v>44774</v>
      </c>
      <c r="B4459" s="60" t="s">
        <v>4574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4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4575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4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4576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4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4577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4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4578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4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4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4580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4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4581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4582</v>
      </c>
      <c r="C4467" s="60" t="s">
        <v>70</v>
      </c>
      <c r="D4467" s="65">
        <v>1</v>
      </c>
      <c r="E4467" s="66" t="s">
        <v>28</v>
      </c>
      <c r="F4467" s="396">
        <v>200000</v>
      </c>
      <c r="G4467" s="68">
        <f t="shared" ref="G4467:G4481" si="135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5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5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4583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5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4584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5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4585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5"/>
        <v>14000</v>
      </c>
      <c r="H4472" s="86" t="s">
        <v>147</v>
      </c>
    </row>
    <row r="4473" spans="1:8" ht="15" customHeight="1" x14ac:dyDescent="0.25">
      <c r="A4473" s="85">
        <v>44835</v>
      </c>
      <c r="B4473" s="60" t="s">
        <v>4352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5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4586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5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4587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5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4588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5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5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4590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5"/>
        <v>80000</v>
      </c>
      <c r="H4478" s="86" t="s">
        <v>4490</v>
      </c>
    </row>
    <row r="4479" spans="1:8" ht="15" hidden="1" customHeight="1" x14ac:dyDescent="0.25">
      <c r="A4479" s="85">
        <v>44866</v>
      </c>
      <c r="B4479" s="60" t="s">
        <v>4591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5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4592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5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4593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5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4594</v>
      </c>
      <c r="C4482" s="80" t="s">
        <v>4595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6">
        <v>5890000</v>
      </c>
      <c r="G4483" s="68">
        <f t="shared" ref="G4483:G4546" si="136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3998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6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6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4596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6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4597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6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4598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6"/>
        <v>206000</v>
      </c>
      <c r="H4488" s="86" t="s">
        <v>4599</v>
      </c>
    </row>
    <row r="4489" spans="1:8" ht="15" hidden="1" customHeight="1" x14ac:dyDescent="0.25">
      <c r="A4489" s="85">
        <v>44896</v>
      </c>
      <c r="B4489" s="60" t="s">
        <v>4574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6"/>
        <v>13000</v>
      </c>
      <c r="H4489" s="86" t="s">
        <v>3884</v>
      </c>
    </row>
    <row r="4490" spans="1:8" ht="15" hidden="1" customHeight="1" x14ac:dyDescent="0.25">
      <c r="A4490" s="85">
        <v>44896</v>
      </c>
      <c r="B4490" s="60" t="s">
        <v>4600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6"/>
        <v>3000</v>
      </c>
      <c r="H4490" s="86" t="s">
        <v>3884</v>
      </c>
    </row>
    <row r="4491" spans="1:8" ht="15" hidden="1" customHeight="1" x14ac:dyDescent="0.25">
      <c r="A4491" s="85">
        <v>44896</v>
      </c>
      <c r="B4491" s="60" t="s">
        <v>4601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6"/>
        <v>1500</v>
      </c>
      <c r="H4491" s="86" t="s">
        <v>3884</v>
      </c>
    </row>
    <row r="4492" spans="1:8" ht="15" hidden="1" customHeight="1" x14ac:dyDescent="0.25">
      <c r="A4492" s="85">
        <v>44896</v>
      </c>
      <c r="B4492" s="60" t="s">
        <v>4602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6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4603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6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4604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6"/>
        <v>105000</v>
      </c>
      <c r="H4494" s="86" t="s">
        <v>112</v>
      </c>
    </row>
    <row r="4495" spans="1:8" ht="15" hidden="1" customHeight="1" x14ac:dyDescent="0.25">
      <c r="A4495" s="65" t="s">
        <v>4605</v>
      </c>
      <c r="B4495" s="60" t="s">
        <v>4606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6"/>
        <v>80000</v>
      </c>
      <c r="H4495" s="86" t="s">
        <v>4490</v>
      </c>
    </row>
    <row r="4496" spans="1:8" ht="15" hidden="1" customHeight="1" x14ac:dyDescent="0.25">
      <c r="A4496" s="65" t="s">
        <v>4605</v>
      </c>
      <c r="B4496" s="60" t="s">
        <v>4607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6"/>
        <v>43350</v>
      </c>
      <c r="H4496" s="86" t="s">
        <v>1250</v>
      </c>
    </row>
    <row r="4497" spans="1:8" ht="15" hidden="1" customHeight="1" x14ac:dyDescent="0.25">
      <c r="A4497" s="65" t="s">
        <v>4605</v>
      </c>
      <c r="B4497" s="60" t="s">
        <v>4608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6"/>
        <v>59000</v>
      </c>
      <c r="H4497" s="86" t="s">
        <v>4609</v>
      </c>
    </row>
    <row r="4498" spans="1:8" ht="15" hidden="1" customHeight="1" x14ac:dyDescent="0.25">
      <c r="A4498" s="65" t="s">
        <v>4605</v>
      </c>
      <c r="B4498" s="60" t="s">
        <v>4610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6"/>
        <v>86200</v>
      </c>
      <c r="H4498" s="86" t="s">
        <v>1250</v>
      </c>
    </row>
    <row r="4499" spans="1:8" ht="15" hidden="1" customHeight="1" x14ac:dyDescent="0.25">
      <c r="A4499" s="65" t="s">
        <v>4605</v>
      </c>
      <c r="B4499" s="60" t="s">
        <v>4611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6"/>
        <v>628000</v>
      </c>
      <c r="H4499" s="86" t="s">
        <v>4599</v>
      </c>
    </row>
    <row r="4500" spans="1:8" ht="15" hidden="1" customHeight="1" x14ac:dyDescent="0.25">
      <c r="A4500" s="65" t="s">
        <v>4605</v>
      </c>
      <c r="B4500" s="60" t="s">
        <v>4612</v>
      </c>
      <c r="C4500" s="60" t="s">
        <v>4027</v>
      </c>
      <c r="D4500" s="65">
        <v>2</v>
      </c>
      <c r="E4500" s="66" t="s">
        <v>31</v>
      </c>
      <c r="F4500" s="72">
        <v>100000</v>
      </c>
      <c r="G4500" s="68">
        <f t="shared" si="136"/>
        <v>200000</v>
      </c>
      <c r="H4500" s="86" t="s">
        <v>112</v>
      </c>
    </row>
    <row r="4501" spans="1:8" ht="15" customHeight="1" x14ac:dyDescent="0.25">
      <c r="A4501" s="65" t="s">
        <v>4605</v>
      </c>
      <c r="B4501" s="60" t="s">
        <v>4352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6"/>
        <v>5600000</v>
      </c>
      <c r="H4501" s="86" t="s">
        <v>112</v>
      </c>
    </row>
    <row r="4502" spans="1:8" ht="15" hidden="1" customHeight="1" x14ac:dyDescent="0.25">
      <c r="A4502" s="65" t="s">
        <v>4605</v>
      </c>
      <c r="B4502" s="63" t="s">
        <v>4613</v>
      </c>
      <c r="C4502" s="60" t="s">
        <v>518</v>
      </c>
      <c r="D4502" s="65">
        <v>2</v>
      </c>
      <c r="E4502" s="66" t="s">
        <v>3923</v>
      </c>
      <c r="F4502" s="396">
        <v>1450000</v>
      </c>
      <c r="G4502" s="68">
        <f t="shared" si="136"/>
        <v>2900000</v>
      </c>
      <c r="H4502" s="86" t="s">
        <v>4614</v>
      </c>
    </row>
    <row r="4503" spans="1:8" ht="15" hidden="1" customHeight="1" x14ac:dyDescent="0.25">
      <c r="A4503" s="65" t="s">
        <v>4605</v>
      </c>
      <c r="B4503" s="60" t="s">
        <v>4615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6"/>
        <v>150000</v>
      </c>
      <c r="H4503" s="86" t="s">
        <v>953</v>
      </c>
    </row>
    <row r="4504" spans="1:8" ht="15" hidden="1" customHeight="1" x14ac:dyDescent="0.25">
      <c r="A4504" s="65" t="s">
        <v>4605</v>
      </c>
      <c r="B4504" s="60" t="s">
        <v>4616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6"/>
        <v>80000</v>
      </c>
      <c r="H4504" s="86" t="s">
        <v>1266</v>
      </c>
    </row>
    <row r="4505" spans="1:8" ht="15" hidden="1" customHeight="1" x14ac:dyDescent="0.25">
      <c r="A4505" s="65" t="s">
        <v>4605</v>
      </c>
      <c r="B4505" s="80" t="s">
        <v>4617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6"/>
        <v>175000</v>
      </c>
      <c r="H4505" s="86" t="s">
        <v>1266</v>
      </c>
    </row>
    <row r="4506" spans="1:8" ht="15" hidden="1" customHeight="1" x14ac:dyDescent="0.25">
      <c r="A4506" s="65" t="s">
        <v>4605</v>
      </c>
      <c r="B4506" s="60" t="s">
        <v>4618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6"/>
        <v>200000</v>
      </c>
      <c r="H4506" s="86" t="s">
        <v>1266</v>
      </c>
    </row>
    <row r="4507" spans="1:8" ht="15" hidden="1" customHeight="1" x14ac:dyDescent="0.25">
      <c r="A4507" s="65" t="s">
        <v>4605</v>
      </c>
      <c r="B4507" s="60" t="s">
        <v>4619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6"/>
        <v>50000</v>
      </c>
      <c r="H4507" s="86" t="s">
        <v>1266</v>
      </c>
    </row>
    <row r="4508" spans="1:8" ht="15" hidden="1" customHeight="1" x14ac:dyDescent="0.25">
      <c r="A4508" s="65" t="s">
        <v>4605</v>
      </c>
      <c r="B4508" s="60" t="s">
        <v>4620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6"/>
        <v>20000</v>
      </c>
      <c r="H4508" s="86" t="s">
        <v>1266</v>
      </c>
    </row>
    <row r="4509" spans="1:8" ht="15" hidden="1" customHeight="1" x14ac:dyDescent="0.25">
      <c r="A4509" s="65" t="s">
        <v>4605</v>
      </c>
      <c r="B4509" s="60" t="s">
        <v>4621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6"/>
        <v>40000</v>
      </c>
      <c r="H4509" s="86" t="s">
        <v>1266</v>
      </c>
    </row>
    <row r="4510" spans="1:8" ht="15" hidden="1" customHeight="1" x14ac:dyDescent="0.25">
      <c r="A4510" s="65" t="s">
        <v>4605</v>
      </c>
      <c r="B4510" s="60" t="s">
        <v>4622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6"/>
        <v>220000</v>
      </c>
      <c r="H4510" s="86" t="s">
        <v>1266</v>
      </c>
    </row>
    <row r="4511" spans="1:8" ht="15" hidden="1" customHeight="1" x14ac:dyDescent="0.25">
      <c r="A4511" s="65" t="s">
        <v>4605</v>
      </c>
      <c r="B4511" s="60" t="s">
        <v>4623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6"/>
        <v>725000</v>
      </c>
      <c r="H4511" s="86" t="s">
        <v>112</v>
      </c>
    </row>
    <row r="4512" spans="1:8" ht="15" hidden="1" customHeight="1" x14ac:dyDescent="0.25">
      <c r="A4512" s="65" t="s">
        <v>4605</v>
      </c>
      <c r="B4512" s="60" t="s">
        <v>4624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6"/>
        <v>1700000</v>
      </c>
      <c r="H4512" s="86" t="s">
        <v>112</v>
      </c>
    </row>
    <row r="4513" spans="1:8" ht="15" hidden="1" customHeight="1" x14ac:dyDescent="0.25">
      <c r="A4513" s="65" t="s">
        <v>4605</v>
      </c>
      <c r="B4513" s="60" t="s">
        <v>4625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6"/>
        <v>250000</v>
      </c>
      <c r="H4513" s="86" t="s">
        <v>112</v>
      </c>
    </row>
    <row r="4514" spans="1:8" ht="15" hidden="1" customHeight="1" x14ac:dyDescent="0.25">
      <c r="A4514" s="65" t="s">
        <v>4605</v>
      </c>
      <c r="B4514" s="60" t="s">
        <v>4626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6"/>
        <v>200000</v>
      </c>
      <c r="H4514" s="86" t="s">
        <v>112</v>
      </c>
    </row>
    <row r="4515" spans="1:8" ht="15" hidden="1" customHeight="1" x14ac:dyDescent="0.25">
      <c r="A4515" s="65" t="s">
        <v>4605</v>
      </c>
      <c r="B4515" s="60" t="s">
        <v>4627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6"/>
        <v>70000</v>
      </c>
      <c r="H4515" s="86" t="s">
        <v>112</v>
      </c>
    </row>
    <row r="4516" spans="1:8" ht="15" hidden="1" customHeight="1" x14ac:dyDescent="0.25">
      <c r="A4516" s="65" t="s">
        <v>4605</v>
      </c>
      <c r="B4516" s="77" t="s">
        <v>4628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6"/>
        <v>510000</v>
      </c>
      <c r="H4516" s="86" t="s">
        <v>112</v>
      </c>
    </row>
    <row r="4517" spans="1:8" ht="15" hidden="1" customHeight="1" x14ac:dyDescent="0.25">
      <c r="A4517" s="65" t="s">
        <v>4605</v>
      </c>
      <c r="B4517" s="75" t="s">
        <v>4629</v>
      </c>
      <c r="C4517" s="60" t="s">
        <v>70</v>
      </c>
      <c r="D4517" s="81">
        <v>2</v>
      </c>
      <c r="E4517" s="76" t="s">
        <v>28</v>
      </c>
      <c r="F4517" s="398">
        <v>225000</v>
      </c>
      <c r="G4517" s="72">
        <f t="shared" si="136"/>
        <v>450000</v>
      </c>
      <c r="H4517" s="86" t="s">
        <v>112</v>
      </c>
    </row>
    <row r="4518" spans="1:8" ht="15" customHeight="1" x14ac:dyDescent="0.25">
      <c r="A4518" s="65" t="s">
        <v>4605</v>
      </c>
      <c r="B4518" s="63" t="s">
        <v>4630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4605</v>
      </c>
      <c r="B4519" s="60" t="s">
        <v>4631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6"/>
        <v>225000</v>
      </c>
      <c r="H4519" s="374" t="s">
        <v>112</v>
      </c>
    </row>
    <row r="4520" spans="1:8" ht="15" hidden="1" customHeight="1" x14ac:dyDescent="0.25">
      <c r="A4520" s="65" t="s">
        <v>4605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6"/>
        <v>5890000</v>
      </c>
      <c r="H4520" s="69" t="s">
        <v>112</v>
      </c>
    </row>
    <row r="4521" spans="1:8" ht="15" hidden="1" customHeight="1" x14ac:dyDescent="0.25">
      <c r="A4521" s="65" t="s">
        <v>4605</v>
      </c>
      <c r="B4521" s="60" t="s">
        <v>3997</v>
      </c>
      <c r="C4521" s="60" t="s">
        <v>4632</v>
      </c>
      <c r="D4521" s="65">
        <v>1</v>
      </c>
      <c r="E4521" s="76" t="s">
        <v>219</v>
      </c>
      <c r="F4521" s="224">
        <v>4800000</v>
      </c>
      <c r="G4521" s="76">
        <f t="shared" si="136"/>
        <v>4800000</v>
      </c>
      <c r="H4521" s="69" t="s">
        <v>1266</v>
      </c>
    </row>
    <row r="4522" spans="1:8" ht="15" customHeight="1" x14ac:dyDescent="0.25">
      <c r="A4522" s="65" t="s">
        <v>4605</v>
      </c>
      <c r="B4522" s="63" t="s">
        <v>4633</v>
      </c>
      <c r="C4522" s="60" t="s">
        <v>4634</v>
      </c>
      <c r="D4522" s="65">
        <v>30</v>
      </c>
      <c r="E4522" s="76" t="s">
        <v>28</v>
      </c>
      <c r="F4522" s="224">
        <v>1535000</v>
      </c>
      <c r="G4522" s="76">
        <f t="shared" si="136"/>
        <v>46050000</v>
      </c>
      <c r="H4522" s="69" t="s">
        <v>112</v>
      </c>
    </row>
    <row r="4523" spans="1:8" ht="15" customHeight="1" x14ac:dyDescent="0.25">
      <c r="A4523" s="65" t="s">
        <v>4605</v>
      </c>
      <c r="B4523" s="63" t="s">
        <v>1645</v>
      </c>
      <c r="C4523" s="60" t="s">
        <v>4634</v>
      </c>
      <c r="D4523" s="65">
        <v>10</v>
      </c>
      <c r="E4523" s="76" t="s">
        <v>28</v>
      </c>
      <c r="F4523" s="72">
        <v>1270000</v>
      </c>
      <c r="G4523" s="76">
        <f t="shared" si="136"/>
        <v>12700000</v>
      </c>
      <c r="H4523" s="69" t="s">
        <v>112</v>
      </c>
    </row>
    <row r="4524" spans="1:8" ht="15" hidden="1" customHeight="1" x14ac:dyDescent="0.25">
      <c r="A4524" s="65" t="s">
        <v>4605</v>
      </c>
      <c r="B4524" s="74" t="s">
        <v>4635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6"/>
        <v>150000</v>
      </c>
      <c r="H4524" s="69" t="s">
        <v>3530</v>
      </c>
    </row>
    <row r="4525" spans="1:8" ht="15" hidden="1" customHeight="1" x14ac:dyDescent="0.25">
      <c r="A4525" s="65" t="s">
        <v>4605</v>
      </c>
      <c r="B4525" s="74" t="s">
        <v>4615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6"/>
        <v>150000</v>
      </c>
      <c r="H4525" s="69" t="s">
        <v>3530</v>
      </c>
    </row>
    <row r="4526" spans="1:8" ht="15" hidden="1" customHeight="1" x14ac:dyDescent="0.25">
      <c r="A4526" s="65" t="s">
        <v>4636</v>
      </c>
      <c r="B4526" s="60" t="s">
        <v>3764</v>
      </c>
      <c r="C4526" s="60" t="s">
        <v>4027</v>
      </c>
      <c r="D4526" s="65">
        <v>1</v>
      </c>
      <c r="E4526" s="60" t="s">
        <v>28</v>
      </c>
      <c r="F4526" s="72">
        <v>150000</v>
      </c>
      <c r="G4526" s="68">
        <f t="shared" si="136"/>
        <v>150000</v>
      </c>
      <c r="H4526" s="86" t="s">
        <v>112</v>
      </c>
    </row>
    <row r="4527" spans="1:8" ht="15" hidden="1" customHeight="1" x14ac:dyDescent="0.25">
      <c r="A4527" s="65" t="s">
        <v>4636</v>
      </c>
      <c r="B4527" s="60" t="s">
        <v>4637</v>
      </c>
      <c r="C4527" s="60" t="s">
        <v>4027</v>
      </c>
      <c r="D4527" s="65">
        <v>4</v>
      </c>
      <c r="E4527" s="60" t="s">
        <v>28</v>
      </c>
      <c r="F4527" s="67">
        <v>12500</v>
      </c>
      <c r="G4527" s="68">
        <f t="shared" si="136"/>
        <v>50000</v>
      </c>
      <c r="H4527" s="86" t="s">
        <v>3909</v>
      </c>
    </row>
    <row r="4528" spans="1:8" ht="15" hidden="1" customHeight="1" x14ac:dyDescent="0.25">
      <c r="A4528" s="65" t="s">
        <v>4636</v>
      </c>
      <c r="B4528" s="60" t="s">
        <v>4638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6"/>
        <v>205000</v>
      </c>
      <c r="H4528" s="86" t="s">
        <v>112</v>
      </c>
    </row>
    <row r="4529" spans="1:8" ht="15" hidden="1" customHeight="1" x14ac:dyDescent="0.25">
      <c r="A4529" s="65" t="s">
        <v>4636</v>
      </c>
      <c r="B4529" s="60" t="s">
        <v>1685</v>
      </c>
      <c r="C4529" s="60" t="s">
        <v>4639</v>
      </c>
      <c r="D4529" s="65">
        <v>25</v>
      </c>
      <c r="E4529" s="66" t="s">
        <v>64</v>
      </c>
      <c r="F4529" s="67">
        <v>15000</v>
      </c>
      <c r="G4529" s="68">
        <f t="shared" si="136"/>
        <v>375000</v>
      </c>
      <c r="H4529" s="86" t="s">
        <v>552</v>
      </c>
    </row>
    <row r="4530" spans="1:8" ht="15" hidden="1" customHeight="1" x14ac:dyDescent="0.25">
      <c r="A4530" s="65" t="s">
        <v>4636</v>
      </c>
      <c r="B4530" s="60" t="s">
        <v>4640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6"/>
        <v>3039000</v>
      </c>
      <c r="H4530" s="86" t="s">
        <v>4599</v>
      </c>
    </row>
    <row r="4531" spans="1:8" ht="15" hidden="1" customHeight="1" x14ac:dyDescent="0.25">
      <c r="A4531" s="65" t="s">
        <v>4636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6"/>
        <v>530000</v>
      </c>
      <c r="H4531" s="86" t="s">
        <v>112</v>
      </c>
    </row>
    <row r="4532" spans="1:8" ht="15" hidden="1" customHeight="1" x14ac:dyDescent="0.25">
      <c r="A4532" s="65" t="s">
        <v>4636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6"/>
        <v>530000</v>
      </c>
      <c r="H4532" s="86" t="s">
        <v>112</v>
      </c>
    </row>
    <row r="4533" spans="1:8" ht="15" hidden="1" customHeight="1" x14ac:dyDescent="0.25">
      <c r="A4533" s="65" t="s">
        <v>4636</v>
      </c>
      <c r="B4533" s="63" t="s">
        <v>4641</v>
      </c>
      <c r="C4533" s="60" t="s">
        <v>215</v>
      </c>
      <c r="D4533" s="65">
        <v>4</v>
      </c>
      <c r="E4533" s="66" t="s">
        <v>638</v>
      </c>
      <c r="F4533" s="396">
        <v>228000</v>
      </c>
      <c r="G4533" s="68">
        <f t="shared" si="136"/>
        <v>912000</v>
      </c>
      <c r="H4533" s="86" t="s">
        <v>4599</v>
      </c>
    </row>
    <row r="4534" spans="1:8" ht="15" customHeight="1" x14ac:dyDescent="0.25">
      <c r="A4534" s="65" t="s">
        <v>4636</v>
      </c>
      <c r="B4534" s="60" t="s">
        <v>4352</v>
      </c>
      <c r="C4534" s="60" t="s">
        <v>4642</v>
      </c>
      <c r="D4534" s="65">
        <v>10</v>
      </c>
      <c r="E4534" s="372" t="s">
        <v>31</v>
      </c>
      <c r="F4534" s="68">
        <v>1500000</v>
      </c>
      <c r="G4534" s="217">
        <f t="shared" si="136"/>
        <v>15000000</v>
      </c>
      <c r="H4534" s="86" t="s">
        <v>112</v>
      </c>
    </row>
    <row r="4535" spans="1:8" ht="15" customHeight="1" x14ac:dyDescent="0.25">
      <c r="A4535" s="65" t="s">
        <v>4636</v>
      </c>
      <c r="B4535" s="60" t="s">
        <v>4643</v>
      </c>
      <c r="C4535" s="60" t="s">
        <v>4634</v>
      </c>
      <c r="D4535" s="65">
        <v>20</v>
      </c>
      <c r="E4535" s="66" t="s">
        <v>31</v>
      </c>
      <c r="F4535" s="67">
        <v>155000</v>
      </c>
      <c r="G4535" s="68">
        <f t="shared" si="136"/>
        <v>3100000</v>
      </c>
      <c r="H4535" s="86" t="s">
        <v>112</v>
      </c>
    </row>
    <row r="4536" spans="1:8" ht="15" customHeight="1" x14ac:dyDescent="0.25">
      <c r="A4536" s="65" t="s">
        <v>4636</v>
      </c>
      <c r="B4536" s="80" t="s">
        <v>4644</v>
      </c>
      <c r="C4536" s="60" t="s">
        <v>4634</v>
      </c>
      <c r="D4536" s="65">
        <v>10</v>
      </c>
      <c r="E4536" s="66" t="s">
        <v>31</v>
      </c>
      <c r="F4536" s="67">
        <v>148500</v>
      </c>
      <c r="G4536" s="68">
        <f t="shared" si="136"/>
        <v>1485000</v>
      </c>
      <c r="H4536" s="86" t="s">
        <v>112</v>
      </c>
    </row>
    <row r="4537" spans="1:8" ht="15" hidden="1" customHeight="1" x14ac:dyDescent="0.25">
      <c r="A4537" s="65" t="s">
        <v>4636</v>
      </c>
      <c r="B4537" s="60" t="s">
        <v>4645</v>
      </c>
      <c r="C4537" s="60" t="s">
        <v>4646</v>
      </c>
      <c r="D4537" s="65">
        <v>1</v>
      </c>
      <c r="E4537" s="66" t="s">
        <v>28</v>
      </c>
      <c r="F4537" s="67">
        <v>5000000</v>
      </c>
      <c r="G4537" s="217">
        <f t="shared" si="136"/>
        <v>5000000</v>
      </c>
      <c r="H4537" s="86" t="s">
        <v>1205</v>
      </c>
    </row>
    <row r="4538" spans="1:8" ht="15" hidden="1" customHeight="1" x14ac:dyDescent="0.25">
      <c r="A4538" s="65" t="s">
        <v>4636</v>
      </c>
      <c r="B4538" s="60" t="s">
        <v>4647</v>
      </c>
      <c r="C4538" s="60" t="s">
        <v>4648</v>
      </c>
      <c r="D4538" s="65">
        <v>15</v>
      </c>
      <c r="E4538" s="66" t="s">
        <v>31</v>
      </c>
      <c r="F4538" s="68">
        <v>118181</v>
      </c>
      <c r="G4538" s="217">
        <f t="shared" si="136"/>
        <v>1772715</v>
      </c>
      <c r="H4538" s="86" t="s">
        <v>112</v>
      </c>
    </row>
    <row r="4539" spans="1:8" ht="15" hidden="1" customHeight="1" x14ac:dyDescent="0.25">
      <c r="A4539" s="65" t="s">
        <v>4649</v>
      </c>
      <c r="B4539" s="60" t="s">
        <v>4650</v>
      </c>
      <c r="C4539" s="60" t="s">
        <v>4651</v>
      </c>
      <c r="D4539" s="65">
        <v>2</v>
      </c>
      <c r="E4539" s="60" t="s">
        <v>28</v>
      </c>
      <c r="F4539" s="72">
        <v>18500</v>
      </c>
      <c r="G4539" s="68">
        <f t="shared" si="136"/>
        <v>37000</v>
      </c>
      <c r="H4539" s="86" t="s">
        <v>4652</v>
      </c>
    </row>
    <row r="4540" spans="1:8" ht="15" hidden="1" customHeight="1" x14ac:dyDescent="0.25">
      <c r="A4540" s="65" t="s">
        <v>4649</v>
      </c>
      <c r="B4540" s="60" t="s">
        <v>4653</v>
      </c>
      <c r="C4540" s="60" t="s">
        <v>4654</v>
      </c>
      <c r="D4540" s="65">
        <v>3</v>
      </c>
      <c r="E4540" s="60" t="s">
        <v>28</v>
      </c>
      <c r="F4540" s="67">
        <v>35000</v>
      </c>
      <c r="G4540" s="68">
        <f t="shared" si="136"/>
        <v>105000</v>
      </c>
      <c r="H4540" s="86" t="s">
        <v>648</v>
      </c>
    </row>
    <row r="4541" spans="1:8" ht="15" hidden="1" customHeight="1" x14ac:dyDescent="0.25">
      <c r="A4541" s="65" t="s">
        <v>4649</v>
      </c>
      <c r="B4541" s="60" t="s">
        <v>4655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6"/>
        <v>25000</v>
      </c>
      <c r="H4541" s="86" t="s">
        <v>696</v>
      </c>
    </row>
    <row r="4542" spans="1:8" ht="15" hidden="1" customHeight="1" x14ac:dyDescent="0.25">
      <c r="A4542" s="65" t="s">
        <v>4649</v>
      </c>
      <c r="B4542" s="60" t="s">
        <v>4656</v>
      </c>
      <c r="C4542" s="60" t="s">
        <v>4657</v>
      </c>
      <c r="D4542" s="65">
        <v>2</v>
      </c>
      <c r="E4542" s="66" t="s">
        <v>28</v>
      </c>
      <c r="F4542" s="67">
        <v>5000</v>
      </c>
      <c r="G4542" s="68">
        <f t="shared" si="136"/>
        <v>10000</v>
      </c>
      <c r="H4542" s="86" t="s">
        <v>631</v>
      </c>
    </row>
    <row r="4543" spans="1:8" ht="15" hidden="1" customHeight="1" x14ac:dyDescent="0.25">
      <c r="A4543" s="65" t="s">
        <v>4649</v>
      </c>
      <c r="B4543" s="60" t="s">
        <v>4658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6"/>
        <v>40000</v>
      </c>
      <c r="H4543" s="86" t="s">
        <v>631</v>
      </c>
    </row>
    <row r="4544" spans="1:8" ht="15" hidden="1" customHeight="1" x14ac:dyDescent="0.25">
      <c r="A4544" s="65" t="s">
        <v>4659</v>
      </c>
      <c r="B4544" s="60" t="s">
        <v>4660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6"/>
        <v>4000</v>
      </c>
      <c r="H4544" s="86" t="s">
        <v>1619</v>
      </c>
    </row>
    <row r="4545" spans="1:8" ht="15" hidden="1" customHeight="1" x14ac:dyDescent="0.25">
      <c r="A4545" s="65" t="s">
        <v>4659</v>
      </c>
      <c r="B4545" s="60" t="s">
        <v>4661</v>
      </c>
      <c r="C4545" s="60" t="s">
        <v>4662</v>
      </c>
      <c r="D4545" s="65">
        <v>1</v>
      </c>
      <c r="E4545" s="60" t="s">
        <v>3558</v>
      </c>
      <c r="F4545" s="67">
        <v>14500</v>
      </c>
      <c r="G4545" s="68">
        <f t="shared" si="136"/>
        <v>14500</v>
      </c>
      <c r="H4545" s="86" t="s">
        <v>935</v>
      </c>
    </row>
    <row r="4546" spans="1:8" ht="15" hidden="1" customHeight="1" x14ac:dyDescent="0.25">
      <c r="A4546" s="65" t="s">
        <v>4659</v>
      </c>
      <c r="B4546" s="60" t="s">
        <v>4663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6"/>
        <v>20</v>
      </c>
      <c r="H4546" s="86" t="s">
        <v>3875</v>
      </c>
    </row>
    <row r="4547" spans="1:8" ht="15" hidden="1" customHeight="1" x14ac:dyDescent="0.25">
      <c r="A4547" s="65" t="s">
        <v>4659</v>
      </c>
      <c r="B4547" s="60" t="s">
        <v>4201</v>
      </c>
      <c r="C4547" s="60" t="s">
        <v>4027</v>
      </c>
      <c r="D4547" s="65">
        <v>1</v>
      </c>
      <c r="E4547" s="66" t="s">
        <v>28</v>
      </c>
      <c r="F4547" s="67">
        <v>100000</v>
      </c>
      <c r="G4547" s="68">
        <f t="shared" ref="G4547:G4610" si="137">D4547*F4547</f>
        <v>100000</v>
      </c>
      <c r="H4547" s="86" t="s">
        <v>3875</v>
      </c>
    </row>
    <row r="4548" spans="1:8" ht="15" hidden="1" customHeight="1" x14ac:dyDescent="0.25">
      <c r="A4548" s="65" t="s">
        <v>4659</v>
      </c>
      <c r="B4548" s="60" t="s">
        <v>4664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7"/>
        <v>97500</v>
      </c>
      <c r="H4548" s="86" t="s">
        <v>4665</v>
      </c>
    </row>
    <row r="4549" spans="1:8" ht="15" hidden="1" customHeight="1" x14ac:dyDescent="0.25">
      <c r="A4549" s="65" t="s">
        <v>4659</v>
      </c>
      <c r="B4549" s="60" t="s">
        <v>4666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7"/>
        <v>15000</v>
      </c>
      <c r="H4549" s="86" t="s">
        <v>4665</v>
      </c>
    </row>
    <row r="4550" spans="1:8" ht="15" hidden="1" customHeight="1" x14ac:dyDescent="0.25">
      <c r="A4550" s="65" t="s">
        <v>4667</v>
      </c>
      <c r="B4550" s="60" t="s">
        <v>4668</v>
      </c>
      <c r="C4550" s="60"/>
      <c r="D4550" s="65">
        <v>3</v>
      </c>
      <c r="E4550" s="66" t="s">
        <v>4669</v>
      </c>
      <c r="F4550" s="72">
        <v>44000</v>
      </c>
      <c r="G4550" s="68">
        <f t="shared" si="137"/>
        <v>132000</v>
      </c>
      <c r="H4550" s="86" t="s">
        <v>789</v>
      </c>
    </row>
    <row r="4551" spans="1:8" ht="15" hidden="1" customHeight="1" x14ac:dyDescent="0.25">
      <c r="A4551" s="65" t="s">
        <v>4667</v>
      </c>
      <c r="B4551" s="60" t="s">
        <v>4670</v>
      </c>
      <c r="C4551" s="60"/>
      <c r="D4551" s="65">
        <v>2</v>
      </c>
      <c r="E4551" s="372" t="s">
        <v>4669</v>
      </c>
      <c r="F4551" s="68">
        <v>10000</v>
      </c>
      <c r="G4551" s="68">
        <f t="shared" si="137"/>
        <v>20000</v>
      </c>
      <c r="H4551" s="86" t="s">
        <v>789</v>
      </c>
    </row>
    <row r="4552" spans="1:8" ht="15" hidden="1" customHeight="1" x14ac:dyDescent="0.25">
      <c r="A4552" s="65" t="s">
        <v>4667</v>
      </c>
      <c r="B4552" s="60" t="s">
        <v>4671</v>
      </c>
      <c r="C4552" s="60" t="s">
        <v>4672</v>
      </c>
      <c r="D4552" s="65">
        <v>2</v>
      </c>
      <c r="E4552" s="60" t="s">
        <v>31</v>
      </c>
      <c r="F4552" s="62">
        <v>25000</v>
      </c>
      <c r="G4552" s="68">
        <f t="shared" si="137"/>
        <v>50000</v>
      </c>
      <c r="H4552" s="86" t="s">
        <v>4673</v>
      </c>
    </row>
    <row r="4553" spans="1:8" ht="15" hidden="1" customHeight="1" x14ac:dyDescent="0.25">
      <c r="A4553" s="65" t="s">
        <v>4667</v>
      </c>
      <c r="B4553" s="60" t="s">
        <v>4674</v>
      </c>
      <c r="C4553" s="60" t="s">
        <v>4675</v>
      </c>
      <c r="D4553" s="65">
        <v>2</v>
      </c>
      <c r="E4553" s="66" t="s">
        <v>28</v>
      </c>
      <c r="F4553" s="67">
        <v>27000</v>
      </c>
      <c r="G4553" s="68">
        <f t="shared" si="137"/>
        <v>54000</v>
      </c>
      <c r="H4553" s="86" t="s">
        <v>4673</v>
      </c>
    </row>
    <row r="4554" spans="1:8" ht="15" hidden="1" customHeight="1" x14ac:dyDescent="0.25">
      <c r="A4554" s="65" t="s">
        <v>4667</v>
      </c>
      <c r="B4554" s="60" t="s">
        <v>4676</v>
      </c>
      <c r="C4554" s="60"/>
      <c r="D4554" s="81">
        <v>1</v>
      </c>
      <c r="E4554" s="66" t="s">
        <v>28</v>
      </c>
      <c r="F4554" s="217">
        <v>18000</v>
      </c>
      <c r="G4554" s="68">
        <f t="shared" si="137"/>
        <v>18000</v>
      </c>
      <c r="H4554" s="86" t="s">
        <v>134</v>
      </c>
    </row>
    <row r="4555" spans="1:8" ht="15" hidden="1" customHeight="1" x14ac:dyDescent="0.25">
      <c r="A4555" s="65" t="s">
        <v>4667</v>
      </c>
      <c r="B4555" s="60" t="s">
        <v>4677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7"/>
        <v>250000</v>
      </c>
      <c r="H4555" s="86" t="s">
        <v>1043</v>
      </c>
    </row>
    <row r="4556" spans="1:8" ht="15" hidden="1" customHeight="1" x14ac:dyDescent="0.25">
      <c r="A4556" s="65" t="s">
        <v>4667</v>
      </c>
      <c r="B4556" s="60" t="s">
        <v>4678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7"/>
        <v>276000</v>
      </c>
      <c r="H4556" s="86" t="s">
        <v>2382</v>
      </c>
    </row>
    <row r="4557" spans="1:8" ht="15" hidden="1" customHeight="1" x14ac:dyDescent="0.25">
      <c r="A4557" s="65" t="s">
        <v>4667</v>
      </c>
      <c r="B4557" s="63" t="s">
        <v>4679</v>
      </c>
      <c r="C4557" s="60" t="s">
        <v>70</v>
      </c>
      <c r="D4557" s="65">
        <v>2</v>
      </c>
      <c r="E4557" s="66" t="s">
        <v>28</v>
      </c>
      <c r="F4557" s="396">
        <v>160000</v>
      </c>
      <c r="G4557" s="68">
        <f t="shared" si="137"/>
        <v>320000</v>
      </c>
      <c r="H4557" s="86" t="s">
        <v>2382</v>
      </c>
    </row>
    <row r="4558" spans="1:8" ht="15" hidden="1" customHeight="1" x14ac:dyDescent="0.25">
      <c r="A4558" s="65" t="s">
        <v>4667</v>
      </c>
      <c r="B4558" s="60" t="s">
        <v>4680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7"/>
        <v>1700000</v>
      </c>
      <c r="H4558" s="86" t="s">
        <v>106</v>
      </c>
    </row>
    <row r="4559" spans="1:8" ht="15" hidden="1" customHeight="1" x14ac:dyDescent="0.25">
      <c r="A4559" s="65" t="s">
        <v>4667</v>
      </c>
      <c r="B4559" s="60" t="s">
        <v>4681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7"/>
        <v>130000</v>
      </c>
      <c r="H4559" s="86" t="s">
        <v>112</v>
      </c>
    </row>
    <row r="4560" spans="1:8" ht="15" hidden="1" customHeight="1" x14ac:dyDescent="0.25">
      <c r="A4560" s="65" t="s">
        <v>4667</v>
      </c>
      <c r="B4560" s="80" t="s">
        <v>4682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7"/>
        <v>100000</v>
      </c>
      <c r="H4560" s="86" t="s">
        <v>112</v>
      </c>
    </row>
    <row r="4561" spans="1:8" ht="15" hidden="1" customHeight="1" x14ac:dyDescent="0.25">
      <c r="A4561" s="65" t="s">
        <v>4667</v>
      </c>
      <c r="B4561" s="60" t="s">
        <v>4532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7"/>
        <v>350000</v>
      </c>
      <c r="H4561" s="86" t="s">
        <v>112</v>
      </c>
    </row>
    <row r="4562" spans="1:8" ht="15" hidden="1" customHeight="1" x14ac:dyDescent="0.25">
      <c r="A4562" s="65" t="s">
        <v>4667</v>
      </c>
      <c r="B4562" s="60" t="s">
        <v>4683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7"/>
        <v>90000</v>
      </c>
      <c r="H4562" s="86" t="s">
        <v>112</v>
      </c>
    </row>
    <row r="4563" spans="1:8" ht="15" hidden="1" customHeight="1" x14ac:dyDescent="0.25">
      <c r="A4563" s="65" t="s">
        <v>4667</v>
      </c>
      <c r="B4563" s="60" t="s">
        <v>4684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7"/>
        <v>100000</v>
      </c>
      <c r="H4563" s="86" t="s">
        <v>112</v>
      </c>
    </row>
    <row r="4564" spans="1:8" ht="15" hidden="1" customHeight="1" x14ac:dyDescent="0.25">
      <c r="A4564" s="65" t="s">
        <v>4667</v>
      </c>
      <c r="B4564" s="60" t="s">
        <v>4299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7"/>
        <v>60000</v>
      </c>
      <c r="H4564" s="86" t="s">
        <v>112</v>
      </c>
    </row>
    <row r="4565" spans="1:8" ht="15" hidden="1" customHeight="1" x14ac:dyDescent="0.25">
      <c r="A4565" s="65" t="s">
        <v>4667</v>
      </c>
      <c r="B4565" s="60" t="s">
        <v>4685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7"/>
        <v>1000000</v>
      </c>
      <c r="H4565" s="86" t="s">
        <v>112</v>
      </c>
    </row>
    <row r="4566" spans="1:8" ht="15" hidden="1" customHeight="1" x14ac:dyDescent="0.25">
      <c r="A4566" s="65" t="s">
        <v>4667</v>
      </c>
      <c r="B4566" s="60" t="s">
        <v>4686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7"/>
        <v>800000</v>
      </c>
      <c r="H4566" s="86" t="s">
        <v>112</v>
      </c>
    </row>
    <row r="4567" spans="1:8" ht="15" customHeight="1" x14ac:dyDescent="0.25">
      <c r="A4567" s="65" t="s">
        <v>4667</v>
      </c>
      <c r="B4567" s="60" t="s">
        <v>4428</v>
      </c>
      <c r="C4567" s="60" t="s">
        <v>4526</v>
      </c>
      <c r="D4567" s="65">
        <v>7</v>
      </c>
      <c r="E4567" s="66" t="s">
        <v>28</v>
      </c>
      <c r="F4567" s="72">
        <v>1700000</v>
      </c>
      <c r="G4567" s="217">
        <f t="shared" si="137"/>
        <v>11900000</v>
      </c>
      <c r="H4567" s="86" t="s">
        <v>112</v>
      </c>
    </row>
    <row r="4568" spans="1:8" ht="15" hidden="1" customHeight="1" x14ac:dyDescent="0.25">
      <c r="A4568" s="65" t="s">
        <v>4687</v>
      </c>
      <c r="B4568" s="60" t="s">
        <v>4486</v>
      </c>
      <c r="C4568" s="75" t="s">
        <v>1518</v>
      </c>
      <c r="D4568" s="65">
        <v>1</v>
      </c>
      <c r="E4568" s="66" t="s">
        <v>4669</v>
      </c>
      <c r="F4568" s="72">
        <v>163000</v>
      </c>
      <c r="G4568" s="68">
        <f t="shared" si="137"/>
        <v>163000</v>
      </c>
      <c r="H4568" s="86" t="s">
        <v>184</v>
      </c>
    </row>
    <row r="4569" spans="1:8" ht="15" hidden="1" customHeight="1" x14ac:dyDescent="0.25">
      <c r="A4569" s="65" t="s">
        <v>4687</v>
      </c>
      <c r="B4569" s="60" t="s">
        <v>4201</v>
      </c>
      <c r="C4569" s="60" t="s">
        <v>4027</v>
      </c>
      <c r="D4569" s="65">
        <v>3</v>
      </c>
      <c r="E4569" s="372" t="s">
        <v>28</v>
      </c>
      <c r="F4569" s="68">
        <v>100000</v>
      </c>
      <c r="G4569" s="68">
        <f t="shared" si="137"/>
        <v>300000</v>
      </c>
      <c r="H4569" s="86" t="s">
        <v>184</v>
      </c>
    </row>
    <row r="4570" spans="1:8" ht="15" hidden="1" customHeight="1" x14ac:dyDescent="0.25">
      <c r="A4570" s="65" t="s">
        <v>4687</v>
      </c>
      <c r="B4570" s="60" t="s">
        <v>4688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7"/>
        <v>50000</v>
      </c>
      <c r="H4570" s="86" t="s">
        <v>953</v>
      </c>
    </row>
    <row r="4571" spans="1:8" ht="15" hidden="1" customHeight="1" x14ac:dyDescent="0.25">
      <c r="A4571" s="65" t="s">
        <v>4687</v>
      </c>
      <c r="B4571" s="60" t="s">
        <v>4689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7"/>
        <v>14000</v>
      </c>
      <c r="H4571" s="86" t="s">
        <v>4690</v>
      </c>
    </row>
    <row r="4572" spans="1:8" ht="15" hidden="1" customHeight="1" x14ac:dyDescent="0.25">
      <c r="A4572" s="65" t="s">
        <v>4687</v>
      </c>
      <c r="B4572" s="60" t="s">
        <v>4691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7"/>
        <v>12000</v>
      </c>
      <c r="H4572" s="86" t="s">
        <v>4690</v>
      </c>
    </row>
    <row r="4573" spans="1:8" ht="15" hidden="1" customHeight="1" x14ac:dyDescent="0.25">
      <c r="A4573" s="65" t="s">
        <v>4687</v>
      </c>
      <c r="B4573" s="60" t="s">
        <v>4692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7"/>
        <v>1000000</v>
      </c>
      <c r="H4573" s="86" t="s">
        <v>696</v>
      </c>
    </row>
    <row r="4574" spans="1:8" ht="15" hidden="1" customHeight="1" x14ac:dyDescent="0.25">
      <c r="A4574" s="65" t="s">
        <v>4687</v>
      </c>
      <c r="B4574" s="60" t="s">
        <v>4693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7"/>
        <v>200000</v>
      </c>
      <c r="H4574" s="86" t="s">
        <v>696</v>
      </c>
    </row>
    <row r="4575" spans="1:8" ht="15" hidden="1" customHeight="1" x14ac:dyDescent="0.25">
      <c r="A4575" s="65" t="s">
        <v>4694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7"/>
        <v>96000</v>
      </c>
      <c r="H4575" s="86" t="s">
        <v>696</v>
      </c>
    </row>
    <row r="4576" spans="1:8" ht="15" hidden="1" customHeight="1" x14ac:dyDescent="0.25">
      <c r="A4576" s="65" t="s">
        <v>4694</v>
      </c>
      <c r="B4576" s="60" t="s">
        <v>4695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7"/>
        <v>2400000</v>
      </c>
      <c r="H4576" s="86" t="s">
        <v>825</v>
      </c>
    </row>
    <row r="4577" spans="1:8" ht="15" hidden="1" customHeight="1" x14ac:dyDescent="0.25">
      <c r="A4577" s="65" t="s">
        <v>4694</v>
      </c>
      <c r="B4577" s="60" t="s">
        <v>4696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7"/>
        <v>600000</v>
      </c>
      <c r="H4577" s="86" t="s">
        <v>112</v>
      </c>
    </row>
    <row r="4578" spans="1:8" ht="15" hidden="1" customHeight="1" x14ac:dyDescent="0.25">
      <c r="A4578" s="65" t="s">
        <v>4694</v>
      </c>
      <c r="B4578" s="60" t="s">
        <v>4697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7"/>
        <v>600000</v>
      </c>
      <c r="H4578" s="86" t="s">
        <v>112</v>
      </c>
    </row>
    <row r="4579" spans="1:8" ht="15" hidden="1" customHeight="1" x14ac:dyDescent="0.25">
      <c r="A4579" s="65" t="s">
        <v>4694</v>
      </c>
      <c r="B4579" s="60" t="s">
        <v>4698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7"/>
        <v>350000</v>
      </c>
      <c r="H4579" s="86" t="s">
        <v>147</v>
      </c>
    </row>
    <row r="4580" spans="1:8" ht="15" hidden="1" customHeight="1" x14ac:dyDescent="0.25">
      <c r="A4580" s="65" t="s">
        <v>4694</v>
      </c>
      <c r="B4580" s="60" t="s">
        <v>4699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7"/>
        <v>375000</v>
      </c>
      <c r="H4580" s="86" t="s">
        <v>112</v>
      </c>
    </row>
    <row r="4581" spans="1:8" ht="15" hidden="1" customHeight="1" x14ac:dyDescent="0.25">
      <c r="A4581" s="65" t="s">
        <v>4694</v>
      </c>
      <c r="B4581" s="60" t="s">
        <v>4700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7"/>
        <v>120000</v>
      </c>
      <c r="H4581" s="86" t="s">
        <v>112</v>
      </c>
    </row>
    <row r="4582" spans="1:8" ht="15" hidden="1" customHeight="1" x14ac:dyDescent="0.25">
      <c r="A4582" s="65" t="s">
        <v>4694</v>
      </c>
      <c r="B4582" s="63" t="s">
        <v>4701</v>
      </c>
      <c r="C4582" s="60" t="s">
        <v>650</v>
      </c>
      <c r="D4582" s="65">
        <v>10</v>
      </c>
      <c r="E4582" s="66" t="s">
        <v>28</v>
      </c>
      <c r="F4582" s="396">
        <v>7500</v>
      </c>
      <c r="G4582" s="68">
        <f t="shared" si="137"/>
        <v>75000</v>
      </c>
      <c r="H4582" s="86" t="s">
        <v>696</v>
      </c>
    </row>
    <row r="4583" spans="1:8" ht="15" hidden="1" customHeight="1" x14ac:dyDescent="0.25">
      <c r="A4583" s="65" t="s">
        <v>4702</v>
      </c>
      <c r="B4583" s="60" t="s">
        <v>4703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7"/>
        <v>3500000</v>
      </c>
      <c r="H4583" s="86" t="s">
        <v>112</v>
      </c>
    </row>
    <row r="4584" spans="1:8" ht="15" hidden="1" customHeight="1" x14ac:dyDescent="0.25">
      <c r="A4584" s="65" t="s">
        <v>4702</v>
      </c>
      <c r="B4584" s="60" t="s">
        <v>4704</v>
      </c>
      <c r="C4584" s="60" t="s">
        <v>4705</v>
      </c>
      <c r="D4584" s="65">
        <v>1</v>
      </c>
      <c r="E4584" s="372" t="s">
        <v>28</v>
      </c>
      <c r="F4584" s="68">
        <v>32000</v>
      </c>
      <c r="G4584" s="68">
        <f t="shared" si="137"/>
        <v>32000</v>
      </c>
      <c r="H4584" s="86" t="s">
        <v>1317</v>
      </c>
    </row>
    <row r="4585" spans="1:8" ht="15" hidden="1" customHeight="1" x14ac:dyDescent="0.25">
      <c r="A4585" s="65" t="s">
        <v>4702</v>
      </c>
      <c r="B4585" s="60" t="s">
        <v>4706</v>
      </c>
      <c r="C4585" s="60" t="s">
        <v>4705</v>
      </c>
      <c r="D4585" s="65">
        <v>10</v>
      </c>
      <c r="E4585" s="60" t="s">
        <v>28</v>
      </c>
      <c r="F4585" s="62">
        <v>600</v>
      </c>
      <c r="G4585" s="68">
        <f t="shared" si="137"/>
        <v>6000</v>
      </c>
      <c r="H4585" s="86" t="s">
        <v>1317</v>
      </c>
    </row>
    <row r="4586" spans="1:8" ht="15" hidden="1" customHeight="1" x14ac:dyDescent="0.25">
      <c r="A4586" s="65" t="s">
        <v>4702</v>
      </c>
      <c r="B4586" s="60" t="s">
        <v>4404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7"/>
        <v>37500</v>
      </c>
      <c r="H4586" s="86" t="s">
        <v>134</v>
      </c>
    </row>
    <row r="4587" spans="1:8" ht="15" hidden="1" customHeight="1" x14ac:dyDescent="0.25">
      <c r="A4587" s="65" t="s">
        <v>4702</v>
      </c>
      <c r="B4587" s="60" t="s">
        <v>4608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7"/>
        <v>40500</v>
      </c>
      <c r="H4587" s="86" t="s">
        <v>134</v>
      </c>
    </row>
    <row r="4588" spans="1:8" ht="15" hidden="1" customHeight="1" x14ac:dyDescent="0.25">
      <c r="A4588" s="65" t="s">
        <v>4702</v>
      </c>
      <c r="B4588" s="60" t="s">
        <v>4482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7"/>
        <v>20000</v>
      </c>
      <c r="H4588" s="86" t="s">
        <v>134</v>
      </c>
    </row>
    <row r="4589" spans="1:8" ht="15" hidden="1" customHeight="1" x14ac:dyDescent="0.25">
      <c r="A4589" s="65" t="s">
        <v>4702</v>
      </c>
      <c r="B4589" s="60" t="s">
        <v>4707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7"/>
        <v>685000</v>
      </c>
      <c r="H4589" s="86" t="s">
        <v>696</v>
      </c>
    </row>
    <row r="4590" spans="1:8" ht="15" hidden="1" customHeight="1" x14ac:dyDescent="0.25">
      <c r="A4590" s="65" t="s">
        <v>4702</v>
      </c>
      <c r="B4590" s="60" t="s">
        <v>4708</v>
      </c>
      <c r="C4590" s="60" t="s">
        <v>82</v>
      </c>
      <c r="D4590" s="65">
        <v>1</v>
      </c>
      <c r="E4590" s="66" t="s">
        <v>31</v>
      </c>
      <c r="F4590" s="396">
        <f>66000+420000+225000+100000+85000</f>
        <v>896000</v>
      </c>
      <c r="G4590" s="68">
        <f t="shared" si="137"/>
        <v>896000</v>
      </c>
      <c r="H4590" s="86" t="s">
        <v>696</v>
      </c>
    </row>
    <row r="4591" spans="1:8" ht="15" hidden="1" customHeight="1" x14ac:dyDescent="0.25">
      <c r="A4591" s="65" t="s">
        <v>4702</v>
      </c>
      <c r="B4591" s="60" t="s">
        <v>4709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7"/>
        <v>300000</v>
      </c>
      <c r="H4591" s="86" t="s">
        <v>1043</v>
      </c>
    </row>
    <row r="4592" spans="1:8" ht="15" hidden="1" customHeight="1" x14ac:dyDescent="0.25">
      <c r="A4592" s="65" t="s">
        <v>4702</v>
      </c>
      <c r="B4592" s="60" t="s">
        <v>4710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7"/>
        <v>200000</v>
      </c>
      <c r="H4592" s="86" t="s">
        <v>1043</v>
      </c>
    </row>
    <row r="4593" spans="1:8" ht="15" hidden="1" customHeight="1" x14ac:dyDescent="0.25">
      <c r="A4593" s="65" t="s">
        <v>4711</v>
      </c>
      <c r="B4593" s="60" t="s">
        <v>4712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7"/>
        <v>3621600</v>
      </c>
      <c r="H4593" s="86" t="s">
        <v>112</v>
      </c>
    </row>
    <row r="4594" spans="1:8" ht="15" hidden="1" customHeight="1" x14ac:dyDescent="0.25">
      <c r="A4594" s="65" t="s">
        <v>4711</v>
      </c>
      <c r="B4594" s="60" t="s">
        <v>4713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7"/>
        <v>550000</v>
      </c>
      <c r="H4594" s="86" t="s">
        <v>648</v>
      </c>
    </row>
    <row r="4595" spans="1:8" ht="15" hidden="1" customHeight="1" x14ac:dyDescent="0.25">
      <c r="A4595" s="65" t="s">
        <v>4711</v>
      </c>
      <c r="B4595" s="60" t="s">
        <v>4714</v>
      </c>
      <c r="C4595" s="60" t="s">
        <v>4431</v>
      </c>
      <c r="D4595" s="65">
        <v>1</v>
      </c>
      <c r="E4595" s="60" t="s">
        <v>28</v>
      </c>
      <c r="F4595" s="62">
        <v>193000</v>
      </c>
      <c r="G4595" s="68">
        <f t="shared" si="137"/>
        <v>193000</v>
      </c>
      <c r="H4595" s="86" t="s">
        <v>134</v>
      </c>
    </row>
    <row r="4596" spans="1:8" ht="15" hidden="1" customHeight="1" x14ac:dyDescent="0.25">
      <c r="A4596" s="65" t="s">
        <v>4711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7"/>
        <v>24000</v>
      </c>
      <c r="H4596" s="86" t="s">
        <v>678</v>
      </c>
    </row>
    <row r="4597" spans="1:8" ht="15" hidden="1" customHeight="1" x14ac:dyDescent="0.25">
      <c r="A4597" s="65" t="s">
        <v>4711</v>
      </c>
      <c r="B4597" s="60" t="s">
        <v>4715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7"/>
        <v>69000</v>
      </c>
      <c r="H4597" s="86" t="s">
        <v>678</v>
      </c>
    </row>
    <row r="4598" spans="1:8" ht="15" customHeight="1" x14ac:dyDescent="0.25">
      <c r="A4598" s="65" t="s">
        <v>4711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7"/>
        <v>640000</v>
      </c>
      <c r="H4598" s="86" t="s">
        <v>4716</v>
      </c>
    </row>
    <row r="4599" spans="1:8" ht="15" hidden="1" customHeight="1" x14ac:dyDescent="0.25">
      <c r="A4599" s="65" t="s">
        <v>4717</v>
      </c>
      <c r="B4599" s="60" t="s">
        <v>4126</v>
      </c>
      <c r="C4599" s="75" t="s">
        <v>4027</v>
      </c>
      <c r="D4599" s="65">
        <v>5</v>
      </c>
      <c r="E4599" s="66" t="s">
        <v>28</v>
      </c>
      <c r="F4599" s="72">
        <v>100000</v>
      </c>
      <c r="G4599" s="68">
        <f t="shared" si="137"/>
        <v>500000</v>
      </c>
      <c r="H4599" s="86" t="s">
        <v>112</v>
      </c>
    </row>
    <row r="4600" spans="1:8" ht="15" hidden="1" customHeight="1" x14ac:dyDescent="0.25">
      <c r="A4600" s="65" t="s">
        <v>4717</v>
      </c>
      <c r="B4600" s="60" t="s">
        <v>4536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7"/>
        <v>85000</v>
      </c>
      <c r="H4600" s="86" t="s">
        <v>112</v>
      </c>
    </row>
    <row r="4601" spans="1:8" ht="15" hidden="1" customHeight="1" x14ac:dyDescent="0.25">
      <c r="A4601" s="65" t="s">
        <v>4717</v>
      </c>
      <c r="B4601" s="60" t="s">
        <v>4718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7"/>
        <v>850000</v>
      </c>
      <c r="H4601" s="86" t="s">
        <v>112</v>
      </c>
    </row>
    <row r="4602" spans="1:8" ht="15" hidden="1" customHeight="1" x14ac:dyDescent="0.25">
      <c r="A4602" s="65" t="s">
        <v>4717</v>
      </c>
      <c r="B4602" s="60" t="s">
        <v>4719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7"/>
        <v>120000</v>
      </c>
      <c r="H4602" s="86" t="s">
        <v>112</v>
      </c>
    </row>
    <row r="4603" spans="1:8" ht="15" hidden="1" customHeight="1" x14ac:dyDescent="0.25">
      <c r="A4603" s="65" t="s">
        <v>4717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7"/>
        <v>750000</v>
      </c>
      <c r="H4603" s="86" t="s">
        <v>112</v>
      </c>
    </row>
    <row r="4604" spans="1:8" ht="15" hidden="1" customHeight="1" x14ac:dyDescent="0.25">
      <c r="A4604" s="65" t="s">
        <v>4717</v>
      </c>
      <c r="B4604" s="60" t="s">
        <v>4720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7"/>
        <v>2200000</v>
      </c>
      <c r="H4604" s="86" t="s">
        <v>198</v>
      </c>
    </row>
    <row r="4605" spans="1:8" ht="15" hidden="1" customHeight="1" x14ac:dyDescent="0.25">
      <c r="A4605" s="65" t="s">
        <v>4717</v>
      </c>
      <c r="B4605" s="60" t="s">
        <v>4721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7"/>
        <v>100000</v>
      </c>
      <c r="H4605" s="86" t="s">
        <v>4722</v>
      </c>
    </row>
    <row r="4606" spans="1:8" ht="15" hidden="1" customHeight="1" x14ac:dyDescent="0.25">
      <c r="A4606" s="65" t="s">
        <v>4717</v>
      </c>
      <c r="B4606" s="60" t="s">
        <v>4723</v>
      </c>
      <c r="C4606" s="60" t="s">
        <v>70</v>
      </c>
      <c r="D4606" s="65">
        <v>1</v>
      </c>
      <c r="E4606" s="66" t="s">
        <v>31</v>
      </c>
      <c r="F4606" s="396">
        <v>150000</v>
      </c>
      <c r="G4606" s="68">
        <f t="shared" si="137"/>
        <v>150000</v>
      </c>
      <c r="H4606" s="86" t="s">
        <v>4722</v>
      </c>
    </row>
    <row r="4607" spans="1:8" ht="15" hidden="1" customHeight="1" x14ac:dyDescent="0.25">
      <c r="A4607" s="65" t="s">
        <v>4717</v>
      </c>
      <c r="B4607" s="60" t="s">
        <v>4724</v>
      </c>
      <c r="C4607" s="60"/>
      <c r="D4607" s="65">
        <v>10</v>
      </c>
      <c r="E4607" s="372" t="s">
        <v>31</v>
      </c>
      <c r="F4607" s="68">
        <v>2500</v>
      </c>
      <c r="G4607" s="217">
        <f t="shared" si="137"/>
        <v>25000</v>
      </c>
      <c r="H4607" s="86" t="s">
        <v>134</v>
      </c>
    </row>
    <row r="4608" spans="1:8" ht="15" hidden="1" customHeight="1" x14ac:dyDescent="0.25">
      <c r="A4608" s="65" t="s">
        <v>4717</v>
      </c>
      <c r="B4608" s="60" t="s">
        <v>4725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7"/>
        <v>9000</v>
      </c>
      <c r="H4608" s="86" t="s">
        <v>134</v>
      </c>
    </row>
    <row r="4609" spans="1:8" ht="15" hidden="1" customHeight="1" x14ac:dyDescent="0.25">
      <c r="A4609" s="65" t="s">
        <v>4717</v>
      </c>
      <c r="B4609" s="80" t="s">
        <v>4726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7"/>
        <v>170000</v>
      </c>
      <c r="H4609" s="86" t="s">
        <v>2003</v>
      </c>
    </row>
    <row r="4610" spans="1:8" ht="15" hidden="1" customHeight="1" x14ac:dyDescent="0.25">
      <c r="A4610" s="65" t="s">
        <v>4717</v>
      </c>
      <c r="B4610" s="60" t="s">
        <v>4727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7"/>
        <v>40000</v>
      </c>
      <c r="H4610" s="86" t="s">
        <v>2003</v>
      </c>
    </row>
    <row r="4611" spans="1:8" ht="15" hidden="1" customHeight="1" x14ac:dyDescent="0.25">
      <c r="A4611" s="65" t="s">
        <v>4717</v>
      </c>
      <c r="B4611" s="60" t="s">
        <v>4728</v>
      </c>
      <c r="C4611" s="60" t="s">
        <v>4729</v>
      </c>
      <c r="D4611" s="65">
        <v>2</v>
      </c>
      <c r="E4611" s="66" t="s">
        <v>31</v>
      </c>
      <c r="F4611" s="68">
        <v>110000</v>
      </c>
      <c r="G4611" s="217">
        <f t="shared" ref="G4611:G4674" si="138">D4611*F4611</f>
        <v>220000</v>
      </c>
      <c r="H4611" s="86" t="s">
        <v>134</v>
      </c>
    </row>
    <row r="4612" spans="1:8" ht="15" hidden="1" customHeight="1" x14ac:dyDescent="0.25">
      <c r="A4612" s="65" t="s">
        <v>4717</v>
      </c>
      <c r="B4612" s="60" t="s">
        <v>4730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8"/>
        <v>30000</v>
      </c>
      <c r="H4612" s="86" t="s">
        <v>648</v>
      </c>
    </row>
    <row r="4613" spans="1:8" ht="15" hidden="1" customHeight="1" x14ac:dyDescent="0.25">
      <c r="A4613" s="65" t="s">
        <v>4717</v>
      </c>
      <c r="B4613" s="60" t="s">
        <v>4731</v>
      </c>
      <c r="C4613" s="60" t="s">
        <v>4732</v>
      </c>
      <c r="D4613" s="65">
        <v>1</v>
      </c>
      <c r="E4613" s="66" t="s">
        <v>31</v>
      </c>
      <c r="F4613" s="72">
        <v>125000</v>
      </c>
      <c r="G4613" s="217">
        <f t="shared" si="138"/>
        <v>125000</v>
      </c>
      <c r="H4613" s="86" t="s">
        <v>134</v>
      </c>
    </row>
    <row r="4614" spans="1:8" ht="15" hidden="1" customHeight="1" x14ac:dyDescent="0.25">
      <c r="A4614" s="65" t="s">
        <v>4717</v>
      </c>
      <c r="B4614" s="60" t="s">
        <v>4733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8"/>
        <v>250000</v>
      </c>
      <c r="H4614" s="86" t="s">
        <v>4734</v>
      </c>
    </row>
    <row r="4615" spans="1:8" ht="15" hidden="1" customHeight="1" x14ac:dyDescent="0.25">
      <c r="A4615" s="65" t="s">
        <v>4717</v>
      </c>
      <c r="B4615" s="60" t="s">
        <v>4407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8"/>
        <v>1000000</v>
      </c>
      <c r="H4615" s="86" t="s">
        <v>4735</v>
      </c>
    </row>
    <row r="4616" spans="1:8" ht="15" hidden="1" customHeight="1" x14ac:dyDescent="0.25">
      <c r="A4616" s="65" t="s">
        <v>4717</v>
      </c>
      <c r="B4616" s="60" t="s">
        <v>4736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8"/>
        <v>150000</v>
      </c>
      <c r="H4616" s="86" t="s">
        <v>4734</v>
      </c>
    </row>
    <row r="4617" spans="1:8" ht="15" hidden="1" customHeight="1" x14ac:dyDescent="0.25">
      <c r="A4617" s="65" t="s">
        <v>4717</v>
      </c>
      <c r="B4617" s="60" t="s">
        <v>4737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8"/>
        <v>140000</v>
      </c>
      <c r="H4617" s="86" t="s">
        <v>4734</v>
      </c>
    </row>
    <row r="4618" spans="1:8" ht="15" hidden="1" customHeight="1" x14ac:dyDescent="0.25">
      <c r="A4618" s="65" t="s">
        <v>4717</v>
      </c>
      <c r="B4618" s="60" t="s">
        <v>4738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8"/>
        <v>45000</v>
      </c>
      <c r="H4618" s="86" t="s">
        <v>4734</v>
      </c>
    </row>
    <row r="4619" spans="1:8" ht="15" hidden="1" customHeight="1" x14ac:dyDescent="0.25">
      <c r="A4619" s="65" t="s">
        <v>4717</v>
      </c>
      <c r="B4619" s="60" t="s">
        <v>4739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8"/>
        <v>15000</v>
      </c>
      <c r="H4619" s="86" t="s">
        <v>4734</v>
      </c>
    </row>
    <row r="4620" spans="1:8" ht="15" hidden="1" customHeight="1" x14ac:dyDescent="0.25">
      <c r="A4620" s="65" t="s">
        <v>4740</v>
      </c>
      <c r="B4620" s="60" t="s">
        <v>4741</v>
      </c>
      <c r="C4620" s="75" t="s">
        <v>4742</v>
      </c>
      <c r="D4620" s="65">
        <v>1</v>
      </c>
      <c r="E4620" s="66" t="s">
        <v>28</v>
      </c>
      <c r="F4620" s="72">
        <v>45000</v>
      </c>
      <c r="G4620" s="68">
        <f t="shared" si="138"/>
        <v>45000</v>
      </c>
      <c r="H4620" s="86" t="s">
        <v>648</v>
      </c>
    </row>
    <row r="4621" spans="1:8" ht="15" hidden="1" customHeight="1" x14ac:dyDescent="0.25">
      <c r="A4621" s="65" t="s">
        <v>4740</v>
      </c>
      <c r="B4621" s="60" t="s">
        <v>4743</v>
      </c>
      <c r="C4621" s="60" t="s">
        <v>4742</v>
      </c>
      <c r="D4621" s="65">
        <v>1</v>
      </c>
      <c r="E4621" s="372" t="s">
        <v>28</v>
      </c>
      <c r="F4621" s="68">
        <v>35000</v>
      </c>
      <c r="G4621" s="68">
        <f t="shared" si="138"/>
        <v>35000</v>
      </c>
      <c r="H4621" s="86" t="s">
        <v>648</v>
      </c>
    </row>
    <row r="4622" spans="1:8" ht="15" hidden="1" customHeight="1" x14ac:dyDescent="0.25">
      <c r="A4622" s="65" t="s">
        <v>4740</v>
      </c>
      <c r="B4622" s="60" t="s">
        <v>4744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8"/>
        <v>45000</v>
      </c>
      <c r="H4622" s="86" t="s">
        <v>134</v>
      </c>
    </row>
    <row r="4623" spans="1:8" ht="15" hidden="1" customHeight="1" x14ac:dyDescent="0.25">
      <c r="A4623" s="65" t="s">
        <v>4740</v>
      </c>
      <c r="B4623" s="60" t="s">
        <v>4745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8"/>
        <v>10000</v>
      </c>
      <c r="H4623" s="86" t="s">
        <v>134</v>
      </c>
    </row>
    <row r="4624" spans="1:8" ht="15" hidden="1" customHeight="1" x14ac:dyDescent="0.25">
      <c r="A4624" s="65" t="s">
        <v>4740</v>
      </c>
      <c r="B4624" s="60" t="s">
        <v>4746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8"/>
        <v>110000</v>
      </c>
      <c r="H4624" s="86" t="s">
        <v>112</v>
      </c>
    </row>
    <row r="4625" spans="1:8" ht="15" hidden="1" customHeight="1" x14ac:dyDescent="0.25">
      <c r="A4625" s="65" t="s">
        <v>4740</v>
      </c>
      <c r="B4625" s="60" t="s">
        <v>4747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8"/>
        <v>60000</v>
      </c>
      <c r="H4625" s="86" t="s">
        <v>147</v>
      </c>
    </row>
    <row r="4626" spans="1:8" ht="15" hidden="1" customHeight="1" x14ac:dyDescent="0.25">
      <c r="A4626" s="65" t="s">
        <v>4740</v>
      </c>
      <c r="B4626" s="60" t="s">
        <v>4748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8"/>
        <v>56000</v>
      </c>
      <c r="H4626" s="86" t="s">
        <v>112</v>
      </c>
    </row>
    <row r="4627" spans="1:8" ht="15" hidden="1" customHeight="1" x14ac:dyDescent="0.25">
      <c r="A4627" s="65" t="s">
        <v>4740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6">
        <v>75000</v>
      </c>
      <c r="G4627" s="68">
        <f t="shared" si="138"/>
        <v>375000</v>
      </c>
      <c r="H4627" s="86" t="s">
        <v>112</v>
      </c>
    </row>
    <row r="4628" spans="1:8" ht="15" hidden="1" customHeight="1" x14ac:dyDescent="0.25">
      <c r="A4628" s="65" t="s">
        <v>4740</v>
      </c>
      <c r="B4628" s="60" t="s">
        <v>4749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8"/>
        <v>287500</v>
      </c>
      <c r="H4628" s="86" t="s">
        <v>112</v>
      </c>
    </row>
    <row r="4629" spans="1:8" ht="15" hidden="1" customHeight="1" x14ac:dyDescent="0.25">
      <c r="A4629" s="65" t="s">
        <v>4740</v>
      </c>
      <c r="B4629" s="60" t="s">
        <v>4750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8"/>
        <v>350000</v>
      </c>
      <c r="H4629" s="86" t="s">
        <v>112</v>
      </c>
    </row>
    <row r="4630" spans="1:8" ht="15" hidden="1" customHeight="1" x14ac:dyDescent="0.25">
      <c r="A4630" s="65" t="s">
        <v>4740</v>
      </c>
      <c r="B4630" s="80" t="s">
        <v>4751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8"/>
        <v>140000</v>
      </c>
      <c r="H4630" s="86" t="s">
        <v>112</v>
      </c>
    </row>
    <row r="4631" spans="1:8" ht="15" hidden="1" customHeight="1" x14ac:dyDescent="0.25">
      <c r="A4631" s="65" t="s">
        <v>4740</v>
      </c>
      <c r="B4631" s="60" t="s">
        <v>4022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8"/>
        <v>103000</v>
      </c>
      <c r="H4631" s="86" t="s">
        <v>112</v>
      </c>
    </row>
    <row r="4632" spans="1:8" ht="15" hidden="1" customHeight="1" x14ac:dyDescent="0.25">
      <c r="A4632" s="65" t="s">
        <v>4740</v>
      </c>
      <c r="B4632" s="60" t="s">
        <v>4752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8"/>
        <v>22500</v>
      </c>
      <c r="H4632" s="86" t="s">
        <v>112</v>
      </c>
    </row>
    <row r="4633" spans="1:8" ht="15" hidden="1" customHeight="1" x14ac:dyDescent="0.25">
      <c r="A4633" s="65" t="s">
        <v>4740</v>
      </c>
      <c r="B4633" s="60" t="s">
        <v>4753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8"/>
        <v>495000</v>
      </c>
      <c r="H4633" s="86" t="s">
        <v>552</v>
      </c>
    </row>
    <row r="4634" spans="1:8" ht="15" hidden="1" customHeight="1" x14ac:dyDescent="0.25">
      <c r="A4634" s="65" t="s">
        <v>4740</v>
      </c>
      <c r="B4634" s="60" t="s">
        <v>4754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8"/>
        <v>50000</v>
      </c>
      <c r="H4634" s="86" t="s">
        <v>552</v>
      </c>
    </row>
    <row r="4635" spans="1:8" ht="15" hidden="1" customHeight="1" x14ac:dyDescent="0.25">
      <c r="A4635" s="65" t="s">
        <v>4740</v>
      </c>
      <c r="B4635" s="60" t="s">
        <v>4755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8"/>
        <v>30000</v>
      </c>
      <c r="H4635" s="86" t="s">
        <v>648</v>
      </c>
    </row>
    <row r="4636" spans="1:8" ht="15" hidden="1" customHeight="1" x14ac:dyDescent="0.25">
      <c r="A4636" s="65" t="s">
        <v>4740</v>
      </c>
      <c r="B4636" s="60" t="s">
        <v>4756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8"/>
        <v>5000</v>
      </c>
      <c r="H4636" s="86" t="s">
        <v>648</v>
      </c>
    </row>
    <row r="4637" spans="1:8" ht="15" hidden="1" customHeight="1" x14ac:dyDescent="0.25">
      <c r="A4637" s="65" t="s">
        <v>4757</v>
      </c>
      <c r="B4637" s="60" t="s">
        <v>4758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8"/>
        <v>3400000</v>
      </c>
      <c r="H4637" s="86" t="s">
        <v>112</v>
      </c>
    </row>
    <row r="4638" spans="1:8" ht="15" hidden="1" customHeight="1" x14ac:dyDescent="0.25">
      <c r="A4638" s="65" t="s">
        <v>4757</v>
      </c>
      <c r="B4638" s="60" t="s">
        <v>4759</v>
      </c>
      <c r="C4638" s="60" t="s">
        <v>4020</v>
      </c>
      <c r="D4638" s="65">
        <v>15</v>
      </c>
      <c r="E4638" s="372" t="s">
        <v>28</v>
      </c>
      <c r="F4638" s="68">
        <v>20000</v>
      </c>
      <c r="G4638" s="68">
        <f t="shared" si="138"/>
        <v>300000</v>
      </c>
      <c r="H4638" s="86" t="s">
        <v>112</v>
      </c>
    </row>
    <row r="4639" spans="1:8" ht="15" hidden="1" customHeight="1" x14ac:dyDescent="0.25">
      <c r="A4639" s="65" t="s">
        <v>4757</v>
      </c>
      <c r="B4639" s="60" t="s">
        <v>4760</v>
      </c>
      <c r="C4639" s="60" t="s">
        <v>4020</v>
      </c>
      <c r="D4639" s="65">
        <v>15</v>
      </c>
      <c r="E4639" s="60" t="s">
        <v>28</v>
      </c>
      <c r="F4639" s="62">
        <v>30000</v>
      </c>
      <c r="G4639" s="68">
        <f t="shared" si="138"/>
        <v>450000</v>
      </c>
      <c r="H4639" s="86" t="s">
        <v>112</v>
      </c>
    </row>
    <row r="4640" spans="1:8" ht="15" hidden="1" customHeight="1" x14ac:dyDescent="0.25">
      <c r="A4640" s="65" t="s">
        <v>4757</v>
      </c>
      <c r="B4640" s="60" t="s">
        <v>4761</v>
      </c>
      <c r="C4640" s="60" t="s">
        <v>4762</v>
      </c>
      <c r="D4640" s="65">
        <v>1</v>
      </c>
      <c r="E4640" s="66" t="s">
        <v>28</v>
      </c>
      <c r="F4640" s="67">
        <v>2630000</v>
      </c>
      <c r="G4640" s="68">
        <f t="shared" si="138"/>
        <v>2630000</v>
      </c>
      <c r="H4640" s="86" t="s">
        <v>4609</v>
      </c>
    </row>
    <row r="4641" spans="1:8" ht="15" hidden="1" customHeight="1" x14ac:dyDescent="0.25">
      <c r="A4641" s="65" t="s">
        <v>4757</v>
      </c>
      <c r="B4641" s="60" t="s">
        <v>4763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8"/>
        <v>972000</v>
      </c>
      <c r="H4641" s="86" t="s">
        <v>112</v>
      </c>
    </row>
    <row r="4642" spans="1:8" ht="15" hidden="1" customHeight="1" x14ac:dyDescent="0.25">
      <c r="A4642" s="65" t="s">
        <v>4757</v>
      </c>
      <c r="B4642" s="60" t="s">
        <v>4764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8"/>
        <v>297000</v>
      </c>
      <c r="H4642" s="86" t="s">
        <v>112</v>
      </c>
    </row>
    <row r="4643" spans="1:8" ht="15" hidden="1" customHeight="1" x14ac:dyDescent="0.25">
      <c r="A4643" s="65" t="s">
        <v>4757</v>
      </c>
      <c r="B4643" s="80" t="s">
        <v>4765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8"/>
        <v>402000</v>
      </c>
      <c r="H4643" s="86" t="s">
        <v>112</v>
      </c>
    </row>
    <row r="4644" spans="1:8" ht="15" hidden="1" customHeight="1" x14ac:dyDescent="0.25">
      <c r="A4644" s="65" t="s">
        <v>4757</v>
      </c>
      <c r="B4644" s="60" t="s">
        <v>4522</v>
      </c>
      <c r="C4644" s="60" t="s">
        <v>49</v>
      </c>
      <c r="D4644" s="65">
        <v>6</v>
      </c>
      <c r="E4644" s="66" t="s">
        <v>28</v>
      </c>
      <c r="F4644" s="396">
        <v>14500</v>
      </c>
      <c r="G4644" s="68">
        <f t="shared" si="138"/>
        <v>87000</v>
      </c>
      <c r="H4644" s="86" t="s">
        <v>112</v>
      </c>
    </row>
    <row r="4645" spans="1:8" ht="15" hidden="1" customHeight="1" x14ac:dyDescent="0.25">
      <c r="A4645" s="65" t="s">
        <v>4757</v>
      </c>
      <c r="B4645" s="60" t="s">
        <v>4766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8"/>
        <v>90000</v>
      </c>
      <c r="H4645" s="86" t="s">
        <v>1306</v>
      </c>
    </row>
    <row r="4646" spans="1:8" ht="15" hidden="1" customHeight="1" x14ac:dyDescent="0.25">
      <c r="A4646" s="65" t="s">
        <v>4757</v>
      </c>
      <c r="B4646" s="60" t="s">
        <v>4767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8"/>
        <v>120000</v>
      </c>
      <c r="H4646" s="86" t="s">
        <v>4599</v>
      </c>
    </row>
    <row r="4647" spans="1:8" ht="15" hidden="1" customHeight="1" x14ac:dyDescent="0.25">
      <c r="A4647" s="65" t="s">
        <v>4757</v>
      </c>
      <c r="B4647" s="80" t="s">
        <v>4768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8"/>
        <v>125000</v>
      </c>
      <c r="H4647" s="86" t="s">
        <v>1043</v>
      </c>
    </row>
    <row r="4648" spans="1:8" ht="15" hidden="1" customHeight="1" x14ac:dyDescent="0.25">
      <c r="A4648" s="65" t="s">
        <v>4757</v>
      </c>
      <c r="B4648" s="60" t="s">
        <v>4769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8"/>
        <v>2200000</v>
      </c>
      <c r="H4648" s="86" t="s">
        <v>1146</v>
      </c>
    </row>
    <row r="4649" spans="1:8" ht="15" hidden="1" customHeight="1" x14ac:dyDescent="0.25">
      <c r="A4649" s="65" t="s">
        <v>4757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8"/>
        <v>400000</v>
      </c>
      <c r="H4649" s="86" t="s">
        <v>112</v>
      </c>
    </row>
    <row r="4650" spans="1:8" ht="15" hidden="1" customHeight="1" x14ac:dyDescent="0.25">
      <c r="A4650" s="65" t="s">
        <v>4757</v>
      </c>
      <c r="B4650" s="60" t="s">
        <v>4721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8"/>
        <v>100000</v>
      </c>
      <c r="H4650" s="86" t="s">
        <v>4734</v>
      </c>
    </row>
    <row r="4651" spans="1:8" ht="15" hidden="1" customHeight="1" x14ac:dyDescent="0.25">
      <c r="A4651" s="65" t="s">
        <v>4757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8"/>
        <v>150000</v>
      </c>
      <c r="H4651" s="86" t="s">
        <v>4734</v>
      </c>
    </row>
    <row r="4652" spans="1:8" ht="15" hidden="1" customHeight="1" x14ac:dyDescent="0.25">
      <c r="A4652" s="65" t="s">
        <v>4757</v>
      </c>
      <c r="B4652" s="60" t="s">
        <v>4770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8"/>
        <v>400000</v>
      </c>
      <c r="H4652" s="86" t="s">
        <v>112</v>
      </c>
    </row>
    <row r="4653" spans="1:8" ht="15" hidden="1" customHeight="1" x14ac:dyDescent="0.25">
      <c r="A4653" s="65" t="s">
        <v>4757</v>
      </c>
      <c r="B4653" s="60" t="s">
        <v>4771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8"/>
        <v>200000</v>
      </c>
      <c r="H4653" s="86" t="s">
        <v>112</v>
      </c>
    </row>
    <row r="4654" spans="1:8" ht="15" hidden="1" customHeight="1" x14ac:dyDescent="0.25">
      <c r="A4654" s="65" t="s">
        <v>4757</v>
      </c>
      <c r="B4654" s="60" t="s">
        <v>4772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8"/>
        <v>300000</v>
      </c>
      <c r="H4654" s="86" t="s">
        <v>112</v>
      </c>
    </row>
    <row r="4655" spans="1:8" ht="15" customHeight="1" x14ac:dyDescent="0.25">
      <c r="A4655" s="65" t="s">
        <v>4757</v>
      </c>
      <c r="B4655" s="60" t="s">
        <v>2616</v>
      </c>
      <c r="C4655" s="60" t="s">
        <v>4773</v>
      </c>
      <c r="D4655" s="65">
        <v>6</v>
      </c>
      <c r="E4655" s="66" t="s">
        <v>28</v>
      </c>
      <c r="F4655" s="72">
        <v>1270000</v>
      </c>
      <c r="G4655" s="217">
        <f t="shared" si="138"/>
        <v>7620000</v>
      </c>
      <c r="H4655" s="86" t="s">
        <v>112</v>
      </c>
    </row>
    <row r="4656" spans="1:8" ht="15" customHeight="1" x14ac:dyDescent="0.25">
      <c r="A4656" s="65" t="s">
        <v>4757</v>
      </c>
      <c r="B4656" s="60" t="s">
        <v>1025</v>
      </c>
      <c r="C4656" s="60" t="s">
        <v>4773</v>
      </c>
      <c r="D4656" s="65">
        <v>2</v>
      </c>
      <c r="E4656" s="66" t="s">
        <v>28</v>
      </c>
      <c r="F4656" s="72">
        <v>148000</v>
      </c>
      <c r="G4656" s="217">
        <f t="shared" si="138"/>
        <v>296000</v>
      </c>
      <c r="H4656" s="86" t="s">
        <v>112</v>
      </c>
    </row>
    <row r="4657" spans="1:8" ht="15" hidden="1" customHeight="1" x14ac:dyDescent="0.25">
      <c r="A4657" s="65" t="s">
        <v>4757</v>
      </c>
      <c r="B4657" s="60" t="s">
        <v>3280</v>
      </c>
      <c r="C4657" s="60" t="s">
        <v>4773</v>
      </c>
      <c r="D4657" s="65">
        <v>6</v>
      </c>
      <c r="E4657" s="76" t="s">
        <v>28</v>
      </c>
      <c r="F4657" s="72">
        <v>40000</v>
      </c>
      <c r="G4657" s="217">
        <f t="shared" si="138"/>
        <v>240000</v>
      </c>
      <c r="H4657" s="86" t="s">
        <v>112</v>
      </c>
    </row>
    <row r="4658" spans="1:8" ht="15" customHeight="1" x14ac:dyDescent="0.25">
      <c r="A4658" s="65" t="s">
        <v>4757</v>
      </c>
      <c r="B4658" s="77" t="s">
        <v>4774</v>
      </c>
      <c r="C4658" s="60" t="s">
        <v>4773</v>
      </c>
      <c r="D4658" s="65">
        <v>8</v>
      </c>
      <c r="E4658" s="76" t="s">
        <v>28</v>
      </c>
      <c r="F4658" s="72">
        <v>3400000</v>
      </c>
      <c r="G4658" s="72">
        <f t="shared" si="138"/>
        <v>27200000</v>
      </c>
      <c r="H4658" s="86" t="s">
        <v>112</v>
      </c>
    </row>
    <row r="4659" spans="1:8" ht="15" customHeight="1" x14ac:dyDescent="0.25">
      <c r="A4659" s="65" t="s">
        <v>4757</v>
      </c>
      <c r="B4659" s="75" t="s">
        <v>4775</v>
      </c>
      <c r="C4659" s="60" t="s">
        <v>4773</v>
      </c>
      <c r="D4659" s="81">
        <v>8</v>
      </c>
      <c r="E4659" s="76" t="s">
        <v>28</v>
      </c>
      <c r="F4659" s="398">
        <v>305000</v>
      </c>
      <c r="G4659" s="72">
        <f t="shared" si="138"/>
        <v>2440000</v>
      </c>
      <c r="H4659" s="86" t="s">
        <v>112</v>
      </c>
    </row>
    <row r="4660" spans="1:8" ht="15" hidden="1" customHeight="1" x14ac:dyDescent="0.25">
      <c r="A4660" s="65" t="s">
        <v>4757</v>
      </c>
      <c r="B4660" s="63" t="s">
        <v>4776</v>
      </c>
      <c r="C4660" s="60" t="s">
        <v>4773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4757</v>
      </c>
      <c r="B4661" s="60" t="s">
        <v>4777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8"/>
        <v>156000</v>
      </c>
      <c r="H4661" s="374" t="s">
        <v>696</v>
      </c>
    </row>
    <row r="4662" spans="1:8" ht="15" hidden="1" customHeight="1" x14ac:dyDescent="0.25">
      <c r="A4662" s="65" t="s">
        <v>4757</v>
      </c>
      <c r="B4662" s="63" t="s">
        <v>4778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8"/>
        <v>10000</v>
      </c>
      <c r="H4662" s="69" t="s">
        <v>696</v>
      </c>
    </row>
    <row r="4663" spans="1:8" ht="15" hidden="1" customHeight="1" x14ac:dyDescent="0.25">
      <c r="A4663" s="65" t="s">
        <v>4757</v>
      </c>
      <c r="B4663" s="63" t="s">
        <v>4779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8"/>
        <v>440000</v>
      </c>
      <c r="H4663" s="69" t="s">
        <v>112</v>
      </c>
    </row>
    <row r="4664" spans="1:8" ht="15" hidden="1" customHeight="1" x14ac:dyDescent="0.25">
      <c r="A4664" s="65" t="s">
        <v>4757</v>
      </c>
      <c r="B4664" s="63" t="s">
        <v>4780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8"/>
        <v>880000</v>
      </c>
      <c r="H4664" s="69" t="s">
        <v>112</v>
      </c>
    </row>
    <row r="4665" spans="1:8" ht="15" hidden="1" customHeight="1" x14ac:dyDescent="0.25">
      <c r="A4665" s="65" t="s">
        <v>4757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8"/>
        <v>4460000</v>
      </c>
      <c r="H4665" s="69" t="s">
        <v>112</v>
      </c>
    </row>
    <row r="4666" spans="1:8" ht="15" hidden="1" customHeight="1" x14ac:dyDescent="0.25">
      <c r="A4666" s="65" t="s">
        <v>4757</v>
      </c>
      <c r="B4666" s="63" t="s">
        <v>4781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8"/>
        <v>630000</v>
      </c>
      <c r="H4666" s="69" t="s">
        <v>112</v>
      </c>
    </row>
    <row r="4667" spans="1:8" ht="15" hidden="1" customHeight="1" x14ac:dyDescent="0.25">
      <c r="A4667" s="65" t="s">
        <v>4757</v>
      </c>
      <c r="B4667" s="74" t="s">
        <v>4782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8"/>
        <v>1285000</v>
      </c>
      <c r="H4667" s="69" t="s">
        <v>112</v>
      </c>
    </row>
    <row r="4668" spans="1:8" ht="15" hidden="1" customHeight="1" x14ac:dyDescent="0.25">
      <c r="A4668" s="65" t="s">
        <v>4757</v>
      </c>
      <c r="B4668" s="74" t="s">
        <v>4783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8"/>
        <v>480000</v>
      </c>
      <c r="H4668" s="69" t="s">
        <v>112</v>
      </c>
    </row>
    <row r="4669" spans="1:8" ht="15" hidden="1" customHeight="1" x14ac:dyDescent="0.25">
      <c r="A4669" s="65" t="s">
        <v>4784</v>
      </c>
      <c r="B4669" s="60" t="s">
        <v>4785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8"/>
        <v>11000</v>
      </c>
      <c r="H4669" s="86" t="s">
        <v>3884</v>
      </c>
    </row>
    <row r="4670" spans="1:8" ht="15" hidden="1" customHeight="1" x14ac:dyDescent="0.25">
      <c r="A4670" s="65" t="s">
        <v>4784</v>
      </c>
      <c r="B4670" s="60" t="s">
        <v>4786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8"/>
        <v>4000</v>
      </c>
      <c r="H4670" s="86" t="s">
        <v>3884</v>
      </c>
    </row>
    <row r="4671" spans="1:8" ht="15" hidden="1" customHeight="1" x14ac:dyDescent="0.25">
      <c r="A4671" s="65" t="s">
        <v>4784</v>
      </c>
      <c r="B4671" s="60" t="s">
        <v>4787</v>
      </c>
      <c r="C4671" s="60" t="s">
        <v>4788</v>
      </c>
      <c r="D4671" s="65">
        <v>1</v>
      </c>
      <c r="E4671" s="60" t="s">
        <v>28</v>
      </c>
      <c r="F4671" s="62">
        <v>30800000</v>
      </c>
      <c r="G4671" s="68">
        <f t="shared" si="138"/>
        <v>30800000</v>
      </c>
      <c r="H4671" s="86" t="s">
        <v>134</v>
      </c>
    </row>
    <row r="4672" spans="1:8" ht="15" hidden="1" customHeight="1" x14ac:dyDescent="0.25">
      <c r="A4672" s="65" t="s">
        <v>4784</v>
      </c>
      <c r="B4672" s="60" t="s">
        <v>4789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8"/>
        <v>9945000</v>
      </c>
      <c r="H4672" s="86" t="s">
        <v>631</v>
      </c>
    </row>
    <row r="4673" spans="1:8" ht="15" hidden="1" customHeight="1" x14ac:dyDescent="0.25">
      <c r="A4673" s="65" t="s">
        <v>4784</v>
      </c>
      <c r="B4673" s="60" t="s">
        <v>4790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8"/>
        <v>1580000</v>
      </c>
      <c r="H4673" s="86" t="s">
        <v>953</v>
      </c>
    </row>
    <row r="4674" spans="1:8" ht="15" hidden="1" customHeight="1" x14ac:dyDescent="0.25">
      <c r="A4674" s="65" t="s">
        <v>4791</v>
      </c>
      <c r="B4674" s="60" t="s">
        <v>1512</v>
      </c>
      <c r="C4674" s="60" t="s">
        <v>4027</v>
      </c>
      <c r="D4674" s="65">
        <v>1</v>
      </c>
      <c r="E4674" s="66" t="s">
        <v>28</v>
      </c>
      <c r="F4674" s="72">
        <v>100000</v>
      </c>
      <c r="G4674" s="68">
        <f t="shared" si="138"/>
        <v>100000</v>
      </c>
      <c r="H4674" s="86" t="s">
        <v>112</v>
      </c>
    </row>
    <row r="4675" spans="1:8" ht="15" customHeight="1" x14ac:dyDescent="0.25">
      <c r="A4675" s="65" t="s">
        <v>4791</v>
      </c>
      <c r="B4675" s="60" t="s">
        <v>4428</v>
      </c>
      <c r="C4675" s="60" t="s">
        <v>4526</v>
      </c>
      <c r="D4675" s="65">
        <v>5</v>
      </c>
      <c r="E4675" s="372" t="s">
        <v>116</v>
      </c>
      <c r="F4675" s="68">
        <v>1700000</v>
      </c>
      <c r="G4675" s="68">
        <f t="shared" ref="G4675:G4690" si="139">D4675*F4675</f>
        <v>8500000</v>
      </c>
      <c r="H4675" s="86" t="s">
        <v>112</v>
      </c>
    </row>
    <row r="4676" spans="1:8" ht="15" customHeight="1" x14ac:dyDescent="0.25">
      <c r="A4676" s="65" t="s">
        <v>4791</v>
      </c>
      <c r="B4676" s="60" t="s">
        <v>4147</v>
      </c>
      <c r="C4676" s="60" t="s">
        <v>4526</v>
      </c>
      <c r="D4676" s="65">
        <v>5</v>
      </c>
      <c r="E4676" s="60" t="s">
        <v>28</v>
      </c>
      <c r="F4676" s="62">
        <v>2818182</v>
      </c>
      <c r="G4676" s="68">
        <f t="shared" si="139"/>
        <v>14090910</v>
      </c>
      <c r="H4676" s="86" t="s">
        <v>112</v>
      </c>
    </row>
    <row r="4677" spans="1:8" ht="15" hidden="1" customHeight="1" x14ac:dyDescent="0.25">
      <c r="A4677" s="65" t="s">
        <v>4791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9"/>
        <v>225000</v>
      </c>
      <c r="H4677" s="86" t="s">
        <v>4792</v>
      </c>
    </row>
    <row r="4678" spans="1:8" ht="15" hidden="1" customHeight="1" x14ac:dyDescent="0.25">
      <c r="A4678" s="65" t="s">
        <v>4791</v>
      </c>
      <c r="B4678" s="60" t="s">
        <v>4793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9"/>
        <v>200000</v>
      </c>
      <c r="H4678" s="86" t="s">
        <v>4794</v>
      </c>
    </row>
    <row r="4679" spans="1:8" ht="15" hidden="1" customHeight="1" x14ac:dyDescent="0.25">
      <c r="A4679" s="65" t="s">
        <v>4791</v>
      </c>
      <c r="B4679" s="60" t="s">
        <v>4795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9"/>
        <v>260000</v>
      </c>
      <c r="H4679" s="86" t="s">
        <v>112</v>
      </c>
    </row>
    <row r="4680" spans="1:8" ht="15" hidden="1" customHeight="1" x14ac:dyDescent="0.25">
      <c r="A4680" s="65" t="s">
        <v>4791</v>
      </c>
      <c r="B4680" s="60" t="s">
        <v>4796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9"/>
        <v>1700000</v>
      </c>
      <c r="H4680" s="86" t="s">
        <v>1146</v>
      </c>
    </row>
    <row r="4681" spans="1:8" ht="15" hidden="1" customHeight="1" x14ac:dyDescent="0.25">
      <c r="A4681" s="65" t="s">
        <v>4791</v>
      </c>
      <c r="B4681" s="60" t="s">
        <v>4797</v>
      </c>
      <c r="C4681" s="60" t="s">
        <v>70</v>
      </c>
      <c r="D4681" s="65">
        <v>1</v>
      </c>
      <c r="E4681" s="66" t="s">
        <v>71</v>
      </c>
      <c r="F4681" s="396">
        <v>2200000</v>
      </c>
      <c r="G4681" s="68">
        <f t="shared" si="139"/>
        <v>2200000</v>
      </c>
      <c r="H4681" s="86" t="s">
        <v>1043</v>
      </c>
    </row>
    <row r="4682" spans="1:8" ht="15" hidden="1" customHeight="1" x14ac:dyDescent="0.25">
      <c r="A4682" s="65" t="s">
        <v>4791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9"/>
        <v>4000000</v>
      </c>
      <c r="H4682" s="86" t="s">
        <v>112</v>
      </c>
    </row>
    <row r="4683" spans="1:8" ht="15" hidden="1" customHeight="1" x14ac:dyDescent="0.25">
      <c r="A4683" s="65" t="s">
        <v>4791</v>
      </c>
      <c r="B4683" s="60" t="s">
        <v>4798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9"/>
        <v>869500</v>
      </c>
      <c r="H4683" s="86" t="s">
        <v>134</v>
      </c>
    </row>
    <row r="4684" spans="1:8" ht="15" hidden="1" customHeight="1" x14ac:dyDescent="0.25">
      <c r="A4684" s="65" t="s">
        <v>4799</v>
      </c>
      <c r="B4684" s="60" t="s">
        <v>4800</v>
      </c>
      <c r="C4684" s="75"/>
      <c r="D4684" s="65">
        <v>5</v>
      </c>
      <c r="E4684" s="66" t="s">
        <v>28</v>
      </c>
      <c r="F4684" s="72">
        <v>8000</v>
      </c>
      <c r="G4684" s="68">
        <f t="shared" si="139"/>
        <v>40000</v>
      </c>
      <c r="H4684" s="86" t="s">
        <v>4599</v>
      </c>
    </row>
    <row r="4685" spans="1:8" ht="15" hidden="1" customHeight="1" x14ac:dyDescent="0.25">
      <c r="A4685" s="65" t="s">
        <v>4799</v>
      </c>
      <c r="B4685" s="60" t="s">
        <v>4801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9"/>
        <v>28000</v>
      </c>
      <c r="H4685" s="86" t="s">
        <v>1619</v>
      </c>
    </row>
    <row r="4686" spans="1:8" ht="15" hidden="1" customHeight="1" x14ac:dyDescent="0.25">
      <c r="A4686" s="65" t="s">
        <v>4799</v>
      </c>
      <c r="B4686" s="60" t="s">
        <v>4802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9"/>
        <v>7000</v>
      </c>
      <c r="H4686" s="86" t="s">
        <v>552</v>
      </c>
    </row>
    <row r="4687" spans="1:8" ht="15" hidden="1" customHeight="1" x14ac:dyDescent="0.25">
      <c r="A4687" s="65" t="s">
        <v>4799</v>
      </c>
      <c r="B4687" s="60" t="s">
        <v>4803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9"/>
        <v>192000</v>
      </c>
      <c r="H4687" s="86" t="s">
        <v>4804</v>
      </c>
    </row>
    <row r="4688" spans="1:8" ht="15" hidden="1" customHeight="1" x14ac:dyDescent="0.25">
      <c r="A4688" s="65" t="s">
        <v>4799</v>
      </c>
      <c r="B4688" s="60" t="s">
        <v>4805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9"/>
        <v>270000</v>
      </c>
      <c r="H4688" s="86" t="s">
        <v>4599</v>
      </c>
    </row>
    <row r="4689" spans="1:8" ht="15" hidden="1" customHeight="1" x14ac:dyDescent="0.25">
      <c r="A4689" s="65" t="s">
        <v>4799</v>
      </c>
      <c r="B4689" s="60" t="s">
        <v>4806</v>
      </c>
      <c r="C4689" s="60" t="s">
        <v>796</v>
      </c>
      <c r="D4689" s="65">
        <v>2</v>
      </c>
      <c r="E4689" s="66" t="s">
        <v>64</v>
      </c>
      <c r="F4689" s="72" t="s">
        <v>4807</v>
      </c>
      <c r="G4689" s="68" t="e">
        <f t="shared" si="139"/>
        <v>#VALUE!</v>
      </c>
      <c r="H4689" s="86" t="s">
        <v>4599</v>
      </c>
    </row>
    <row r="4690" spans="1:8" ht="15" hidden="1" customHeight="1" x14ac:dyDescent="0.25">
      <c r="A4690" s="65" t="s">
        <v>4799</v>
      </c>
      <c r="B4690" s="60" t="s">
        <v>4808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9"/>
        <v>85000</v>
      </c>
      <c r="H4690" s="86" t="s">
        <v>4599</v>
      </c>
    </row>
    <row r="4691" spans="1:8" ht="15" hidden="1" customHeight="1" x14ac:dyDescent="0.25">
      <c r="A4691" s="65" t="s">
        <v>4809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4599</v>
      </c>
    </row>
    <row r="4692" spans="1:8" ht="15" hidden="1" customHeight="1" x14ac:dyDescent="0.25">
      <c r="A4692" s="65" t="s">
        <v>4809</v>
      </c>
      <c r="B4692" s="60" t="s">
        <v>4810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40">F4692*D4692</f>
        <v>10101000</v>
      </c>
      <c r="H4692" s="86" t="s">
        <v>4365</v>
      </c>
    </row>
    <row r="4693" spans="1:8" ht="15" hidden="1" customHeight="1" x14ac:dyDescent="0.25">
      <c r="A4693" s="65" t="s">
        <v>4809</v>
      </c>
      <c r="B4693" s="60" t="s">
        <v>4811</v>
      </c>
      <c r="C4693" s="60" t="s">
        <v>4812</v>
      </c>
      <c r="D4693" s="65">
        <v>1</v>
      </c>
      <c r="E4693" s="60" t="s">
        <v>815</v>
      </c>
      <c r="F4693" s="62">
        <v>90000</v>
      </c>
      <c r="G4693" s="68">
        <f t="shared" si="140"/>
        <v>90000</v>
      </c>
      <c r="H4693" s="86" t="s">
        <v>112</v>
      </c>
    </row>
    <row r="4694" spans="1:8" ht="15" hidden="1" customHeight="1" x14ac:dyDescent="0.25">
      <c r="A4694" s="65" t="s">
        <v>4809</v>
      </c>
      <c r="B4694" s="60" t="s">
        <v>4813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0"/>
        <v>400000</v>
      </c>
      <c r="H4694" s="86" t="s">
        <v>112</v>
      </c>
    </row>
    <row r="4695" spans="1:8" ht="15" hidden="1" customHeight="1" x14ac:dyDescent="0.25">
      <c r="A4695" s="65" t="s">
        <v>4809</v>
      </c>
      <c r="B4695" s="60" t="s">
        <v>4814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0"/>
        <v>21000</v>
      </c>
      <c r="H4695" s="86" t="s">
        <v>4599</v>
      </c>
    </row>
    <row r="4696" spans="1:8" ht="15" hidden="1" customHeight="1" x14ac:dyDescent="0.25">
      <c r="A4696" s="65" t="s">
        <v>4809</v>
      </c>
      <c r="B4696" s="60" t="s">
        <v>4815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0"/>
        <v>21000</v>
      </c>
      <c r="H4696" s="86" t="s">
        <v>4599</v>
      </c>
    </row>
    <row r="4697" spans="1:8" ht="15" hidden="1" customHeight="1" x14ac:dyDescent="0.25">
      <c r="A4697" s="65" t="s">
        <v>4809</v>
      </c>
      <c r="B4697" s="60" t="s">
        <v>4752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0"/>
        <v>22500</v>
      </c>
      <c r="H4697" s="86" t="s">
        <v>648</v>
      </c>
    </row>
    <row r="4698" spans="1:8" ht="15" hidden="1" customHeight="1" x14ac:dyDescent="0.25">
      <c r="A4698" s="65" t="s">
        <v>4809</v>
      </c>
      <c r="B4698" s="60" t="s">
        <v>4816</v>
      </c>
      <c r="C4698" s="60" t="s">
        <v>70</v>
      </c>
      <c r="D4698" s="65">
        <v>1</v>
      </c>
      <c r="E4698" s="66" t="s">
        <v>31</v>
      </c>
      <c r="F4698" s="396">
        <v>100000</v>
      </c>
      <c r="G4698" s="68">
        <f t="shared" si="140"/>
        <v>100000</v>
      </c>
      <c r="H4698" s="86" t="s">
        <v>953</v>
      </c>
    </row>
    <row r="4699" spans="1:8" ht="15" hidden="1" customHeight="1" x14ac:dyDescent="0.25">
      <c r="A4699" s="65" t="s">
        <v>4809</v>
      </c>
      <c r="B4699" s="60" t="s">
        <v>4817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40"/>
        <v>35000</v>
      </c>
      <c r="H4699" s="86" t="s">
        <v>953</v>
      </c>
    </row>
    <row r="4700" spans="1:8" ht="15" hidden="1" customHeight="1" x14ac:dyDescent="0.25">
      <c r="A4700" s="65" t="s">
        <v>4809</v>
      </c>
      <c r="B4700" s="60" t="s">
        <v>4818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0"/>
        <v>200000</v>
      </c>
      <c r="H4700" s="86" t="s">
        <v>953</v>
      </c>
    </row>
    <row r="4701" spans="1:8" ht="15" hidden="1" customHeight="1" x14ac:dyDescent="0.25">
      <c r="A4701" s="65" t="s">
        <v>4809</v>
      </c>
      <c r="B4701" s="80" t="s">
        <v>4819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0"/>
        <v>370000</v>
      </c>
      <c r="H4701" s="86" t="s">
        <v>112</v>
      </c>
    </row>
    <row r="4702" spans="1:8" ht="15" hidden="1" customHeight="1" x14ac:dyDescent="0.25">
      <c r="A4702" s="65" t="s">
        <v>4809</v>
      </c>
      <c r="B4702" s="60" t="s">
        <v>4590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0"/>
        <v>80000</v>
      </c>
      <c r="H4702" s="86" t="s">
        <v>2682</v>
      </c>
    </row>
    <row r="4703" spans="1:8" ht="15" hidden="1" customHeight="1" x14ac:dyDescent="0.25">
      <c r="A4703" s="65" t="s">
        <v>4809</v>
      </c>
      <c r="B4703" s="60" t="s">
        <v>4820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0"/>
        <v>240000</v>
      </c>
      <c r="H4703" s="86" t="s">
        <v>112</v>
      </c>
    </row>
    <row r="4704" spans="1:8" ht="15" hidden="1" customHeight="1" x14ac:dyDescent="0.25">
      <c r="A4704" s="65" t="s">
        <v>4809</v>
      </c>
      <c r="B4704" s="60" t="s">
        <v>4821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0"/>
        <v>300000</v>
      </c>
      <c r="H4704" s="86" t="s">
        <v>112</v>
      </c>
    </row>
    <row r="4705" spans="1:8" ht="15" hidden="1" customHeight="1" x14ac:dyDescent="0.25">
      <c r="A4705" s="65" t="s">
        <v>4809</v>
      </c>
      <c r="B4705" s="60" t="s">
        <v>4628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0"/>
        <v>510000</v>
      </c>
      <c r="H4705" s="86" t="s">
        <v>112</v>
      </c>
    </row>
    <row r="4706" spans="1:8" ht="15" hidden="1" customHeight="1" x14ac:dyDescent="0.25">
      <c r="A4706" s="65" t="s">
        <v>4809</v>
      </c>
      <c r="B4706" s="60" t="s">
        <v>4822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0"/>
        <v>260000</v>
      </c>
      <c r="H4706" s="86" t="s">
        <v>112</v>
      </c>
    </row>
    <row r="4707" spans="1:8" ht="15" hidden="1" customHeight="1" x14ac:dyDescent="0.25">
      <c r="A4707" s="65" t="s">
        <v>4809</v>
      </c>
      <c r="B4707" s="60" t="s">
        <v>4823</v>
      </c>
      <c r="C4707" s="60" t="s">
        <v>4824</v>
      </c>
      <c r="D4707" s="65">
        <v>10</v>
      </c>
      <c r="E4707" s="66" t="s">
        <v>31</v>
      </c>
      <c r="F4707" s="89">
        <v>7500</v>
      </c>
      <c r="G4707" s="217">
        <f t="shared" si="140"/>
        <v>75000</v>
      </c>
      <c r="H4707" s="86" t="s">
        <v>3894</v>
      </c>
    </row>
    <row r="4708" spans="1:8" ht="15" hidden="1" customHeight="1" x14ac:dyDescent="0.25">
      <c r="A4708" s="85">
        <v>44594</v>
      </c>
      <c r="B4708" s="60" t="s">
        <v>4825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0"/>
        <v>75000</v>
      </c>
      <c r="H4708" s="86" t="s">
        <v>4599</v>
      </c>
    </row>
    <row r="4709" spans="1:8" ht="15" hidden="1" customHeight="1" x14ac:dyDescent="0.25">
      <c r="A4709" s="85">
        <v>44594</v>
      </c>
      <c r="B4709" s="60" t="s">
        <v>4826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0"/>
        <v>87500</v>
      </c>
      <c r="H4709" s="86" t="s">
        <v>4599</v>
      </c>
    </row>
    <row r="4710" spans="1:8" ht="15" hidden="1" customHeight="1" x14ac:dyDescent="0.25">
      <c r="A4710" s="85">
        <v>44594</v>
      </c>
      <c r="B4710" s="60" t="s">
        <v>4827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0"/>
        <v>112500</v>
      </c>
      <c r="H4710" s="86" t="s">
        <v>4599</v>
      </c>
    </row>
    <row r="4711" spans="1:8" ht="15" hidden="1" customHeight="1" x14ac:dyDescent="0.25">
      <c r="A4711" s="85">
        <v>44594</v>
      </c>
      <c r="B4711" s="60" t="s">
        <v>4828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0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0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4805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0"/>
        <v>270000</v>
      </c>
      <c r="H4713" s="86" t="s">
        <v>4599</v>
      </c>
    </row>
    <row r="4714" spans="1:8" ht="15" hidden="1" customHeight="1" x14ac:dyDescent="0.25">
      <c r="A4714" s="85">
        <v>44622</v>
      </c>
      <c r="B4714" s="60" t="s">
        <v>4830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0"/>
        <v>24000</v>
      </c>
      <c r="H4714" s="86" t="s">
        <v>4490</v>
      </c>
    </row>
    <row r="4715" spans="1:8" ht="15" hidden="1" customHeight="1" x14ac:dyDescent="0.25">
      <c r="A4715" s="85">
        <v>44622</v>
      </c>
      <c r="B4715" s="60" t="s">
        <v>4831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0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4832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0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4833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0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4834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0"/>
        <v>40000</v>
      </c>
      <c r="H4718" s="86" t="s">
        <v>4599</v>
      </c>
    </row>
    <row r="4719" spans="1:8" ht="15" hidden="1" customHeight="1" x14ac:dyDescent="0.25">
      <c r="A4719" s="85">
        <v>44622</v>
      </c>
      <c r="B4719" s="60" t="s">
        <v>4835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0"/>
        <v>11500</v>
      </c>
      <c r="H4719" s="86" t="s">
        <v>4599</v>
      </c>
    </row>
    <row r="4720" spans="1:8" ht="15" hidden="1" customHeight="1" x14ac:dyDescent="0.25">
      <c r="A4720" s="85">
        <v>44622</v>
      </c>
      <c r="B4720" s="60" t="s">
        <v>4836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0"/>
        <v>3500</v>
      </c>
      <c r="H4720" s="86" t="s">
        <v>4599</v>
      </c>
    </row>
    <row r="4721" spans="1:8" ht="15" hidden="1" customHeight="1" x14ac:dyDescent="0.25">
      <c r="A4721" s="85">
        <v>44622</v>
      </c>
      <c r="B4721" s="60" t="s">
        <v>4837</v>
      </c>
      <c r="C4721" s="60" t="s">
        <v>584</v>
      </c>
      <c r="D4721" s="65">
        <v>15</v>
      </c>
      <c r="E4721" s="66" t="s">
        <v>28</v>
      </c>
      <c r="F4721" s="396">
        <f>6000/15</f>
        <v>400</v>
      </c>
      <c r="G4721" s="68">
        <f t="shared" si="140"/>
        <v>6000</v>
      </c>
      <c r="H4721" s="86" t="s">
        <v>4599</v>
      </c>
    </row>
    <row r="4722" spans="1:8" ht="15" hidden="1" customHeight="1" x14ac:dyDescent="0.25">
      <c r="A4722" s="85">
        <v>44622</v>
      </c>
      <c r="B4722" s="60" t="s">
        <v>4838</v>
      </c>
      <c r="C4722" s="60"/>
      <c r="D4722" s="65">
        <v>30</v>
      </c>
      <c r="E4722" s="66" t="s">
        <v>28</v>
      </c>
      <c r="F4722" s="68">
        <v>1500</v>
      </c>
      <c r="G4722" s="68">
        <f t="shared" si="140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4599</v>
      </c>
    </row>
    <row r="4724" spans="1:8" ht="15" hidden="1" customHeight="1" x14ac:dyDescent="0.25">
      <c r="A4724" s="85">
        <v>44622</v>
      </c>
      <c r="B4724" s="80" t="s">
        <v>4750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0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0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0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3944</v>
      </c>
      <c r="F4727" s="72">
        <v>42500</v>
      </c>
      <c r="G4727" s="217">
        <f t="shared" si="140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0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0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3984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0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0"/>
        <v>255000</v>
      </c>
      <c r="H4731" s="86" t="s">
        <v>3884</v>
      </c>
    </row>
    <row r="4732" spans="1:8" ht="15" hidden="1" customHeight="1" x14ac:dyDescent="0.25">
      <c r="A4732" s="85">
        <v>44622</v>
      </c>
      <c r="B4732" s="60" t="s">
        <v>3985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0"/>
        <v>840000</v>
      </c>
      <c r="H4732" s="86" t="s">
        <v>4840</v>
      </c>
    </row>
    <row r="4733" spans="1:8" ht="15" hidden="1" customHeight="1" x14ac:dyDescent="0.25">
      <c r="A4733" s="85">
        <v>44622</v>
      </c>
      <c r="B4733" s="60" t="s">
        <v>4841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0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4842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0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3952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0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4843</v>
      </c>
      <c r="C4736" s="60" t="s">
        <v>1053</v>
      </c>
      <c r="D4736" s="81">
        <v>1</v>
      </c>
      <c r="E4736" s="76" t="s">
        <v>28</v>
      </c>
      <c r="F4736" s="398">
        <v>175000</v>
      </c>
      <c r="G4736" s="217">
        <f t="shared" si="140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4844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0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4845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0"/>
        <v>6520500</v>
      </c>
      <c r="H4738" s="374" t="s">
        <v>4119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0"/>
        <v>2592000</v>
      </c>
      <c r="H4739" s="374" t="s">
        <v>4119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0"/>
        <v>2541000</v>
      </c>
      <c r="H4740" s="374" t="s">
        <v>4119</v>
      </c>
    </row>
    <row r="4741" spans="1:9" ht="15" hidden="1" customHeight="1" x14ac:dyDescent="0.25">
      <c r="A4741" s="85">
        <v>44622</v>
      </c>
      <c r="B4741" s="63" t="s">
        <v>4455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0"/>
        <v>810000</v>
      </c>
      <c r="H4741" s="374" t="s">
        <v>4119</v>
      </c>
    </row>
    <row r="4742" spans="1:9" ht="15" hidden="1" customHeight="1" x14ac:dyDescent="0.25">
      <c r="A4742" s="85">
        <v>44622</v>
      </c>
      <c r="B4742" s="63" t="s">
        <v>4846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0"/>
        <v>1320000</v>
      </c>
      <c r="H4742" s="374" t="s">
        <v>4119</v>
      </c>
    </row>
    <row r="4743" spans="1:9" ht="15" hidden="1" customHeight="1" x14ac:dyDescent="0.25">
      <c r="A4743" s="85">
        <v>44622</v>
      </c>
      <c r="B4743" s="63" t="s">
        <v>4847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0"/>
        <v>184000</v>
      </c>
      <c r="H4743" s="374" t="s">
        <v>4119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0"/>
        <v>19989000</v>
      </c>
      <c r="H4744" s="374" t="s">
        <v>4119</v>
      </c>
    </row>
    <row r="4745" spans="1:9" ht="15" hidden="1" customHeight="1" x14ac:dyDescent="0.25">
      <c r="A4745" s="85">
        <v>44622</v>
      </c>
      <c r="B4745" s="74" t="s">
        <v>4848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0"/>
        <v>20000</v>
      </c>
      <c r="H4745" s="374" t="s">
        <v>4119</v>
      </c>
    </row>
    <row r="4746" spans="1:9" ht="15" hidden="1" customHeight="1" x14ac:dyDescent="0.25">
      <c r="A4746" s="85">
        <v>44653</v>
      </c>
      <c r="B4746" s="60" t="s">
        <v>4849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4599</v>
      </c>
      <c r="I4746" s="383"/>
    </row>
    <row r="4747" spans="1:9" ht="15" hidden="1" customHeight="1" x14ac:dyDescent="0.25">
      <c r="A4747" s="85">
        <v>44653</v>
      </c>
      <c r="B4747" s="79" t="s">
        <v>4850</v>
      </c>
      <c r="C4747" s="63" t="s">
        <v>4851</v>
      </c>
      <c r="D4747" s="65">
        <v>2</v>
      </c>
      <c r="E4747" s="66" t="s">
        <v>28</v>
      </c>
      <c r="F4747" s="68">
        <v>222500</v>
      </c>
      <c r="G4747" s="68">
        <f t="shared" ref="G4747:G4786" si="141">F4747*D4747</f>
        <v>445000</v>
      </c>
      <c r="H4747" s="86" t="s">
        <v>112</v>
      </c>
      <c r="I4747" s="73" t="s">
        <v>4854</v>
      </c>
    </row>
    <row r="4748" spans="1:9" ht="15" hidden="1" customHeight="1" x14ac:dyDescent="0.25">
      <c r="A4748" s="85">
        <v>44653</v>
      </c>
      <c r="B4748" s="79" t="s">
        <v>4852</v>
      </c>
      <c r="C4748" s="60" t="s">
        <v>4853</v>
      </c>
      <c r="D4748" s="65">
        <v>20</v>
      </c>
      <c r="E4748" s="66" t="s">
        <v>28</v>
      </c>
      <c r="F4748" s="62">
        <v>186000</v>
      </c>
      <c r="G4748" s="68">
        <f t="shared" si="141"/>
        <v>3720000</v>
      </c>
      <c r="H4748" s="86" t="s">
        <v>112</v>
      </c>
      <c r="I4748" s="73" t="s">
        <v>4854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1"/>
        <v>1394000</v>
      </c>
      <c r="H4749" s="86" t="s">
        <v>112</v>
      </c>
      <c r="I4749" s="73" t="s">
        <v>4854</v>
      </c>
    </row>
    <row r="4750" spans="1:9" ht="15" hidden="1" customHeight="1" x14ac:dyDescent="0.25">
      <c r="A4750" s="85">
        <v>44653</v>
      </c>
      <c r="B4750" s="60" t="s">
        <v>4201</v>
      </c>
      <c r="C4750" s="60" t="s">
        <v>4027</v>
      </c>
      <c r="D4750" s="81">
        <v>1</v>
      </c>
      <c r="E4750" s="66" t="s">
        <v>28</v>
      </c>
      <c r="F4750" s="217">
        <v>100000</v>
      </c>
      <c r="G4750" s="68">
        <f t="shared" si="141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4855</v>
      </c>
      <c r="C4751" s="60" t="s">
        <v>4027</v>
      </c>
      <c r="D4751" s="65">
        <v>1</v>
      </c>
      <c r="E4751" s="66" t="s">
        <v>28</v>
      </c>
      <c r="F4751" s="67">
        <v>150000</v>
      </c>
      <c r="G4751" s="68">
        <f t="shared" si="141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4856</v>
      </c>
      <c r="C4752" s="60" t="s">
        <v>4297</v>
      </c>
      <c r="D4752" s="65">
        <v>1</v>
      </c>
      <c r="E4752" s="66" t="s">
        <v>28</v>
      </c>
      <c r="F4752" s="396">
        <v>2530000</v>
      </c>
      <c r="G4752" s="68">
        <f t="shared" si="141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4857</v>
      </c>
      <c r="C4753" s="60" t="s">
        <v>4858</v>
      </c>
      <c r="D4753" s="65">
        <v>5</v>
      </c>
      <c r="E4753" s="66" t="s">
        <v>28</v>
      </c>
      <c r="F4753" s="68">
        <v>170000</v>
      </c>
      <c r="G4753" s="68">
        <f t="shared" si="141"/>
        <v>850000</v>
      </c>
      <c r="H4753" s="86" t="s">
        <v>112</v>
      </c>
      <c r="I4753" s="73" t="s">
        <v>4854</v>
      </c>
    </row>
    <row r="4754" spans="1:9" ht="15" hidden="1" customHeight="1" x14ac:dyDescent="0.25">
      <c r="A4754" s="85">
        <v>44653</v>
      </c>
      <c r="B4754" s="60" t="s">
        <v>4859</v>
      </c>
      <c r="C4754" s="75" t="s">
        <v>4858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4854</v>
      </c>
    </row>
    <row r="4755" spans="1:9" ht="15" hidden="1" customHeight="1" x14ac:dyDescent="0.25">
      <c r="A4755" s="85">
        <v>44653</v>
      </c>
      <c r="B4755" s="80" t="s">
        <v>4860</v>
      </c>
      <c r="C4755" s="60" t="s">
        <v>4861</v>
      </c>
      <c r="D4755" s="65">
        <v>4</v>
      </c>
      <c r="E4755" s="66" t="s">
        <v>28</v>
      </c>
      <c r="F4755" s="67">
        <v>6000</v>
      </c>
      <c r="G4755" s="68">
        <f t="shared" si="141"/>
        <v>24000</v>
      </c>
      <c r="H4755" s="86" t="s">
        <v>4490</v>
      </c>
      <c r="I4755" s="73"/>
    </row>
    <row r="4756" spans="1:9" ht="15" hidden="1" customHeight="1" x14ac:dyDescent="0.25">
      <c r="A4756" s="85">
        <v>44653</v>
      </c>
      <c r="B4756" s="60" t="s">
        <v>4862</v>
      </c>
      <c r="C4756" s="60" t="s">
        <v>4863</v>
      </c>
      <c r="D4756" s="65">
        <v>1</v>
      </c>
      <c r="E4756" s="66" t="s">
        <v>28</v>
      </c>
      <c r="F4756" s="67">
        <v>75000</v>
      </c>
      <c r="G4756" s="68">
        <f t="shared" si="141"/>
        <v>75000</v>
      </c>
      <c r="H4756" s="86" t="s">
        <v>4490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1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4206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1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1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4541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1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4864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1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1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1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4865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1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4866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1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4688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1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4205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1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1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4281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1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1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4867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1"/>
        <v>240000</v>
      </c>
      <c r="H4771" s="86" t="s">
        <v>4599</v>
      </c>
    </row>
    <row r="4772" spans="1:8" ht="15" hidden="1" customHeight="1" x14ac:dyDescent="0.25">
      <c r="A4772" s="85">
        <v>44683</v>
      </c>
      <c r="B4772" s="60" t="s">
        <v>4868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1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4536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1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6">
        <v>20000</v>
      </c>
      <c r="G4774" s="68">
        <f t="shared" si="141"/>
        <v>320000</v>
      </c>
      <c r="H4774" s="86" t="s">
        <v>4599</v>
      </c>
    </row>
    <row r="4775" spans="1:8" ht="15" hidden="1" customHeight="1" x14ac:dyDescent="0.25">
      <c r="A4775" s="85">
        <v>44683</v>
      </c>
      <c r="B4775" s="60" t="s">
        <v>4869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1"/>
        <v>10000</v>
      </c>
      <c r="H4775" s="86" t="s">
        <v>4599</v>
      </c>
    </row>
    <row r="4776" spans="1:8" ht="15" hidden="1" customHeight="1" x14ac:dyDescent="0.25">
      <c r="A4776" s="85">
        <v>44683</v>
      </c>
      <c r="B4776" s="60" t="s">
        <v>4870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1"/>
        <v>5000</v>
      </c>
      <c r="H4776" s="86" t="s">
        <v>4599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1"/>
        <v>36000</v>
      </c>
      <c r="H4777" s="86" t="s">
        <v>4599</v>
      </c>
    </row>
    <row r="4778" spans="1:8" ht="15" hidden="1" customHeight="1" x14ac:dyDescent="0.25">
      <c r="A4778" s="85">
        <v>44683</v>
      </c>
      <c r="B4778" s="60" t="s">
        <v>4871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1"/>
        <v>32000</v>
      </c>
      <c r="H4778" s="86" t="s">
        <v>4599</v>
      </c>
    </row>
    <row r="4779" spans="1:8" ht="15" hidden="1" customHeight="1" x14ac:dyDescent="0.25">
      <c r="A4779" s="85">
        <v>44683</v>
      </c>
      <c r="B4779" s="60" t="s">
        <v>4872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1"/>
        <v>82500</v>
      </c>
      <c r="H4779" s="86" t="s">
        <v>4599</v>
      </c>
    </row>
    <row r="4780" spans="1:8" ht="15" hidden="1" customHeight="1" x14ac:dyDescent="0.25">
      <c r="A4780" s="85">
        <v>44683</v>
      </c>
      <c r="B4780" s="60" t="s">
        <v>4873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1"/>
        <v>6400</v>
      </c>
      <c r="H4780" s="86" t="s">
        <v>4599</v>
      </c>
    </row>
    <row r="4781" spans="1:8" ht="15" hidden="1" customHeight="1" x14ac:dyDescent="0.25">
      <c r="A4781" s="85">
        <v>44683</v>
      </c>
      <c r="B4781" s="60" t="s">
        <v>4874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1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4875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1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4876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1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1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4877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1"/>
        <v>150000</v>
      </c>
      <c r="H4785" s="86" t="s">
        <v>3462</v>
      </c>
    </row>
    <row r="4786" spans="1:8" ht="15" customHeight="1" x14ac:dyDescent="0.25">
      <c r="A4786" s="85">
        <v>44683</v>
      </c>
      <c r="B4786" s="60" t="s">
        <v>4878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1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4047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2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4880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2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2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2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2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4881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2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4882</v>
      </c>
      <c r="C4794" s="75" t="s">
        <v>515</v>
      </c>
      <c r="D4794" s="65">
        <v>1</v>
      </c>
      <c r="E4794" s="66" t="s">
        <v>28</v>
      </c>
      <c r="F4794" s="396">
        <v>1</v>
      </c>
      <c r="G4794" s="68">
        <f t="shared" si="142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4883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2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2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2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4884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4885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2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4886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2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4887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2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2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2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4208</v>
      </c>
      <c r="C4804" s="80" t="s">
        <v>4085</v>
      </c>
      <c r="D4804" s="65">
        <v>1</v>
      </c>
      <c r="E4804" s="66" t="s">
        <v>71</v>
      </c>
      <c r="F4804" s="72">
        <v>2500000</v>
      </c>
      <c r="G4804" s="217">
        <f t="shared" si="142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4888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2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2"/>
        <v>35000</v>
      </c>
      <c r="H4806" s="86" t="s">
        <v>4550</v>
      </c>
    </row>
    <row r="4807" spans="1:8" ht="15" hidden="1" customHeight="1" x14ac:dyDescent="0.25">
      <c r="A4807" s="85">
        <v>44744</v>
      </c>
      <c r="B4807" s="60" t="s">
        <v>4890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2"/>
        <v>12000</v>
      </c>
      <c r="H4807" s="86" t="s">
        <v>4550</v>
      </c>
    </row>
    <row r="4808" spans="1:8" ht="15" hidden="1" customHeight="1" x14ac:dyDescent="0.25">
      <c r="A4808" s="85">
        <v>44744</v>
      </c>
      <c r="B4808" s="60" t="s">
        <v>4891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2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4892</v>
      </c>
      <c r="C4809" s="60" t="s">
        <v>4893</v>
      </c>
      <c r="D4809" s="65">
        <v>3</v>
      </c>
      <c r="E4809" s="76" t="s">
        <v>28</v>
      </c>
      <c r="F4809" s="72">
        <v>3000</v>
      </c>
      <c r="G4809" s="217">
        <f t="shared" si="142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4894</v>
      </c>
      <c r="C4810" s="60" t="s">
        <v>4893</v>
      </c>
      <c r="D4810" s="65">
        <v>3</v>
      </c>
      <c r="E4810" s="76" t="s">
        <v>28</v>
      </c>
      <c r="F4810" s="72">
        <v>2500</v>
      </c>
      <c r="G4810" s="217">
        <f t="shared" si="142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4895</v>
      </c>
      <c r="C4811" s="60" t="s">
        <v>1053</v>
      </c>
      <c r="D4811" s="81">
        <v>1</v>
      </c>
      <c r="E4811" s="76" t="s">
        <v>28</v>
      </c>
      <c r="F4811" s="398">
        <v>250000</v>
      </c>
      <c r="G4811" s="217">
        <f t="shared" si="142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4896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2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4897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3949</v>
      </c>
    </row>
    <row r="4814" spans="1:8" ht="15" hidden="1" customHeight="1" x14ac:dyDescent="0.25">
      <c r="A4814" s="85">
        <v>44775</v>
      </c>
      <c r="B4814" s="60" t="s">
        <v>4898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3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3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3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3"/>
        <v>145000</v>
      </c>
      <c r="H4817" s="86" t="s">
        <v>3897</v>
      </c>
    </row>
    <row r="4818" spans="1:8" ht="15" hidden="1" customHeight="1" x14ac:dyDescent="0.25">
      <c r="A4818" s="85">
        <v>44775</v>
      </c>
      <c r="B4818" s="60" t="s">
        <v>4900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3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4901</v>
      </c>
      <c r="C4819" s="75" t="s">
        <v>580</v>
      </c>
      <c r="D4819" s="65">
        <v>5</v>
      </c>
      <c r="E4819" s="66" t="s">
        <v>28</v>
      </c>
      <c r="F4819" s="396">
        <v>20000</v>
      </c>
      <c r="G4819" s="68">
        <f t="shared" si="143"/>
        <v>100000</v>
      </c>
      <c r="H4819" s="86" t="s">
        <v>4902</v>
      </c>
    </row>
    <row r="4820" spans="1:8" ht="15" hidden="1" customHeight="1" x14ac:dyDescent="0.25">
      <c r="A4820" s="85">
        <v>44775</v>
      </c>
      <c r="B4820" s="60" t="s">
        <v>4903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3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4904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3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4905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4490</v>
      </c>
    </row>
    <row r="4823" spans="1:8" ht="15" hidden="1" customHeight="1" x14ac:dyDescent="0.25">
      <c r="A4823" s="85">
        <v>44775</v>
      </c>
      <c r="B4823" s="60" t="s">
        <v>4906</v>
      </c>
      <c r="C4823" s="60" t="s">
        <v>4907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4908</v>
      </c>
      <c r="C4824" s="60" t="s">
        <v>4907</v>
      </c>
      <c r="D4824" s="65">
        <v>1</v>
      </c>
      <c r="E4824" s="66" t="s">
        <v>28</v>
      </c>
      <c r="F4824" s="67">
        <v>50000</v>
      </c>
      <c r="G4824" s="68">
        <f t="shared" si="143"/>
        <v>50000</v>
      </c>
      <c r="H4824" s="86" t="s">
        <v>648</v>
      </c>
    </row>
    <row r="4825" spans="1:8" ht="15" customHeight="1" x14ac:dyDescent="0.25">
      <c r="A4825" s="85">
        <v>44775</v>
      </c>
      <c r="B4825" s="60" t="s">
        <v>4909</v>
      </c>
      <c r="C4825" s="60" t="s">
        <v>4910</v>
      </c>
      <c r="D4825" s="65">
        <v>1</v>
      </c>
      <c r="E4825" s="66" t="s">
        <v>31</v>
      </c>
      <c r="F4825" s="67">
        <v>1825000</v>
      </c>
      <c r="G4825" s="68">
        <f t="shared" si="143"/>
        <v>1825000</v>
      </c>
      <c r="H4825" s="86" t="s">
        <v>112</v>
      </c>
    </row>
    <row r="4826" spans="1:8" ht="15" customHeight="1" x14ac:dyDescent="0.25">
      <c r="A4826" s="85">
        <v>44775</v>
      </c>
      <c r="B4826" s="60" t="s">
        <v>4909</v>
      </c>
      <c r="C4826" s="60" t="s">
        <v>4911</v>
      </c>
      <c r="D4826" s="65">
        <v>1</v>
      </c>
      <c r="E4826" s="66" t="s">
        <v>28</v>
      </c>
      <c r="F4826" s="67">
        <v>1825000</v>
      </c>
      <c r="G4826" s="217">
        <f t="shared" si="143"/>
        <v>1825000</v>
      </c>
      <c r="H4826" s="86" t="s">
        <v>112</v>
      </c>
    </row>
    <row r="4827" spans="1:8" ht="15" customHeight="1" x14ac:dyDescent="0.25">
      <c r="A4827" s="85">
        <v>44775</v>
      </c>
      <c r="B4827" s="60" t="s">
        <v>4909</v>
      </c>
      <c r="C4827" s="60" t="s">
        <v>4912</v>
      </c>
      <c r="D4827" s="65">
        <v>1</v>
      </c>
      <c r="E4827" s="66" t="s">
        <v>28</v>
      </c>
      <c r="F4827" s="67">
        <v>1825000</v>
      </c>
      <c r="G4827" s="217">
        <f t="shared" si="143"/>
        <v>1825000</v>
      </c>
      <c r="H4827" s="86" t="s">
        <v>112</v>
      </c>
    </row>
    <row r="4828" spans="1:8" ht="15" customHeight="1" x14ac:dyDescent="0.25">
      <c r="A4828" s="85">
        <v>44775</v>
      </c>
      <c r="B4828" s="60" t="s">
        <v>4909</v>
      </c>
      <c r="C4828" s="60" t="s">
        <v>4913</v>
      </c>
      <c r="D4828" s="65">
        <v>1</v>
      </c>
      <c r="E4828" s="66" t="s">
        <v>28</v>
      </c>
      <c r="F4828" s="67">
        <v>1825000</v>
      </c>
      <c r="G4828" s="217">
        <f t="shared" si="143"/>
        <v>1825000</v>
      </c>
      <c r="H4828" s="86" t="s">
        <v>112</v>
      </c>
    </row>
    <row r="4829" spans="1:8" ht="15" customHeight="1" x14ac:dyDescent="0.25">
      <c r="A4829" s="85">
        <v>44775</v>
      </c>
      <c r="B4829" s="60" t="s">
        <v>4909</v>
      </c>
      <c r="C4829" s="80" t="s">
        <v>4914</v>
      </c>
      <c r="D4829" s="65">
        <v>1</v>
      </c>
      <c r="E4829" s="66" t="s">
        <v>71</v>
      </c>
      <c r="F4829" s="67">
        <v>1825000</v>
      </c>
      <c r="G4829" s="217">
        <f t="shared" si="143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4915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4027</v>
      </c>
      <c r="D4831" s="65">
        <v>2</v>
      </c>
      <c r="E4831" s="66" t="s">
        <v>28</v>
      </c>
      <c r="F4831" s="72">
        <v>100000</v>
      </c>
      <c r="G4831" s="217">
        <f t="shared" si="143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4916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3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4917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3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4918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3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4919</v>
      </c>
      <c r="C4835" s="75" t="s">
        <v>4920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4921</v>
      </c>
    </row>
    <row r="4836" spans="1:8" ht="15" customHeight="1" x14ac:dyDescent="0.25">
      <c r="A4836" s="85">
        <v>44806</v>
      </c>
      <c r="B4836" s="60" t="s">
        <v>4922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4">F4836*D4836</f>
        <v>550000</v>
      </c>
      <c r="H4836" s="86" t="s">
        <v>4923</v>
      </c>
    </row>
    <row r="4837" spans="1:8" ht="15" hidden="1" customHeight="1" x14ac:dyDescent="0.25">
      <c r="A4837" s="85">
        <v>44806</v>
      </c>
      <c r="B4837" s="79" t="s">
        <v>4924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4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4925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4"/>
        <v>250000</v>
      </c>
      <c r="H4838" s="86" t="s">
        <v>112</v>
      </c>
    </row>
    <row r="4839" spans="1:8" ht="15" customHeight="1" x14ac:dyDescent="0.25">
      <c r="A4839" s="85">
        <v>44806</v>
      </c>
      <c r="B4839" s="79" t="s">
        <v>4926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4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4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4207</v>
      </c>
      <c r="C4841" s="165" t="s">
        <v>368</v>
      </c>
      <c r="D4841" s="65">
        <v>2</v>
      </c>
      <c r="E4841" s="66" t="s">
        <v>28</v>
      </c>
      <c r="F4841" s="396">
        <v>135000</v>
      </c>
      <c r="G4841" s="68">
        <f t="shared" si="144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4927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4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4928</v>
      </c>
      <c r="C4843" s="60" t="s">
        <v>4929</v>
      </c>
      <c r="D4843" s="65">
        <v>2</v>
      </c>
      <c r="E4843" s="66" t="s">
        <v>28</v>
      </c>
      <c r="F4843" s="68">
        <v>22000</v>
      </c>
      <c r="G4843" s="68">
        <f t="shared" si="144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4928</v>
      </c>
      <c r="C4844" s="60" t="s">
        <v>4930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4640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4931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4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4932</v>
      </c>
      <c r="C4848" s="75" t="s">
        <v>4933</v>
      </c>
      <c r="D4848" s="65">
        <v>2</v>
      </c>
      <c r="E4848" s="66" t="s">
        <v>28</v>
      </c>
      <c r="F4848" s="68">
        <v>39000</v>
      </c>
      <c r="G4848" s="68">
        <f t="shared" ref="G4848:G4860" si="145">F4848*D4848</f>
        <v>78000</v>
      </c>
      <c r="H4848" s="86" t="s">
        <v>3947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4933</v>
      </c>
      <c r="D4849" s="65">
        <v>2</v>
      </c>
      <c r="E4849" s="66" t="s">
        <v>28</v>
      </c>
      <c r="F4849" s="62">
        <v>847000</v>
      </c>
      <c r="G4849" s="68">
        <f t="shared" si="145"/>
        <v>1694000</v>
      </c>
      <c r="H4849" s="86" t="s">
        <v>3947</v>
      </c>
    </row>
    <row r="4850" spans="1:8" ht="15" hidden="1" customHeight="1" x14ac:dyDescent="0.25">
      <c r="A4850" s="85">
        <v>44836</v>
      </c>
      <c r="B4850" s="60" t="s">
        <v>4455</v>
      </c>
      <c r="C4850" s="60" t="s">
        <v>4933</v>
      </c>
      <c r="D4850" s="65">
        <v>4</v>
      </c>
      <c r="E4850" s="66" t="s">
        <v>28</v>
      </c>
      <c r="F4850" s="67">
        <v>405000</v>
      </c>
      <c r="G4850" s="68">
        <f t="shared" si="145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4934</v>
      </c>
      <c r="C4851" s="60" t="s">
        <v>4325</v>
      </c>
      <c r="D4851" s="81">
        <v>3</v>
      </c>
      <c r="E4851" s="66" t="s">
        <v>28</v>
      </c>
      <c r="F4851" s="217">
        <v>50000</v>
      </c>
      <c r="G4851" s="68">
        <f t="shared" si="145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4325</v>
      </c>
      <c r="D4852" s="65">
        <v>40</v>
      </c>
      <c r="E4852" s="66" t="s">
        <v>28</v>
      </c>
      <c r="F4852" s="67">
        <v>3000</v>
      </c>
      <c r="G4852" s="68">
        <f t="shared" si="145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6">
        <v>5890000</v>
      </c>
      <c r="G4853" s="68">
        <f t="shared" si="145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3997</v>
      </c>
      <c r="C4854" s="60" t="s">
        <v>4935</v>
      </c>
      <c r="D4854" s="65">
        <v>1</v>
      </c>
      <c r="E4854" s="66" t="s">
        <v>28</v>
      </c>
      <c r="F4854" s="68">
        <v>4800000</v>
      </c>
      <c r="G4854" s="68">
        <f t="shared" si="145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3997</v>
      </c>
      <c r="C4855" s="60" t="s">
        <v>4935</v>
      </c>
      <c r="D4855" s="65">
        <v>1</v>
      </c>
      <c r="E4855" s="66" t="s">
        <v>28</v>
      </c>
      <c r="F4855" s="68">
        <v>4800000</v>
      </c>
      <c r="G4855" s="68">
        <f t="shared" si="145"/>
        <v>4800000</v>
      </c>
      <c r="H4855" s="86" t="s">
        <v>4181</v>
      </c>
    </row>
    <row r="4856" spans="1:8" ht="15" hidden="1" customHeight="1" x14ac:dyDescent="0.25">
      <c r="A4856" s="85">
        <v>44836</v>
      </c>
      <c r="B4856" s="63" t="s">
        <v>4936</v>
      </c>
      <c r="C4856" s="60" t="s">
        <v>608</v>
      </c>
      <c r="D4856" s="81">
        <v>1</v>
      </c>
      <c r="E4856" s="66" t="s">
        <v>3933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4937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4938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5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5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4937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5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4940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4941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6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6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4370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6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6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4092</v>
      </c>
      <c r="C4866" s="75" t="s">
        <v>145</v>
      </c>
      <c r="D4866" s="65">
        <v>2</v>
      </c>
      <c r="E4866" s="66" t="s">
        <v>3944</v>
      </c>
      <c r="F4866" s="67">
        <v>42500</v>
      </c>
      <c r="G4866" s="68">
        <f t="shared" si="146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4469</v>
      </c>
      <c r="C4867" s="60" t="s">
        <v>49</v>
      </c>
      <c r="D4867" s="65">
        <v>1</v>
      </c>
      <c r="E4867" s="66" t="s">
        <v>28</v>
      </c>
      <c r="F4867" s="396">
        <v>75000</v>
      </c>
      <c r="G4867" s="68">
        <f t="shared" si="146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4942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6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4943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6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4944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4945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6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4946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6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4947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6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4948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6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4024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7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4950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7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4951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7"/>
        <v>125000</v>
      </c>
      <c r="H4879" s="86" t="s">
        <v>166</v>
      </c>
    </row>
    <row r="4880" spans="1:8" ht="15" customHeight="1" x14ac:dyDescent="0.25">
      <c r="A4880" s="85">
        <v>44897</v>
      </c>
      <c r="B4880" s="79" t="s">
        <v>4952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7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7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6">
        <v>50000</v>
      </c>
      <c r="G4882" s="68">
        <f t="shared" si="147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4953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7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4043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7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4954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4955</v>
      </c>
      <c r="B4886" s="60" t="s">
        <v>4956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4955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8">F4887*D4887</f>
        <v>96000</v>
      </c>
      <c r="H4887" s="86" t="s">
        <v>648</v>
      </c>
    </row>
    <row r="4888" spans="1:8" ht="15" hidden="1" customHeight="1" x14ac:dyDescent="0.25">
      <c r="A4888" s="65" t="s">
        <v>4955</v>
      </c>
      <c r="B4888" s="79" t="s">
        <v>4957</v>
      </c>
      <c r="C4888" s="75"/>
      <c r="D4888" s="65">
        <v>10</v>
      </c>
      <c r="E4888" s="66" t="s">
        <v>28</v>
      </c>
      <c r="F4888" s="62">
        <v>12000</v>
      </c>
      <c r="G4888" s="68">
        <f t="shared" si="148"/>
        <v>120000</v>
      </c>
      <c r="H4888" s="86" t="s">
        <v>112</v>
      </c>
    </row>
    <row r="4889" spans="1:8" ht="15" hidden="1" customHeight="1" x14ac:dyDescent="0.25">
      <c r="A4889" s="65" t="s">
        <v>4955</v>
      </c>
      <c r="B4889" s="60" t="s">
        <v>4958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8"/>
        <v>100000</v>
      </c>
      <c r="H4889" s="86" t="s">
        <v>112</v>
      </c>
    </row>
    <row r="4890" spans="1:8" ht="15" hidden="1" customHeight="1" x14ac:dyDescent="0.25">
      <c r="A4890" s="65" t="s">
        <v>4955</v>
      </c>
      <c r="B4890" s="79" t="s">
        <v>4959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8"/>
        <v>120000</v>
      </c>
      <c r="H4890" s="86" t="s">
        <v>112</v>
      </c>
    </row>
    <row r="4891" spans="1:8" ht="15" hidden="1" customHeight="1" x14ac:dyDescent="0.25">
      <c r="A4891" s="65" t="s">
        <v>4955</v>
      </c>
      <c r="B4891" s="60" t="s">
        <v>4960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8"/>
        <v>150000</v>
      </c>
      <c r="H4891" s="86" t="s">
        <v>1043</v>
      </c>
    </row>
    <row r="4892" spans="1:8" ht="15" hidden="1" customHeight="1" x14ac:dyDescent="0.25">
      <c r="A4892" s="65" t="s">
        <v>4955</v>
      </c>
      <c r="B4892" s="60" t="s">
        <v>4961</v>
      </c>
      <c r="C4892" s="60" t="s">
        <v>4196</v>
      </c>
      <c r="D4892" s="65">
        <v>1</v>
      </c>
      <c r="E4892" s="66" t="s">
        <v>28</v>
      </c>
      <c r="F4892" s="396">
        <v>3800000</v>
      </c>
      <c r="G4892" s="68">
        <f t="shared" si="148"/>
        <v>3800000</v>
      </c>
      <c r="H4892" s="86" t="s">
        <v>2319</v>
      </c>
    </row>
    <row r="4893" spans="1:8" ht="15" hidden="1" customHeight="1" x14ac:dyDescent="0.25">
      <c r="A4893" s="65" t="s">
        <v>4955</v>
      </c>
      <c r="B4893" s="60" t="s">
        <v>4962</v>
      </c>
      <c r="C4893" s="60" t="s">
        <v>4196</v>
      </c>
      <c r="D4893" s="65">
        <v>1</v>
      </c>
      <c r="E4893" s="66" t="s">
        <v>28</v>
      </c>
      <c r="F4893" s="68">
        <v>1600000</v>
      </c>
      <c r="G4893" s="68">
        <f t="shared" si="148"/>
        <v>1600000</v>
      </c>
      <c r="H4893" s="86" t="s">
        <v>2319</v>
      </c>
    </row>
    <row r="4894" spans="1:8" ht="15" hidden="1" customHeight="1" x14ac:dyDescent="0.25">
      <c r="A4894" s="65" t="s">
        <v>4955</v>
      </c>
      <c r="B4894" s="60" t="s">
        <v>4963</v>
      </c>
      <c r="C4894" s="60" t="s">
        <v>4196</v>
      </c>
      <c r="D4894" s="65">
        <v>1</v>
      </c>
      <c r="E4894" s="66" t="s">
        <v>28</v>
      </c>
      <c r="F4894" s="68">
        <v>485000</v>
      </c>
      <c r="G4894" s="68">
        <f t="shared" si="148"/>
        <v>485000</v>
      </c>
      <c r="H4894" s="86" t="s">
        <v>2319</v>
      </c>
    </row>
    <row r="4895" spans="1:8" ht="15" hidden="1" customHeight="1" x14ac:dyDescent="0.25">
      <c r="A4895" s="65" t="s">
        <v>4955</v>
      </c>
      <c r="B4895" s="63" t="s">
        <v>4964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3945</v>
      </c>
    </row>
    <row r="4896" spans="1:8" ht="15" hidden="1" customHeight="1" x14ac:dyDescent="0.25">
      <c r="A4896" s="65" t="s">
        <v>4955</v>
      </c>
      <c r="B4896" s="60" t="s">
        <v>4965</v>
      </c>
      <c r="C4896" s="60" t="s">
        <v>4027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4955</v>
      </c>
      <c r="B4897" s="80" t="s">
        <v>4966</v>
      </c>
      <c r="C4897" s="60" t="s">
        <v>4027</v>
      </c>
      <c r="D4897" s="65">
        <v>1</v>
      </c>
      <c r="E4897" s="66" t="s">
        <v>28</v>
      </c>
      <c r="F4897" s="67">
        <v>100000</v>
      </c>
      <c r="G4897" s="68">
        <f t="shared" si="148"/>
        <v>100000</v>
      </c>
      <c r="H4897" s="86" t="s">
        <v>112</v>
      </c>
    </row>
    <row r="4898" spans="1:8" ht="15" hidden="1" customHeight="1" x14ac:dyDescent="0.25">
      <c r="A4898" s="65" t="s">
        <v>4955</v>
      </c>
      <c r="B4898" s="60" t="s">
        <v>4967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8"/>
        <v>114345</v>
      </c>
      <c r="H4898" s="86" t="s">
        <v>3893</v>
      </c>
    </row>
    <row r="4899" spans="1:8" ht="15" hidden="1" customHeight="1" x14ac:dyDescent="0.25">
      <c r="A4899" s="65" t="s">
        <v>4968</v>
      </c>
      <c r="B4899" s="60" t="s">
        <v>4969</v>
      </c>
      <c r="C4899" s="75" t="s">
        <v>4970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4968</v>
      </c>
      <c r="B4900" s="60" t="s">
        <v>4971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9">F4900*D4900</f>
        <v>12000</v>
      </c>
      <c r="H4900" s="86" t="s">
        <v>3925</v>
      </c>
    </row>
    <row r="4901" spans="1:8" ht="15" hidden="1" customHeight="1" x14ac:dyDescent="0.25">
      <c r="A4901" s="65" t="s">
        <v>4968</v>
      </c>
      <c r="B4901" s="79" t="s">
        <v>4972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9"/>
        <v>56000</v>
      </c>
      <c r="H4901" s="86" t="s">
        <v>696</v>
      </c>
    </row>
    <row r="4902" spans="1:8" ht="15" hidden="1" customHeight="1" x14ac:dyDescent="0.25">
      <c r="A4902" s="65" t="s">
        <v>4968</v>
      </c>
      <c r="B4902" s="60" t="s">
        <v>4973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9"/>
        <v>72000</v>
      </c>
      <c r="H4902" s="86" t="s">
        <v>696</v>
      </c>
    </row>
    <row r="4903" spans="1:8" ht="15" hidden="1" customHeight="1" x14ac:dyDescent="0.25">
      <c r="A4903" s="65" t="s">
        <v>4968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9"/>
        <v>145000</v>
      </c>
      <c r="H4903" s="86" t="s">
        <v>112</v>
      </c>
    </row>
    <row r="4904" spans="1:8" ht="15" hidden="1" customHeight="1" x14ac:dyDescent="0.25">
      <c r="A4904" s="65" t="s">
        <v>4968</v>
      </c>
      <c r="B4904" s="60" t="s">
        <v>4974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9"/>
        <v>240000</v>
      </c>
      <c r="H4904" s="86" t="s">
        <v>2382</v>
      </c>
    </row>
    <row r="4905" spans="1:8" ht="15" hidden="1" customHeight="1" x14ac:dyDescent="0.25">
      <c r="A4905" s="65" t="s">
        <v>4968</v>
      </c>
      <c r="B4905" s="60" t="s">
        <v>4975</v>
      </c>
      <c r="C4905" s="60" t="s">
        <v>1053</v>
      </c>
      <c r="D4905" s="65">
        <v>1</v>
      </c>
      <c r="E4905" s="66" t="s">
        <v>28</v>
      </c>
      <c r="F4905" s="396">
        <v>175000</v>
      </c>
      <c r="G4905" s="68">
        <f t="shared" si="149"/>
        <v>175000</v>
      </c>
      <c r="H4905" s="86" t="s">
        <v>1146</v>
      </c>
    </row>
    <row r="4906" spans="1:8" ht="15" hidden="1" customHeight="1" x14ac:dyDescent="0.25">
      <c r="A4906" s="65" t="s">
        <v>4968</v>
      </c>
      <c r="B4906" s="60" t="s">
        <v>4976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9"/>
        <v>75000</v>
      </c>
      <c r="H4906" s="86" t="s">
        <v>1146</v>
      </c>
    </row>
    <row r="4907" spans="1:8" ht="15" hidden="1" customHeight="1" x14ac:dyDescent="0.25">
      <c r="A4907" s="65" t="s">
        <v>4968</v>
      </c>
      <c r="B4907" s="60" t="s">
        <v>4977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9"/>
        <v>60000</v>
      </c>
      <c r="H4907" s="86" t="s">
        <v>112</v>
      </c>
    </row>
    <row r="4908" spans="1:8" ht="15" hidden="1" customHeight="1" x14ac:dyDescent="0.25">
      <c r="A4908" s="65" t="s">
        <v>4968</v>
      </c>
      <c r="B4908" s="63" t="s">
        <v>4978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4968</v>
      </c>
      <c r="B4909" s="60" t="s">
        <v>4979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4968</v>
      </c>
      <c r="B4910" s="80" t="s">
        <v>4980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9"/>
        <v>350000</v>
      </c>
      <c r="H4910" s="86" t="s">
        <v>112</v>
      </c>
    </row>
    <row r="4911" spans="1:8" ht="15" hidden="1" customHeight="1" x14ac:dyDescent="0.25">
      <c r="A4911" s="65" t="s">
        <v>4968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9"/>
        <v>17000</v>
      </c>
      <c r="H4911" s="86" t="s">
        <v>789</v>
      </c>
    </row>
    <row r="4912" spans="1:8" ht="15" hidden="1" customHeight="1" x14ac:dyDescent="0.25">
      <c r="A4912" s="65" t="s">
        <v>4968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9"/>
        <v>4000</v>
      </c>
      <c r="H4912" s="86" t="s">
        <v>789</v>
      </c>
    </row>
    <row r="4913" spans="1:8" ht="15" hidden="1" customHeight="1" x14ac:dyDescent="0.25">
      <c r="A4913" s="65" t="s">
        <v>4968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9"/>
        <v>1500</v>
      </c>
      <c r="H4913" s="86" t="s">
        <v>789</v>
      </c>
    </row>
    <row r="4914" spans="1:8" ht="15" hidden="1" customHeight="1" x14ac:dyDescent="0.25">
      <c r="A4914" s="65" t="s">
        <v>4968</v>
      </c>
      <c r="B4914" s="60" t="s">
        <v>4981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9"/>
        <v>250000</v>
      </c>
      <c r="H4914" s="86" t="s">
        <v>4982</v>
      </c>
    </row>
    <row r="4915" spans="1:8" ht="15" hidden="1" customHeight="1" x14ac:dyDescent="0.25">
      <c r="A4915" s="65" t="s">
        <v>4968</v>
      </c>
      <c r="B4915" s="60" t="s">
        <v>4983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9"/>
        <v>75000</v>
      </c>
      <c r="H4915" s="86" t="s">
        <v>4982</v>
      </c>
    </row>
    <row r="4916" spans="1:8" ht="15" hidden="1" customHeight="1" x14ac:dyDescent="0.25">
      <c r="A4916" s="65" t="s">
        <v>4984</v>
      </c>
      <c r="B4916" s="60" t="s">
        <v>4985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4984</v>
      </c>
      <c r="B4917" s="60" t="s">
        <v>4986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0">F4917*D4917</f>
        <v>75000</v>
      </c>
      <c r="H4917" s="86" t="s">
        <v>2277</v>
      </c>
    </row>
    <row r="4918" spans="1:8" ht="15" hidden="1" customHeight="1" x14ac:dyDescent="0.25">
      <c r="A4918" s="65" t="s">
        <v>4984</v>
      </c>
      <c r="B4918" s="79" t="s">
        <v>4987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0"/>
        <v>90000</v>
      </c>
      <c r="H4918" s="86" t="s">
        <v>2277</v>
      </c>
    </row>
    <row r="4919" spans="1:8" ht="15" hidden="1" customHeight="1" x14ac:dyDescent="0.25">
      <c r="A4919" s="65" t="s">
        <v>4984</v>
      </c>
      <c r="B4919" s="60" t="s">
        <v>4988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0"/>
        <v>225000</v>
      </c>
      <c r="H4919" s="86" t="s">
        <v>2277</v>
      </c>
    </row>
    <row r="4920" spans="1:8" ht="15" hidden="1" customHeight="1" x14ac:dyDescent="0.25">
      <c r="A4920" s="65" t="s">
        <v>4984</v>
      </c>
      <c r="B4920" s="79" t="s">
        <v>4989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0"/>
        <v>275000</v>
      </c>
      <c r="H4920" s="86" t="s">
        <v>2277</v>
      </c>
    </row>
    <row r="4921" spans="1:8" ht="15" hidden="1" customHeight="1" x14ac:dyDescent="0.25">
      <c r="A4921" s="65" t="s">
        <v>4984</v>
      </c>
      <c r="B4921" s="60" t="s">
        <v>4990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0"/>
        <v>1250000</v>
      </c>
      <c r="H4921" s="86" t="s">
        <v>2277</v>
      </c>
    </row>
    <row r="4922" spans="1:8" ht="15" hidden="1" customHeight="1" x14ac:dyDescent="0.25">
      <c r="A4922" s="65" t="s">
        <v>4984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6">
        <v>150000</v>
      </c>
      <c r="G4922" s="68">
        <f t="shared" si="150"/>
        <v>150000</v>
      </c>
      <c r="H4922" s="86" t="s">
        <v>112</v>
      </c>
    </row>
    <row r="4923" spans="1:8" ht="15" hidden="1" customHeight="1" x14ac:dyDescent="0.25">
      <c r="A4923" s="65" t="s">
        <v>4984</v>
      </c>
      <c r="B4923" s="60" t="s">
        <v>4991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0"/>
        <v>180000</v>
      </c>
      <c r="H4923" s="86" t="s">
        <v>112</v>
      </c>
    </row>
    <row r="4924" spans="1:8" ht="15" hidden="1" customHeight="1" x14ac:dyDescent="0.25">
      <c r="A4924" s="65" t="s">
        <v>4984</v>
      </c>
      <c r="B4924" s="60" t="s">
        <v>4992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0"/>
        <v>90000</v>
      </c>
      <c r="H4924" s="86" t="s">
        <v>4993</v>
      </c>
    </row>
    <row r="4925" spans="1:8" ht="15" customHeight="1" x14ac:dyDescent="0.25">
      <c r="A4925" s="65" t="s">
        <v>4984</v>
      </c>
      <c r="B4925" s="60" t="s">
        <v>4352</v>
      </c>
      <c r="C4925" s="60" t="s">
        <v>4994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4181</v>
      </c>
    </row>
    <row r="4926" spans="1:8" ht="15" customHeight="1" x14ac:dyDescent="0.25">
      <c r="A4926" s="65" t="s">
        <v>4984</v>
      </c>
      <c r="B4926" s="60" t="s">
        <v>4352</v>
      </c>
      <c r="C4926" s="60" t="s">
        <v>4995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4181</v>
      </c>
    </row>
    <row r="4927" spans="1:8" ht="15" customHeight="1" x14ac:dyDescent="0.25">
      <c r="A4927" s="65" t="s">
        <v>4984</v>
      </c>
      <c r="B4927" s="60" t="s">
        <v>4352</v>
      </c>
      <c r="C4927" s="60" t="s">
        <v>4996</v>
      </c>
      <c r="D4927" s="81">
        <v>1</v>
      </c>
      <c r="E4927" s="66" t="s">
        <v>31</v>
      </c>
      <c r="F4927" s="217">
        <v>1500000</v>
      </c>
      <c r="G4927" s="68">
        <f t="shared" si="150"/>
        <v>1500000</v>
      </c>
      <c r="H4927" s="86" t="s">
        <v>4181</v>
      </c>
    </row>
    <row r="4928" spans="1:8" ht="15" customHeight="1" x14ac:dyDescent="0.25">
      <c r="A4928" s="65" t="s">
        <v>4984</v>
      </c>
      <c r="B4928" s="60" t="s">
        <v>4352</v>
      </c>
      <c r="C4928" s="60" t="s">
        <v>4997</v>
      </c>
      <c r="D4928" s="81">
        <v>1</v>
      </c>
      <c r="E4928" s="66" t="s">
        <v>31</v>
      </c>
      <c r="F4928" s="217">
        <v>1500000</v>
      </c>
      <c r="G4928" s="68">
        <f t="shared" si="150"/>
        <v>1500000</v>
      </c>
      <c r="H4928" s="86" t="s">
        <v>4181</v>
      </c>
    </row>
    <row r="4929" spans="1:8" ht="15" customHeight="1" x14ac:dyDescent="0.25">
      <c r="A4929" s="65" t="s">
        <v>4984</v>
      </c>
      <c r="B4929" s="60" t="s">
        <v>4352</v>
      </c>
      <c r="C4929" s="60" t="s">
        <v>4998</v>
      </c>
      <c r="D4929" s="81">
        <v>1</v>
      </c>
      <c r="E4929" s="66" t="s">
        <v>31</v>
      </c>
      <c r="F4929" s="217">
        <v>1500000</v>
      </c>
      <c r="G4929" s="217">
        <f t="shared" si="150"/>
        <v>1500000</v>
      </c>
      <c r="H4929" s="86" t="s">
        <v>4181</v>
      </c>
    </row>
    <row r="4930" spans="1:8" ht="15" customHeight="1" x14ac:dyDescent="0.25">
      <c r="A4930" s="65" t="s">
        <v>4984</v>
      </c>
      <c r="B4930" s="60" t="s">
        <v>4352</v>
      </c>
      <c r="C4930" s="60" t="s">
        <v>4999</v>
      </c>
      <c r="D4930" s="81">
        <v>1</v>
      </c>
      <c r="E4930" s="66" t="s">
        <v>31</v>
      </c>
      <c r="F4930" s="217">
        <v>1500000</v>
      </c>
      <c r="G4930" s="217">
        <f t="shared" si="150"/>
        <v>1500000</v>
      </c>
      <c r="H4930" s="86" t="s">
        <v>4181</v>
      </c>
    </row>
    <row r="4931" spans="1:8" ht="15" customHeight="1" x14ac:dyDescent="0.25">
      <c r="A4931" s="65" t="s">
        <v>4984</v>
      </c>
      <c r="B4931" s="60" t="s">
        <v>4352</v>
      </c>
      <c r="C4931" s="60" t="s">
        <v>5000</v>
      </c>
      <c r="D4931" s="81">
        <v>1</v>
      </c>
      <c r="E4931" s="66" t="s">
        <v>31</v>
      </c>
      <c r="F4931" s="217">
        <v>1500000</v>
      </c>
      <c r="G4931" s="217">
        <f t="shared" si="150"/>
        <v>1500000</v>
      </c>
      <c r="H4931" s="86" t="s">
        <v>4181</v>
      </c>
    </row>
    <row r="4932" spans="1:8" ht="15" customHeight="1" x14ac:dyDescent="0.25">
      <c r="A4932" s="65" t="s">
        <v>4984</v>
      </c>
      <c r="B4932" s="60" t="s">
        <v>4352</v>
      </c>
      <c r="C4932" s="80" t="s">
        <v>5001</v>
      </c>
      <c r="D4932" s="81">
        <v>1</v>
      </c>
      <c r="E4932" s="66" t="s">
        <v>31</v>
      </c>
      <c r="F4932" s="217">
        <v>1500000</v>
      </c>
      <c r="G4932" s="217">
        <f t="shared" si="150"/>
        <v>1500000</v>
      </c>
      <c r="H4932" s="86" t="s">
        <v>4181</v>
      </c>
    </row>
    <row r="4933" spans="1:8" ht="15" customHeight="1" x14ac:dyDescent="0.25">
      <c r="A4933" s="65" t="s">
        <v>4984</v>
      </c>
      <c r="B4933" s="60" t="s">
        <v>4352</v>
      </c>
      <c r="C4933" s="60" t="s">
        <v>5002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4181</v>
      </c>
    </row>
    <row r="4934" spans="1:8" ht="15" customHeight="1" x14ac:dyDescent="0.25">
      <c r="A4934" s="65" t="s">
        <v>4984</v>
      </c>
      <c r="B4934" s="60" t="s">
        <v>4352</v>
      </c>
      <c r="C4934" s="60" t="s">
        <v>5003</v>
      </c>
      <c r="D4934" s="81">
        <v>1</v>
      </c>
      <c r="E4934" s="66" t="s">
        <v>31</v>
      </c>
      <c r="F4934" s="217">
        <v>1500000</v>
      </c>
      <c r="G4934" s="217">
        <f t="shared" si="150"/>
        <v>1500000</v>
      </c>
      <c r="H4934" s="86" t="s">
        <v>4181</v>
      </c>
    </row>
    <row r="4935" spans="1:8" ht="15" hidden="1" customHeight="1" x14ac:dyDescent="0.25">
      <c r="A4935" s="65" t="s">
        <v>4984</v>
      </c>
      <c r="B4935" s="60" t="s">
        <v>5004</v>
      </c>
      <c r="C4935" s="60" t="s">
        <v>4027</v>
      </c>
      <c r="D4935" s="65">
        <v>4</v>
      </c>
      <c r="E4935" s="66" t="s">
        <v>28</v>
      </c>
      <c r="F4935" s="72">
        <v>250000</v>
      </c>
      <c r="G4935" s="217">
        <f t="shared" si="150"/>
        <v>1000000</v>
      </c>
      <c r="H4935" s="86" t="s">
        <v>5005</v>
      </c>
    </row>
    <row r="4936" spans="1:8" ht="15" hidden="1" customHeight="1" x14ac:dyDescent="0.25">
      <c r="A4936" s="65" t="s">
        <v>4984</v>
      </c>
      <c r="B4936" s="60" t="s">
        <v>4612</v>
      </c>
      <c r="C4936" s="60" t="s">
        <v>4027</v>
      </c>
      <c r="D4936" s="65">
        <v>1</v>
      </c>
      <c r="E4936" s="66" t="s">
        <v>28</v>
      </c>
      <c r="F4936" s="72">
        <v>100000</v>
      </c>
      <c r="G4936" s="217">
        <f t="shared" si="150"/>
        <v>100000</v>
      </c>
      <c r="H4936" s="86" t="s">
        <v>5005</v>
      </c>
    </row>
    <row r="4937" spans="1:8" ht="15" hidden="1" customHeight="1" x14ac:dyDescent="0.25">
      <c r="A4937" s="65" t="s">
        <v>468</v>
      </c>
      <c r="B4937" s="60" t="s">
        <v>3974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1">F4938*D4938</f>
        <v>375000</v>
      </c>
      <c r="H4938" s="86" t="s">
        <v>112</v>
      </c>
    </row>
    <row r="4939" spans="1:8" ht="15" customHeight="1" x14ac:dyDescent="0.25">
      <c r="A4939" s="65" t="s">
        <v>468</v>
      </c>
      <c r="B4939" s="79" t="s">
        <v>5006</v>
      </c>
      <c r="C4939" s="75" t="s">
        <v>5007</v>
      </c>
      <c r="D4939" s="65">
        <v>30</v>
      </c>
      <c r="E4939" s="66" t="s">
        <v>28</v>
      </c>
      <c r="F4939" s="62">
        <v>1545000</v>
      </c>
      <c r="G4939" s="68">
        <f t="shared" si="151"/>
        <v>46350000</v>
      </c>
      <c r="H4939" s="86" t="s">
        <v>112</v>
      </c>
    </row>
    <row r="4940" spans="1:8" ht="15" customHeight="1" x14ac:dyDescent="0.25">
      <c r="A4940" s="65" t="s">
        <v>468</v>
      </c>
      <c r="B4940" s="60" t="s">
        <v>5008</v>
      </c>
      <c r="C4940" s="75" t="s">
        <v>5009</v>
      </c>
      <c r="D4940" s="65">
        <v>5</v>
      </c>
      <c r="E4940" s="66" t="s">
        <v>31</v>
      </c>
      <c r="F4940" s="67">
        <v>3173500</v>
      </c>
      <c r="G4940" s="68">
        <f t="shared" si="151"/>
        <v>15867500</v>
      </c>
      <c r="H4940" s="86" t="s">
        <v>112</v>
      </c>
    </row>
    <row r="4941" spans="1:8" ht="15" customHeight="1" x14ac:dyDescent="0.25">
      <c r="A4941" s="65" t="s">
        <v>468</v>
      </c>
      <c r="B4941" s="79" t="s">
        <v>4425</v>
      </c>
      <c r="C4941" s="75" t="s">
        <v>5009</v>
      </c>
      <c r="D4941" s="81">
        <v>5</v>
      </c>
      <c r="E4941" s="66" t="s">
        <v>28</v>
      </c>
      <c r="F4941" s="217">
        <v>430000</v>
      </c>
      <c r="G4941" s="68">
        <f t="shared" si="151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5009</v>
      </c>
      <c r="D4942" s="65">
        <v>5</v>
      </c>
      <c r="E4942" s="66" t="s">
        <v>28</v>
      </c>
      <c r="F4942" s="67">
        <v>245000</v>
      </c>
      <c r="G4942" s="68">
        <f t="shared" si="151"/>
        <v>1225000</v>
      </c>
      <c r="H4942" s="86" t="s">
        <v>112</v>
      </c>
    </row>
    <row r="4943" spans="1:8" ht="15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6">
        <v>3500000</v>
      </c>
      <c r="G4943" s="68">
        <f t="shared" si="151"/>
        <v>17500000</v>
      </c>
      <c r="H4943" s="86" t="s">
        <v>112</v>
      </c>
    </row>
    <row r="4944" spans="1:8" ht="15" customHeight="1" x14ac:dyDescent="0.25">
      <c r="A4944" s="65" t="s">
        <v>468</v>
      </c>
      <c r="B4944" s="60" t="s">
        <v>5010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1"/>
        <v>19800000</v>
      </c>
      <c r="H4944" s="86" t="s">
        <v>112</v>
      </c>
    </row>
    <row r="4945" spans="1:8" ht="15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1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5011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customHeight="1" x14ac:dyDescent="0.25">
      <c r="A4947" s="65" t="s">
        <v>468</v>
      </c>
      <c r="B4947" s="60" t="s">
        <v>5012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customHeight="1" x14ac:dyDescent="0.25">
      <c r="A4948" s="65" t="s">
        <v>468</v>
      </c>
      <c r="B4948" s="60" t="s">
        <v>5013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1"/>
        <v>600000</v>
      </c>
      <c r="H4948" s="86" t="s">
        <v>112</v>
      </c>
    </row>
    <row r="4949" spans="1:8" ht="15" customHeight="1" x14ac:dyDescent="0.25">
      <c r="A4949" s="65" t="s">
        <v>468</v>
      </c>
      <c r="B4949" s="60" t="s">
        <v>5014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1"/>
        <v>4800000</v>
      </c>
      <c r="H4949" s="86" t="s">
        <v>112</v>
      </c>
    </row>
    <row r="4950" spans="1:8" ht="15" customHeight="1" x14ac:dyDescent="0.25">
      <c r="A4950" s="65" t="s">
        <v>468</v>
      </c>
      <c r="B4950" s="60" t="s">
        <v>5015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1"/>
        <v>450000</v>
      </c>
      <c r="H4950" s="86" t="s">
        <v>112</v>
      </c>
    </row>
    <row r="4951" spans="1:8" ht="15" hidden="1" customHeight="1" x14ac:dyDescent="0.25">
      <c r="A4951" s="65" t="s">
        <v>5016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5016</v>
      </c>
      <c r="B4952" s="60" t="s">
        <v>5017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2">F4952*D4952</f>
        <v>1750000</v>
      </c>
      <c r="H4952" s="86" t="s">
        <v>112</v>
      </c>
    </row>
    <row r="4953" spans="1:8" ht="15" customHeight="1" x14ac:dyDescent="0.25">
      <c r="A4953" s="65" t="s">
        <v>5016</v>
      </c>
      <c r="B4953" s="79" t="s">
        <v>5018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2"/>
        <v>9500000</v>
      </c>
      <c r="H4953" s="86" t="s">
        <v>112</v>
      </c>
    </row>
    <row r="4954" spans="1:8" ht="15" customHeight="1" x14ac:dyDescent="0.25">
      <c r="A4954" s="65" t="s">
        <v>5016</v>
      </c>
      <c r="B4954" s="60" t="s">
        <v>5019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2"/>
        <v>15750000</v>
      </c>
      <c r="H4954" s="86" t="s">
        <v>112</v>
      </c>
    </row>
    <row r="4955" spans="1:8" ht="15" customHeight="1" x14ac:dyDescent="0.25">
      <c r="A4955" s="65" t="s">
        <v>5016</v>
      </c>
      <c r="B4955" s="79" t="s">
        <v>5020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2"/>
        <v>18500000</v>
      </c>
      <c r="H4955" s="86" t="s">
        <v>112</v>
      </c>
    </row>
    <row r="4956" spans="1:8" ht="15" hidden="1" customHeight="1" x14ac:dyDescent="0.25">
      <c r="A4956" s="65" t="s">
        <v>5016</v>
      </c>
      <c r="B4956" s="60" t="s">
        <v>5021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2"/>
        <v>5000</v>
      </c>
      <c r="H4956" s="86" t="s">
        <v>5022</v>
      </c>
    </row>
    <row r="4957" spans="1:8" ht="15" hidden="1" customHeight="1" x14ac:dyDescent="0.25">
      <c r="A4957" s="65" t="s">
        <v>5016</v>
      </c>
      <c r="B4957" s="60" t="s">
        <v>5023</v>
      </c>
      <c r="C4957" s="60" t="s">
        <v>584</v>
      </c>
      <c r="D4957" s="65">
        <v>10</v>
      </c>
      <c r="E4957" s="66" t="s">
        <v>28</v>
      </c>
      <c r="F4957" s="396">
        <v>2400</v>
      </c>
      <c r="G4957" s="68">
        <f t="shared" si="152"/>
        <v>24000</v>
      </c>
      <c r="H4957" s="86" t="s">
        <v>5022</v>
      </c>
    </row>
    <row r="4958" spans="1:8" ht="15" hidden="1" customHeight="1" x14ac:dyDescent="0.25">
      <c r="A4958" s="65" t="s">
        <v>5016</v>
      </c>
      <c r="B4958" s="60" t="s">
        <v>5024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2"/>
        <v>85000</v>
      </c>
      <c r="H4958" s="86" t="s">
        <v>134</v>
      </c>
    </row>
    <row r="4959" spans="1:8" ht="15" hidden="1" customHeight="1" x14ac:dyDescent="0.25">
      <c r="A4959" s="65" t="s">
        <v>5016</v>
      </c>
      <c r="B4959" s="60" t="s">
        <v>5025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2"/>
        <v>85000</v>
      </c>
      <c r="H4959" s="86" t="s">
        <v>134</v>
      </c>
    </row>
    <row r="4960" spans="1:8" ht="15" hidden="1" customHeight="1" x14ac:dyDescent="0.25">
      <c r="A4960" s="65" t="s">
        <v>5016</v>
      </c>
      <c r="B4960" s="60" t="s">
        <v>5026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5016</v>
      </c>
      <c r="B4961" s="60" t="s">
        <v>5027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5016</v>
      </c>
      <c r="B4962" s="60" t="s">
        <v>5028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2"/>
        <v>40000</v>
      </c>
      <c r="H4962" s="86" t="s">
        <v>134</v>
      </c>
    </row>
    <row r="4963" spans="1:8" ht="15" hidden="1" customHeight="1" x14ac:dyDescent="0.25">
      <c r="A4963" s="65" t="s">
        <v>5029</v>
      </c>
      <c r="B4963" s="60" t="s">
        <v>4426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5029</v>
      </c>
      <c r="B4964" s="60" t="s">
        <v>5030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3">F4964*D4964</f>
        <v>450000</v>
      </c>
      <c r="H4964" s="86" t="s">
        <v>1250</v>
      </c>
    </row>
    <row r="4965" spans="1:8" ht="15" hidden="1" customHeight="1" x14ac:dyDescent="0.25">
      <c r="A4965" s="65" t="s">
        <v>5029</v>
      </c>
      <c r="B4965" s="79" t="s">
        <v>5031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3"/>
        <v>1300000</v>
      </c>
      <c r="H4965" s="86" t="s">
        <v>2319</v>
      </c>
    </row>
    <row r="4966" spans="1:8" ht="15" hidden="1" customHeight="1" x14ac:dyDescent="0.25">
      <c r="A4966" s="65" t="s">
        <v>5029</v>
      </c>
      <c r="B4966" s="60" t="s">
        <v>5032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3"/>
        <v>400000</v>
      </c>
      <c r="H4966" s="86" t="s">
        <v>2319</v>
      </c>
    </row>
    <row r="4967" spans="1:8" ht="15" hidden="1" customHeight="1" x14ac:dyDescent="0.25">
      <c r="A4967" s="65" t="s">
        <v>5029</v>
      </c>
      <c r="B4967" s="79" t="s">
        <v>5033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5029</v>
      </c>
      <c r="B4968" s="79" t="s">
        <v>4209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3"/>
        <v>400000</v>
      </c>
      <c r="H4968" s="86" t="s">
        <v>112</v>
      </c>
    </row>
    <row r="4969" spans="1:8" ht="15" hidden="1" customHeight="1" x14ac:dyDescent="0.25">
      <c r="A4969" s="65" t="s">
        <v>5029</v>
      </c>
      <c r="B4969" s="60" t="s">
        <v>5034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3"/>
        <v>275000</v>
      </c>
      <c r="H4969" s="86" t="s">
        <v>112</v>
      </c>
    </row>
    <row r="4970" spans="1:8" ht="15" hidden="1" customHeight="1" x14ac:dyDescent="0.25">
      <c r="A4970" s="65" t="s">
        <v>5029</v>
      </c>
      <c r="B4970" s="60" t="s">
        <v>5035</v>
      </c>
      <c r="C4970" s="75" t="s">
        <v>70</v>
      </c>
      <c r="D4970" s="65">
        <v>2</v>
      </c>
      <c r="E4970" s="66" t="s">
        <v>28</v>
      </c>
      <c r="F4970" s="396">
        <v>100000</v>
      </c>
      <c r="G4970" s="68">
        <f t="shared" si="153"/>
        <v>200000</v>
      </c>
      <c r="H4970" s="86" t="s">
        <v>112</v>
      </c>
    </row>
    <row r="4971" spans="1:8" ht="15" hidden="1" customHeight="1" x14ac:dyDescent="0.25">
      <c r="A4971" s="65" t="s">
        <v>5029</v>
      </c>
      <c r="B4971" s="60" t="s">
        <v>5036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3"/>
        <v>220000</v>
      </c>
      <c r="H4971" s="86" t="s">
        <v>112</v>
      </c>
    </row>
    <row r="4972" spans="1:8" ht="15" hidden="1" customHeight="1" x14ac:dyDescent="0.25">
      <c r="A4972" s="65" t="s">
        <v>5029</v>
      </c>
      <c r="B4972" s="60" t="s">
        <v>5037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3"/>
        <v>225000</v>
      </c>
      <c r="H4972" s="86" t="s">
        <v>112</v>
      </c>
    </row>
    <row r="4973" spans="1:8" ht="15" hidden="1" customHeight="1" x14ac:dyDescent="0.25">
      <c r="A4973" s="65" t="s">
        <v>5029</v>
      </c>
      <c r="B4973" s="60" t="s">
        <v>5038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5039</v>
      </c>
      <c r="B4974" s="60" t="s">
        <v>4426</v>
      </c>
      <c r="C4974" s="60" t="s">
        <v>4027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5040</v>
      </c>
    </row>
    <row r="4975" spans="1:8" ht="15" customHeight="1" x14ac:dyDescent="0.25">
      <c r="A4975" s="65" t="s">
        <v>5039</v>
      </c>
      <c r="B4975" s="60" t="s">
        <v>4352</v>
      </c>
      <c r="C4975" s="75" t="s">
        <v>5041</v>
      </c>
      <c r="D4975" s="65">
        <v>10</v>
      </c>
      <c r="E4975" s="66" t="s">
        <v>28</v>
      </c>
      <c r="F4975" s="68">
        <v>1500000</v>
      </c>
      <c r="G4975" s="68">
        <f t="shared" ref="G4975:G5015" si="154">F4975*D4975</f>
        <v>15000000</v>
      </c>
      <c r="H4975" s="86" t="s">
        <v>112</v>
      </c>
    </row>
    <row r="4976" spans="1:8" ht="15" hidden="1" customHeight="1" x14ac:dyDescent="0.25">
      <c r="A4976" s="65" t="s">
        <v>5039</v>
      </c>
      <c r="B4976" s="79" t="s">
        <v>5042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4"/>
        <v>100000</v>
      </c>
      <c r="H4976" s="86" t="s">
        <v>2319</v>
      </c>
    </row>
    <row r="4977" spans="1:8" ht="15" hidden="1" customHeight="1" x14ac:dyDescent="0.25">
      <c r="A4977" s="65" t="s">
        <v>5039</v>
      </c>
      <c r="B4977" s="60" t="s">
        <v>5043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4"/>
        <v>35000</v>
      </c>
      <c r="H4977" s="86" t="s">
        <v>2319</v>
      </c>
    </row>
    <row r="4978" spans="1:8" ht="15" hidden="1" customHeight="1" x14ac:dyDescent="0.25">
      <c r="A4978" s="65" t="s">
        <v>5039</v>
      </c>
      <c r="B4978" s="79" t="s">
        <v>5044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4"/>
        <v>215000</v>
      </c>
      <c r="H4978" s="86" t="s">
        <v>3462</v>
      </c>
    </row>
    <row r="4979" spans="1:8" ht="15" hidden="1" customHeight="1" x14ac:dyDescent="0.25">
      <c r="A4979" s="65" t="s">
        <v>5039</v>
      </c>
      <c r="B4979" s="79" t="s">
        <v>5045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4"/>
        <v>35000</v>
      </c>
      <c r="H4979" s="86" t="s">
        <v>2319</v>
      </c>
    </row>
    <row r="4980" spans="1:8" ht="15" hidden="1" customHeight="1" x14ac:dyDescent="0.25">
      <c r="A4980" s="65" t="s">
        <v>5039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4"/>
        <v>4413000</v>
      </c>
      <c r="H4980" s="86" t="s">
        <v>4365</v>
      </c>
    </row>
    <row r="4981" spans="1:8" ht="15" hidden="1" customHeight="1" x14ac:dyDescent="0.25">
      <c r="A4981" s="65" t="s">
        <v>5039</v>
      </c>
      <c r="B4981" s="60" t="s">
        <v>5046</v>
      </c>
      <c r="C4981" s="75" t="s">
        <v>1053</v>
      </c>
      <c r="D4981" s="65">
        <v>1</v>
      </c>
      <c r="E4981" s="66" t="s">
        <v>28</v>
      </c>
      <c r="F4981" s="396">
        <v>250000</v>
      </c>
      <c r="G4981" s="68">
        <f t="shared" si="154"/>
        <v>250000</v>
      </c>
      <c r="H4981" s="86" t="s">
        <v>198</v>
      </c>
    </row>
    <row r="4982" spans="1:8" ht="15" hidden="1" customHeight="1" x14ac:dyDescent="0.25">
      <c r="A4982" s="65" t="s">
        <v>5039</v>
      </c>
      <c r="B4982" s="60" t="s">
        <v>5047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4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5048</v>
      </c>
      <c r="C4983" s="75" t="s">
        <v>5049</v>
      </c>
      <c r="D4983" s="65">
        <v>1</v>
      </c>
      <c r="E4983" s="66" t="s">
        <v>28</v>
      </c>
      <c r="F4983" s="67">
        <v>450000</v>
      </c>
      <c r="G4983" s="68">
        <f t="shared" si="154"/>
        <v>450000</v>
      </c>
      <c r="H4983" s="86" t="s">
        <v>112</v>
      </c>
    </row>
    <row r="4984" spans="1:8" ht="15" customHeight="1" x14ac:dyDescent="0.25">
      <c r="A4984" s="65" t="s">
        <v>485</v>
      </c>
      <c r="B4984" s="60" t="s">
        <v>5050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4"/>
        <v>565000</v>
      </c>
      <c r="H4984" s="86" t="s">
        <v>5051</v>
      </c>
    </row>
    <row r="4985" spans="1:8" ht="15" hidden="1" customHeight="1" x14ac:dyDescent="0.25">
      <c r="A4985" s="65" t="s">
        <v>485</v>
      </c>
      <c r="B4985" s="60" t="s">
        <v>3997</v>
      </c>
      <c r="C4985" s="60" t="s">
        <v>4419</v>
      </c>
      <c r="D4985" s="65">
        <v>1</v>
      </c>
      <c r="E4985" s="66" t="s">
        <v>219</v>
      </c>
      <c r="F4985" s="62">
        <v>4800000</v>
      </c>
      <c r="G4985" s="68">
        <f t="shared" si="154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5052</v>
      </c>
      <c r="F4986" s="67">
        <v>6750000</v>
      </c>
      <c r="G4986" s="68">
        <f t="shared" si="154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4426</v>
      </c>
      <c r="C4987" s="60" t="s">
        <v>4027</v>
      </c>
      <c r="D4987" s="65">
        <v>1</v>
      </c>
      <c r="E4987" s="66" t="s">
        <v>31</v>
      </c>
      <c r="F4987" s="67">
        <v>100000</v>
      </c>
      <c r="G4987" s="68">
        <f t="shared" si="154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5053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4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4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5054</v>
      </c>
      <c r="C4990" s="75" t="s">
        <v>441</v>
      </c>
      <c r="D4990" s="65">
        <v>6</v>
      </c>
      <c r="E4990" s="66" t="s">
        <v>28</v>
      </c>
      <c r="F4990" s="396">
        <v>48000</v>
      </c>
      <c r="G4990" s="68">
        <f t="shared" si="154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4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5055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4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5056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5057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5058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4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4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4"/>
        <v>240000</v>
      </c>
      <c r="H4998" s="86" t="s">
        <v>112</v>
      </c>
    </row>
    <row r="4999" spans="1:9" ht="15" customHeight="1" x14ac:dyDescent="0.25">
      <c r="A4999" s="65" t="s">
        <v>5060</v>
      </c>
      <c r="B4999" s="60" t="s">
        <v>5061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4"/>
        <v>195000</v>
      </c>
      <c r="H4999" s="86" t="s">
        <v>2319</v>
      </c>
    </row>
    <row r="5000" spans="1:9" ht="15" hidden="1" customHeight="1" x14ac:dyDescent="0.25">
      <c r="A5000" s="65" t="s">
        <v>5060</v>
      </c>
      <c r="B5000" s="60" t="s">
        <v>5062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4"/>
        <v>425000</v>
      </c>
      <c r="H5000" s="86" t="s">
        <v>2319</v>
      </c>
    </row>
    <row r="5001" spans="1:9" ht="15" hidden="1" customHeight="1" x14ac:dyDescent="0.25">
      <c r="A5001" s="65" t="s">
        <v>5060</v>
      </c>
      <c r="B5001" s="60" t="s">
        <v>5063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4"/>
        <v>30000</v>
      </c>
      <c r="H5001" s="86" t="s">
        <v>2319</v>
      </c>
    </row>
    <row r="5002" spans="1:9" ht="15" hidden="1" customHeight="1" x14ac:dyDescent="0.25">
      <c r="A5002" s="65" t="s">
        <v>5060</v>
      </c>
      <c r="B5002" s="63" t="s">
        <v>5064</v>
      </c>
      <c r="C5002" s="71" t="s">
        <v>5065</v>
      </c>
      <c r="D5002" s="65">
        <v>1</v>
      </c>
      <c r="E5002" s="66" t="s">
        <v>884</v>
      </c>
      <c r="F5002" s="67">
        <v>1080000</v>
      </c>
      <c r="G5002" s="68">
        <f t="shared" si="154"/>
        <v>1080000</v>
      </c>
      <c r="H5002" s="86" t="s">
        <v>696</v>
      </c>
    </row>
    <row r="5003" spans="1:9" ht="15" hidden="1" customHeight="1" x14ac:dyDescent="0.25">
      <c r="A5003" s="65" t="s">
        <v>5060</v>
      </c>
      <c r="B5003" s="79" t="s">
        <v>5066</v>
      </c>
      <c r="C5003" s="75" t="s">
        <v>5067</v>
      </c>
      <c r="D5003" s="65">
        <v>7</v>
      </c>
      <c r="E5003" s="66" t="s">
        <v>64</v>
      </c>
      <c r="F5003" s="67">
        <v>18500</v>
      </c>
      <c r="G5003" s="68">
        <f t="shared" si="154"/>
        <v>129500</v>
      </c>
      <c r="H5003" s="86" t="s">
        <v>5068</v>
      </c>
    </row>
    <row r="5004" spans="1:9" ht="15" hidden="1" customHeight="1" x14ac:dyDescent="0.25">
      <c r="A5004" s="65" t="s">
        <v>5060</v>
      </c>
      <c r="B5004" s="79" t="s">
        <v>5069</v>
      </c>
      <c r="C5004" s="75" t="s">
        <v>5067</v>
      </c>
      <c r="D5004" s="81">
        <v>17</v>
      </c>
      <c r="E5004" s="66" t="s">
        <v>64</v>
      </c>
      <c r="F5004" s="217">
        <v>22500</v>
      </c>
      <c r="G5004" s="68">
        <f t="shared" si="154"/>
        <v>382500</v>
      </c>
      <c r="H5004" s="86" t="s">
        <v>3709</v>
      </c>
    </row>
    <row r="5005" spans="1:9" ht="15" hidden="1" customHeight="1" x14ac:dyDescent="0.25">
      <c r="A5005" s="65" t="s">
        <v>5060</v>
      </c>
      <c r="B5005" s="60" t="s">
        <v>298</v>
      </c>
      <c r="C5005" s="75" t="s">
        <v>5070</v>
      </c>
      <c r="D5005" s="65">
        <v>6</v>
      </c>
      <c r="E5005" s="66" t="s">
        <v>1504</v>
      </c>
      <c r="F5005" s="67">
        <v>1260468</v>
      </c>
      <c r="G5005" s="68">
        <f t="shared" si="154"/>
        <v>7562808</v>
      </c>
      <c r="H5005" s="86" t="s">
        <v>112</v>
      </c>
    </row>
    <row r="5006" spans="1:9" ht="15" hidden="1" customHeight="1" x14ac:dyDescent="0.25">
      <c r="A5006" s="65" t="s">
        <v>5071</v>
      </c>
      <c r="B5006" s="60" t="s">
        <v>5072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4"/>
        <v>77000</v>
      </c>
      <c r="H5006" s="86" t="s">
        <v>5073</v>
      </c>
      <c r="I5006" s="383"/>
    </row>
    <row r="5007" spans="1:9" ht="15" hidden="1" customHeight="1" x14ac:dyDescent="0.25">
      <c r="A5007" s="65" t="s">
        <v>5071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4"/>
        <v>135000</v>
      </c>
      <c r="H5007" s="86" t="s">
        <v>112</v>
      </c>
      <c r="I5007" s="73"/>
    </row>
    <row r="5008" spans="1:9" ht="15" hidden="1" customHeight="1" x14ac:dyDescent="0.25">
      <c r="A5008" s="65" t="s">
        <v>5071</v>
      </c>
      <c r="B5008" s="60" t="s">
        <v>5074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4"/>
        <v>375000</v>
      </c>
      <c r="H5008" s="86" t="s">
        <v>953</v>
      </c>
      <c r="I5008" s="73"/>
    </row>
    <row r="5009" spans="1:9" ht="15" hidden="1" customHeight="1" x14ac:dyDescent="0.25">
      <c r="A5009" s="65" t="s">
        <v>5071</v>
      </c>
      <c r="B5009" s="63" t="s">
        <v>5074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4"/>
        <v>380000</v>
      </c>
      <c r="H5009" s="86" t="s">
        <v>1306</v>
      </c>
      <c r="I5009" s="73"/>
    </row>
    <row r="5010" spans="1:9" ht="15" hidden="1" customHeight="1" x14ac:dyDescent="0.25">
      <c r="A5010" s="65" t="s">
        <v>5071</v>
      </c>
      <c r="B5010" s="79" t="s">
        <v>5075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4"/>
        <v>3719980</v>
      </c>
      <c r="H5010" s="86" t="s">
        <v>112</v>
      </c>
      <c r="I5010" s="401">
        <v>44594</v>
      </c>
    </row>
    <row r="5011" spans="1:9" ht="15" hidden="1" customHeight="1" x14ac:dyDescent="0.25">
      <c r="A5011" s="65" t="s">
        <v>5071</v>
      </c>
      <c r="B5011" s="79" t="s">
        <v>5076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4"/>
        <v>1393996</v>
      </c>
      <c r="H5011" s="86" t="s">
        <v>112</v>
      </c>
      <c r="I5011" s="401">
        <v>44594</v>
      </c>
    </row>
    <row r="5012" spans="1:9" ht="15" hidden="1" customHeight="1" x14ac:dyDescent="0.25">
      <c r="A5012" s="65" t="s">
        <v>5071</v>
      </c>
      <c r="B5012" s="60" t="s">
        <v>5077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4"/>
        <v>444998</v>
      </c>
      <c r="H5012" s="86" t="s">
        <v>112</v>
      </c>
      <c r="I5012" s="401">
        <v>44594</v>
      </c>
    </row>
    <row r="5013" spans="1:9" ht="15" hidden="1" customHeight="1" x14ac:dyDescent="0.25">
      <c r="A5013" s="65" t="s">
        <v>5071</v>
      </c>
      <c r="B5013" s="60" t="s">
        <v>5078</v>
      </c>
      <c r="C5013" s="75" t="s">
        <v>5079</v>
      </c>
      <c r="D5013" s="65">
        <v>1</v>
      </c>
      <c r="E5013" s="66" t="s">
        <v>28</v>
      </c>
      <c r="F5013" s="396">
        <v>3500000</v>
      </c>
      <c r="G5013" s="68">
        <f t="shared" si="154"/>
        <v>3500000</v>
      </c>
      <c r="H5013" s="86" t="s">
        <v>1205</v>
      </c>
      <c r="I5013" s="364" t="s">
        <v>5081</v>
      </c>
    </row>
    <row r="5014" spans="1:9" ht="15" hidden="1" customHeight="1" x14ac:dyDescent="0.25">
      <c r="A5014" s="65" t="s">
        <v>5071</v>
      </c>
      <c r="B5014" s="60" t="s">
        <v>5080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4"/>
        <v>175000</v>
      </c>
      <c r="H5014" s="86" t="s">
        <v>789</v>
      </c>
      <c r="I5014" s="73"/>
    </row>
    <row r="5015" spans="1:9" ht="15" hidden="1" customHeight="1" x14ac:dyDescent="0.25">
      <c r="A5015" s="65" t="s">
        <v>5071</v>
      </c>
      <c r="B5015" s="60" t="s">
        <v>4083</v>
      </c>
      <c r="C5015" s="75" t="s">
        <v>4027</v>
      </c>
      <c r="D5015" s="65">
        <v>1</v>
      </c>
      <c r="E5015" s="66" t="s">
        <v>28</v>
      </c>
      <c r="F5015" s="68">
        <v>100000</v>
      </c>
      <c r="G5015" s="68">
        <f t="shared" si="154"/>
        <v>100000</v>
      </c>
      <c r="H5015" s="86" t="s">
        <v>671</v>
      </c>
      <c r="I5015" s="73"/>
    </row>
    <row r="5016" spans="1:9" ht="15" hidden="1" customHeight="1" x14ac:dyDescent="0.25">
      <c r="A5016" s="65" t="s">
        <v>5071</v>
      </c>
      <c r="B5016" s="60" t="s">
        <v>5082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5071</v>
      </c>
      <c r="B5017" s="60" t="s">
        <v>5083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5084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5">F5018*D5018</f>
        <v>300000</v>
      </c>
      <c r="H5018" s="86" t="s">
        <v>112</v>
      </c>
    </row>
    <row r="5019" spans="1:9" ht="15" hidden="1" customHeight="1" x14ac:dyDescent="0.25">
      <c r="A5019" s="65" t="s">
        <v>5084</v>
      </c>
      <c r="B5019" s="60" t="s">
        <v>5085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5"/>
        <v>1232500</v>
      </c>
      <c r="H5019" s="86" t="s">
        <v>2102</v>
      </c>
    </row>
    <row r="5020" spans="1:9" ht="15" hidden="1" customHeight="1" x14ac:dyDescent="0.25">
      <c r="A5020" s="65" t="s">
        <v>5084</v>
      </c>
      <c r="B5020" s="60" t="s">
        <v>5086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5"/>
        <v>350000</v>
      </c>
      <c r="H5020" s="86" t="s">
        <v>112</v>
      </c>
    </row>
    <row r="5021" spans="1:9" ht="15" hidden="1" customHeight="1" x14ac:dyDescent="0.25">
      <c r="A5021" s="65" t="s">
        <v>5084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5"/>
        <v>250000</v>
      </c>
      <c r="H5021" s="86" t="s">
        <v>112</v>
      </c>
    </row>
    <row r="5022" spans="1:9" ht="15" hidden="1" customHeight="1" x14ac:dyDescent="0.25">
      <c r="A5022" s="65" t="s">
        <v>5084</v>
      </c>
      <c r="B5022" s="79" t="s">
        <v>5087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5"/>
        <v>180000</v>
      </c>
      <c r="H5022" s="86" t="s">
        <v>112</v>
      </c>
    </row>
    <row r="5023" spans="1:9" ht="15" hidden="1" customHeight="1" x14ac:dyDescent="0.25">
      <c r="A5023" s="65" t="s">
        <v>5084</v>
      </c>
      <c r="B5023" s="79" t="s">
        <v>5088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5"/>
        <v>400000</v>
      </c>
      <c r="H5023" s="86" t="s">
        <v>112</v>
      </c>
    </row>
    <row r="5024" spans="1:9" ht="15" hidden="1" customHeight="1" x14ac:dyDescent="0.25">
      <c r="A5024" s="65" t="s">
        <v>5084</v>
      </c>
      <c r="B5024" s="60" t="s">
        <v>5089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5"/>
        <v>160000</v>
      </c>
      <c r="H5024" s="86" t="s">
        <v>112</v>
      </c>
    </row>
    <row r="5025" spans="1:8" ht="15" hidden="1" customHeight="1" x14ac:dyDescent="0.25">
      <c r="A5025" s="65" t="s">
        <v>5084</v>
      </c>
      <c r="B5025" s="60" t="s">
        <v>5090</v>
      </c>
      <c r="C5025" s="75" t="s">
        <v>70</v>
      </c>
      <c r="D5025" s="65">
        <v>3</v>
      </c>
      <c r="E5025" s="66" t="s">
        <v>28</v>
      </c>
      <c r="F5025" s="396">
        <v>65000</v>
      </c>
      <c r="G5025" s="68">
        <f t="shared" si="155"/>
        <v>195000</v>
      </c>
      <c r="H5025" s="86" t="s">
        <v>112</v>
      </c>
    </row>
    <row r="5026" spans="1:8" ht="15" hidden="1" customHeight="1" x14ac:dyDescent="0.25">
      <c r="A5026" s="65" t="s">
        <v>5084</v>
      </c>
      <c r="B5026" s="60" t="s">
        <v>4528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5"/>
        <v>3600000</v>
      </c>
      <c r="H5026" s="86" t="s">
        <v>112</v>
      </c>
    </row>
    <row r="5027" spans="1:8" ht="15" customHeight="1" x14ac:dyDescent="0.25">
      <c r="A5027" s="65" t="s">
        <v>5084</v>
      </c>
      <c r="B5027" s="60" t="s">
        <v>4909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5091</v>
      </c>
      <c r="B5028" s="60" t="s">
        <v>5092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6">F5028*D5028</f>
        <v>140000</v>
      </c>
      <c r="H5028" s="86" t="s">
        <v>2319</v>
      </c>
    </row>
    <row r="5029" spans="1:8" ht="15" hidden="1" customHeight="1" x14ac:dyDescent="0.25">
      <c r="A5029" s="65" t="s">
        <v>5091</v>
      </c>
      <c r="B5029" s="60" t="s">
        <v>5093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6"/>
        <v>200000</v>
      </c>
      <c r="H5029" s="86" t="s">
        <v>2319</v>
      </c>
    </row>
    <row r="5030" spans="1:8" ht="15" hidden="1" customHeight="1" x14ac:dyDescent="0.25">
      <c r="A5030" s="65" t="s">
        <v>5091</v>
      </c>
      <c r="B5030" s="60" t="s">
        <v>5094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6"/>
        <v>125000</v>
      </c>
      <c r="H5030" s="86" t="s">
        <v>2319</v>
      </c>
    </row>
    <row r="5031" spans="1:8" ht="15" hidden="1" customHeight="1" x14ac:dyDescent="0.25">
      <c r="A5031" s="65" t="s">
        <v>5091</v>
      </c>
      <c r="B5031" s="63" t="s">
        <v>4249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6"/>
        <v>350000</v>
      </c>
      <c r="H5031" s="86" t="s">
        <v>2319</v>
      </c>
    </row>
    <row r="5032" spans="1:8" ht="15" hidden="1" customHeight="1" x14ac:dyDescent="0.25">
      <c r="A5032" s="65" t="s">
        <v>5091</v>
      </c>
      <c r="B5032" s="79" t="s">
        <v>5095</v>
      </c>
      <c r="C5032" s="75" t="s">
        <v>5096</v>
      </c>
      <c r="D5032" s="65">
        <v>1</v>
      </c>
      <c r="E5032" s="66" t="s">
        <v>31</v>
      </c>
      <c r="F5032" s="67">
        <v>50000</v>
      </c>
      <c r="G5032" s="68">
        <f t="shared" si="156"/>
        <v>50000</v>
      </c>
      <c r="H5032" s="86" t="s">
        <v>2319</v>
      </c>
    </row>
    <row r="5033" spans="1:8" ht="15" hidden="1" customHeight="1" x14ac:dyDescent="0.25">
      <c r="A5033" s="65" t="s">
        <v>5091</v>
      </c>
      <c r="B5033" s="79" t="s">
        <v>5097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6"/>
        <v>275000</v>
      </c>
      <c r="H5033" s="86" t="s">
        <v>696</v>
      </c>
    </row>
    <row r="5034" spans="1:8" ht="15" hidden="1" customHeight="1" x14ac:dyDescent="0.25">
      <c r="A5034" s="65" t="s">
        <v>5091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6"/>
        <v>750000</v>
      </c>
      <c r="H5034" s="86" t="s">
        <v>112</v>
      </c>
    </row>
    <row r="5035" spans="1:8" ht="15" hidden="1" customHeight="1" x14ac:dyDescent="0.25">
      <c r="A5035" s="65" t="s">
        <v>5091</v>
      </c>
      <c r="B5035" s="60" t="s">
        <v>5098</v>
      </c>
      <c r="C5035" s="75" t="s">
        <v>70</v>
      </c>
      <c r="D5035" s="65">
        <v>1</v>
      </c>
      <c r="E5035" s="66" t="s">
        <v>71</v>
      </c>
      <c r="F5035" s="396">
        <v>200000</v>
      </c>
      <c r="G5035" s="68">
        <f t="shared" si="156"/>
        <v>200000</v>
      </c>
      <c r="H5035" s="86" t="s">
        <v>2319</v>
      </c>
    </row>
    <row r="5036" spans="1:8" ht="15" hidden="1" customHeight="1" x14ac:dyDescent="0.25">
      <c r="A5036" s="65" t="s">
        <v>5091</v>
      </c>
      <c r="B5036" s="60" t="s">
        <v>5099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6"/>
        <v>325000</v>
      </c>
      <c r="H5036" s="86" t="s">
        <v>2319</v>
      </c>
    </row>
    <row r="5037" spans="1:8" ht="15" hidden="1" customHeight="1" x14ac:dyDescent="0.25">
      <c r="A5037" s="65" t="s">
        <v>5091</v>
      </c>
      <c r="B5037" s="60" t="s">
        <v>5100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5091</v>
      </c>
      <c r="B5038" s="60" t="s">
        <v>5101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5091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2">
        <v>44564</v>
      </c>
      <c r="B5040" s="60" t="s">
        <v>5102</v>
      </c>
      <c r="C5040" s="75" t="s">
        <v>4196</v>
      </c>
      <c r="D5040" s="65">
        <v>2</v>
      </c>
      <c r="E5040" s="66" t="s">
        <v>28</v>
      </c>
      <c r="F5040" s="67">
        <v>350000</v>
      </c>
      <c r="G5040" s="68">
        <f t="shared" ref="G5040:G5068" si="157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5103</v>
      </c>
      <c r="C5041" s="75" t="s">
        <v>4196</v>
      </c>
      <c r="D5041" s="65">
        <v>1</v>
      </c>
      <c r="E5041" s="66" t="s">
        <v>28</v>
      </c>
      <c r="F5041" s="68">
        <v>1250000</v>
      </c>
      <c r="G5041" s="68">
        <f t="shared" si="157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5104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7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5105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7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5106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7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5107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7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7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5108</v>
      </c>
      <c r="C5047" s="75" t="s">
        <v>608</v>
      </c>
      <c r="D5047" s="65">
        <v>12</v>
      </c>
      <c r="E5047" s="66" t="s">
        <v>28</v>
      </c>
      <c r="F5047" s="396">
        <v>1000</v>
      </c>
      <c r="G5047" s="68">
        <f t="shared" si="157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7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4793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5110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4083</v>
      </c>
      <c r="C5052" s="60" t="s">
        <v>4027</v>
      </c>
      <c r="D5052" s="81">
        <v>2</v>
      </c>
      <c r="E5052" s="66" t="s">
        <v>31</v>
      </c>
      <c r="F5052" s="217">
        <v>100000</v>
      </c>
      <c r="G5052" s="68">
        <f t="shared" si="157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5111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7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5112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7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5113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7"/>
        <v>150000</v>
      </c>
      <c r="H5055" s="86" t="s">
        <v>126</v>
      </c>
    </row>
    <row r="5056" spans="1:8" ht="15" customHeight="1" x14ac:dyDescent="0.25">
      <c r="A5056" s="85">
        <v>44564</v>
      </c>
      <c r="B5056" s="60" t="s">
        <v>5114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7"/>
        <v>3800000</v>
      </c>
      <c r="H5056" s="86" t="s">
        <v>5115</v>
      </c>
    </row>
    <row r="5057" spans="1:8" ht="15" hidden="1" customHeight="1" x14ac:dyDescent="0.25">
      <c r="A5057" s="85">
        <v>44564</v>
      </c>
      <c r="B5057" s="60" t="s">
        <v>4615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5115</v>
      </c>
    </row>
    <row r="5058" spans="1:8" ht="15" customHeight="1" x14ac:dyDescent="0.25">
      <c r="A5058" s="85">
        <v>44564</v>
      </c>
      <c r="B5058" s="60" t="s">
        <v>5116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7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5112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7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5117</v>
      </c>
      <c r="C5060" s="75" t="s">
        <v>5118</v>
      </c>
      <c r="D5060" s="65">
        <v>5</v>
      </c>
      <c r="E5060" s="66" t="s">
        <v>28</v>
      </c>
      <c r="F5060" s="67">
        <v>15000</v>
      </c>
      <c r="G5060" s="68">
        <f t="shared" si="157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7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5120</v>
      </c>
      <c r="C5062" s="60" t="s">
        <v>5121</v>
      </c>
      <c r="D5062" s="65">
        <v>1</v>
      </c>
      <c r="E5062" s="66" t="s">
        <v>219</v>
      </c>
      <c r="F5062" s="62">
        <v>4800000</v>
      </c>
      <c r="G5062" s="68">
        <f t="shared" si="157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5121</v>
      </c>
      <c r="D5063" s="65">
        <v>1</v>
      </c>
      <c r="E5063" s="66" t="s">
        <v>219</v>
      </c>
      <c r="F5063" s="67">
        <v>5555000</v>
      </c>
      <c r="G5063" s="68">
        <f t="shared" si="157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7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7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3944</v>
      </c>
      <c r="F5066" s="67">
        <v>45000</v>
      </c>
      <c r="G5066" s="68">
        <f t="shared" si="157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5122</v>
      </c>
      <c r="C5067" s="75" t="s">
        <v>145</v>
      </c>
      <c r="D5067" s="65">
        <v>3</v>
      </c>
      <c r="E5067" s="66" t="s">
        <v>64</v>
      </c>
      <c r="F5067" s="396">
        <v>57500</v>
      </c>
      <c r="G5067" s="68">
        <f t="shared" si="157"/>
        <v>172500</v>
      </c>
      <c r="H5067" s="86" t="s">
        <v>112</v>
      </c>
    </row>
    <row r="5068" spans="1:8" ht="15" customHeight="1" x14ac:dyDescent="0.25">
      <c r="A5068" s="85">
        <v>44595</v>
      </c>
      <c r="B5068" s="60" t="s">
        <v>5123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7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4726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5124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4957</v>
      </c>
      <c r="C5071" s="75" t="s">
        <v>4325</v>
      </c>
      <c r="D5071" s="65">
        <v>6</v>
      </c>
      <c r="E5071" s="66" t="s">
        <v>28</v>
      </c>
      <c r="F5071" s="67">
        <v>12800</v>
      </c>
      <c r="G5071" s="68">
        <f t="shared" ref="G5071:G5118" si="158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5125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8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8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8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8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8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4126</v>
      </c>
      <c r="C5077" s="75" t="s">
        <v>4027</v>
      </c>
      <c r="D5077" s="65">
        <v>2</v>
      </c>
      <c r="E5077" s="66" t="s">
        <v>28</v>
      </c>
      <c r="F5077" s="67">
        <v>100000</v>
      </c>
      <c r="G5077" s="68">
        <f t="shared" si="158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4956</v>
      </c>
      <c r="C5078" s="75" t="s">
        <v>704</v>
      </c>
      <c r="D5078" s="65">
        <v>12.5</v>
      </c>
      <c r="E5078" s="66" t="s">
        <v>330</v>
      </c>
      <c r="F5078" s="396">
        <v>16000</v>
      </c>
      <c r="G5078" s="68">
        <f t="shared" si="158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5126</v>
      </c>
      <c r="C5079" s="75" t="s">
        <v>3993</v>
      </c>
      <c r="D5079" s="65">
        <v>3</v>
      </c>
      <c r="E5079" s="66" t="s">
        <v>28</v>
      </c>
      <c r="F5079" s="68">
        <v>9000</v>
      </c>
      <c r="G5079" s="68">
        <f t="shared" si="158"/>
        <v>27000</v>
      </c>
      <c r="H5079" s="86" t="s">
        <v>5127</v>
      </c>
    </row>
    <row r="5080" spans="1:8" ht="15" hidden="1" customHeight="1" x14ac:dyDescent="0.25">
      <c r="A5080" s="85">
        <v>44654</v>
      </c>
      <c r="B5080" s="60" t="s">
        <v>5128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5130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5131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8"/>
        <v>30000</v>
      </c>
      <c r="H5083" s="86" t="s">
        <v>5132</v>
      </c>
    </row>
    <row r="5084" spans="1:8" ht="15" hidden="1" customHeight="1" x14ac:dyDescent="0.25">
      <c r="A5084" s="85">
        <v>44654</v>
      </c>
      <c r="B5084" s="60" t="s">
        <v>5133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8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3923</v>
      </c>
      <c r="F5085" s="67">
        <v>1650000</v>
      </c>
      <c r="G5085" s="217">
        <f t="shared" si="158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5134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8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8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5135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8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4641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8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5136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8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5137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8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4583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8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5138</v>
      </c>
      <c r="C5093" s="75" t="s">
        <v>215</v>
      </c>
      <c r="D5093" s="65">
        <v>1</v>
      </c>
      <c r="E5093" s="66" t="s">
        <v>884</v>
      </c>
      <c r="F5093" s="396">
        <v>1426000</v>
      </c>
      <c r="G5093" s="68">
        <f t="shared" si="158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8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5140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customHeight="1" x14ac:dyDescent="0.25">
      <c r="A5096" s="85">
        <v>44684</v>
      </c>
      <c r="B5096" s="60" t="s">
        <v>4352</v>
      </c>
      <c r="C5096" s="60" t="s">
        <v>5141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4426</v>
      </c>
      <c r="C5097" s="60" t="s">
        <v>4027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5142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8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5143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8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5144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8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5145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8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5146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8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5147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8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5148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8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8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5150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8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5151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8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5152</v>
      </c>
      <c r="C5109" s="60" t="s">
        <v>5153</v>
      </c>
      <c r="D5109" s="81">
        <v>4</v>
      </c>
      <c r="E5109" s="76" t="s">
        <v>31</v>
      </c>
      <c r="F5109" s="398">
        <v>620000</v>
      </c>
      <c r="G5109" s="217">
        <f t="shared" si="158"/>
        <v>2480000</v>
      </c>
      <c r="H5109" s="86" t="s">
        <v>4216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8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8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5154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8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4905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8"/>
        <v>556000</v>
      </c>
      <c r="H5113" s="86" t="s">
        <v>5155</v>
      </c>
    </row>
    <row r="5114" spans="1:8" ht="15" hidden="1" customHeight="1" x14ac:dyDescent="0.25">
      <c r="A5114" s="85">
        <v>44745</v>
      </c>
      <c r="B5114" s="79" t="s">
        <v>5156</v>
      </c>
      <c r="C5114" s="75" t="s">
        <v>5157</v>
      </c>
      <c r="D5114" s="65">
        <v>3</v>
      </c>
      <c r="E5114" s="66" t="s">
        <v>31</v>
      </c>
      <c r="F5114" s="67">
        <v>50000</v>
      </c>
      <c r="G5114" s="68">
        <f t="shared" si="158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8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5158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8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5159</v>
      </c>
      <c r="C5117" s="75" t="s">
        <v>893</v>
      </c>
      <c r="D5117" s="65">
        <v>1</v>
      </c>
      <c r="E5117" s="66" t="s">
        <v>31</v>
      </c>
      <c r="F5117" s="396">
        <v>330000</v>
      </c>
      <c r="G5117" s="68">
        <f t="shared" si="158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5160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8"/>
        <v>320000</v>
      </c>
      <c r="H5118" s="86" t="s">
        <v>2319</v>
      </c>
    </row>
    <row r="5119" spans="1:8" ht="15" customHeight="1" x14ac:dyDescent="0.25">
      <c r="A5119" s="85">
        <v>44745</v>
      </c>
      <c r="B5119" s="60" t="s">
        <v>5161</v>
      </c>
      <c r="C5119" s="60" t="s">
        <v>5162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5068</v>
      </c>
    </row>
    <row r="5120" spans="1:8" ht="15" hidden="1" customHeight="1" x14ac:dyDescent="0.25">
      <c r="A5120" s="85">
        <v>44745</v>
      </c>
      <c r="B5120" s="75" t="s">
        <v>5152</v>
      </c>
      <c r="C5120" s="60" t="s">
        <v>5153</v>
      </c>
      <c r="D5120" s="81">
        <v>2</v>
      </c>
      <c r="E5120" s="76" t="s">
        <v>31</v>
      </c>
      <c r="F5120" s="398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4426</v>
      </c>
      <c r="C5121" s="60" t="s">
        <v>4027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customHeight="1" x14ac:dyDescent="0.25">
      <c r="A5122" s="85">
        <v>44776</v>
      </c>
      <c r="B5122" s="60" t="s">
        <v>4006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9">F5122*D5122</f>
        <v>600000</v>
      </c>
      <c r="H5122" s="86" t="s">
        <v>5068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9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4948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9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5163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9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5164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9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5165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9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4026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9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6">
        <v>10000</v>
      </c>
      <c r="G5129" s="68">
        <f t="shared" si="159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4590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9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5166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5167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5168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4027</v>
      </c>
      <c r="D5134" s="81">
        <v>2</v>
      </c>
      <c r="E5134" s="66" t="s">
        <v>31</v>
      </c>
      <c r="F5134" s="217">
        <v>100000</v>
      </c>
      <c r="G5134" s="68">
        <f t="shared" si="159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5169</v>
      </c>
      <c r="C5135" s="60" t="s">
        <v>5170</v>
      </c>
      <c r="D5135" s="81">
        <v>2</v>
      </c>
      <c r="E5135" s="66" t="s">
        <v>31</v>
      </c>
      <c r="F5135" s="217">
        <v>1120000</v>
      </c>
      <c r="G5135" s="217">
        <f t="shared" si="159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5171</v>
      </c>
      <c r="C5136" s="60" t="s">
        <v>5170</v>
      </c>
      <c r="D5136" s="81">
        <v>2</v>
      </c>
      <c r="E5136" s="66" t="s">
        <v>31</v>
      </c>
      <c r="F5136" s="217">
        <v>320000</v>
      </c>
      <c r="G5136" s="217">
        <f t="shared" si="159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5172</v>
      </c>
      <c r="C5137" s="60" t="s">
        <v>5170</v>
      </c>
      <c r="D5137" s="81">
        <v>2</v>
      </c>
      <c r="E5137" s="66" t="s">
        <v>31</v>
      </c>
      <c r="F5137" s="217">
        <v>235000</v>
      </c>
      <c r="G5137" s="217">
        <f t="shared" si="159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5173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9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5174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9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5175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9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5176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9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5177</v>
      </c>
      <c r="C5142" s="75" t="s">
        <v>5178</v>
      </c>
      <c r="D5142" s="65">
        <v>4</v>
      </c>
      <c r="E5142" s="66" t="s">
        <v>31</v>
      </c>
      <c r="F5142" s="67">
        <v>70000</v>
      </c>
      <c r="G5142" s="68">
        <f t="shared" si="159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9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5180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9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5181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9"/>
        <v>1950000</v>
      </c>
      <c r="H5145" s="86" t="s">
        <v>5182</v>
      </c>
    </row>
    <row r="5146" spans="1:8" ht="15" hidden="1" customHeight="1" x14ac:dyDescent="0.25">
      <c r="A5146" s="85">
        <v>44837</v>
      </c>
      <c r="B5146" s="60" t="s">
        <v>5183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9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5184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9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5185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9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5186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9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5187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9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5188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9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4420</v>
      </c>
      <c r="C5152" s="75" t="s">
        <v>5189</v>
      </c>
      <c r="D5152" s="65">
        <v>2</v>
      </c>
      <c r="E5152" s="66" t="s">
        <v>31</v>
      </c>
      <c r="F5152" s="68">
        <v>15000</v>
      </c>
      <c r="G5152" s="68">
        <f t="shared" si="159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5190</v>
      </c>
      <c r="C5153" s="75" t="s">
        <v>5189</v>
      </c>
      <c r="D5153" s="65">
        <v>1</v>
      </c>
      <c r="E5153" s="66" t="s">
        <v>31</v>
      </c>
      <c r="F5153" s="62">
        <v>12000</v>
      </c>
      <c r="G5153" s="68">
        <f t="shared" si="159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5191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9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5192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9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5193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9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9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4228</v>
      </c>
      <c r="C5158" s="75" t="s">
        <v>70</v>
      </c>
      <c r="D5158" s="65">
        <v>1</v>
      </c>
      <c r="E5158" s="66" t="s">
        <v>31</v>
      </c>
      <c r="F5158" s="396">
        <v>275000</v>
      </c>
      <c r="G5158" s="68">
        <f t="shared" si="159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9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5194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5195</v>
      </c>
      <c r="C5162" s="60" t="s">
        <v>5196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5197</v>
      </c>
      <c r="C5163" s="74"/>
      <c r="D5163" s="81">
        <v>5</v>
      </c>
      <c r="E5163" s="66" t="s">
        <v>31</v>
      </c>
      <c r="F5163" s="217">
        <v>77000</v>
      </c>
      <c r="G5163" s="68">
        <f t="shared" si="159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5198</v>
      </c>
      <c r="C5164" s="60"/>
      <c r="D5164" s="81">
        <v>5</v>
      </c>
      <c r="E5164" s="66" t="s">
        <v>31</v>
      </c>
      <c r="F5164" s="217">
        <v>79000</v>
      </c>
      <c r="G5164" s="217">
        <f t="shared" si="159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4901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9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5199</v>
      </c>
      <c r="C5166" s="75" t="s">
        <v>5200</v>
      </c>
      <c r="D5166" s="65">
        <v>2</v>
      </c>
      <c r="E5166" s="66" t="s">
        <v>31</v>
      </c>
      <c r="F5166" s="68">
        <v>55000</v>
      </c>
      <c r="G5166" s="68">
        <f t="shared" si="159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5201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9"/>
        <v>150000</v>
      </c>
      <c r="H5167" s="86" t="s">
        <v>1788</v>
      </c>
    </row>
    <row r="5168" spans="1:8" ht="15" customHeight="1" x14ac:dyDescent="0.25">
      <c r="A5168" s="85">
        <v>44898</v>
      </c>
      <c r="B5168" s="63" t="s">
        <v>5202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9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5203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9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5204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9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5205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9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5206</v>
      </c>
      <c r="C5172" s="75" t="s">
        <v>70</v>
      </c>
      <c r="D5172" s="65">
        <v>1</v>
      </c>
      <c r="E5172" s="66" t="s">
        <v>31</v>
      </c>
      <c r="F5172" s="396">
        <v>130000</v>
      </c>
      <c r="G5172" s="68">
        <f t="shared" si="159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9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4020</v>
      </c>
      <c r="D5176" s="65">
        <v>20</v>
      </c>
      <c r="E5176" s="66" t="s">
        <v>31</v>
      </c>
      <c r="F5176" s="67">
        <v>40000</v>
      </c>
      <c r="G5176" s="68">
        <f t="shared" ref="G5176:G5239" si="160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5207</v>
      </c>
      <c r="C5177" s="75" t="s">
        <v>4854</v>
      </c>
      <c r="D5177" s="65">
        <v>2</v>
      </c>
      <c r="E5177" s="66" t="s">
        <v>31</v>
      </c>
      <c r="F5177" s="68">
        <v>250000</v>
      </c>
      <c r="G5177" s="68">
        <f t="shared" si="160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5208</v>
      </c>
      <c r="C5178" s="75" t="s">
        <v>4854</v>
      </c>
      <c r="D5178" s="65">
        <v>2</v>
      </c>
      <c r="E5178" s="66" t="s">
        <v>31</v>
      </c>
      <c r="F5178" s="62">
        <v>250000</v>
      </c>
      <c r="G5178" s="68">
        <f t="shared" si="160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0"/>
        <v>90000</v>
      </c>
      <c r="H5179" s="86" t="s">
        <v>5210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0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5211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0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5212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0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5213</v>
      </c>
      <c r="C5183" s="75" t="s">
        <v>1730</v>
      </c>
      <c r="D5183" s="65">
        <v>1</v>
      </c>
      <c r="E5183" s="66" t="s">
        <v>31</v>
      </c>
      <c r="F5183" s="396">
        <v>234000</v>
      </c>
      <c r="G5183" s="68">
        <f t="shared" si="160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4678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0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5214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5215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5216</v>
      </c>
      <c r="C5187" s="60" t="s">
        <v>4020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5217</v>
      </c>
      <c r="C5188" s="60" t="s">
        <v>5218</v>
      </c>
      <c r="D5188" s="81">
        <v>1</v>
      </c>
      <c r="E5188" s="66" t="s">
        <v>31</v>
      </c>
      <c r="F5188" s="217">
        <v>5000000</v>
      </c>
      <c r="G5188" s="68">
        <f t="shared" si="160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5219</v>
      </c>
      <c r="C5189" s="60" t="s">
        <v>5220</v>
      </c>
      <c r="D5189" s="81">
        <v>15</v>
      </c>
      <c r="E5189" s="66" t="s">
        <v>31</v>
      </c>
      <c r="F5189" s="217">
        <v>50000</v>
      </c>
      <c r="G5189" s="217">
        <f t="shared" si="160"/>
        <v>750000</v>
      </c>
      <c r="H5189" s="86" t="s">
        <v>112</v>
      </c>
    </row>
    <row r="5190" spans="1:8" ht="15" customHeight="1" x14ac:dyDescent="0.25">
      <c r="A5190" s="65" t="s">
        <v>400</v>
      </c>
      <c r="B5190" s="60" t="s">
        <v>5221</v>
      </c>
      <c r="C5190" s="60" t="s">
        <v>5222</v>
      </c>
      <c r="D5190" s="65">
        <v>5</v>
      </c>
      <c r="E5190" s="66" t="s">
        <v>31</v>
      </c>
      <c r="F5190" s="67">
        <v>1900000</v>
      </c>
      <c r="G5190" s="68">
        <f t="shared" si="160"/>
        <v>9500000</v>
      </c>
      <c r="H5190" s="86" t="s">
        <v>112</v>
      </c>
    </row>
    <row r="5191" spans="1:8" ht="15" customHeight="1" x14ac:dyDescent="0.25">
      <c r="A5191" s="65" t="s">
        <v>400</v>
      </c>
      <c r="B5191" s="60" t="s">
        <v>5223</v>
      </c>
      <c r="C5191" s="75" t="s">
        <v>5222</v>
      </c>
      <c r="D5191" s="65">
        <v>5</v>
      </c>
      <c r="E5191" s="66" t="s">
        <v>31</v>
      </c>
      <c r="F5191" s="68">
        <v>1750000</v>
      </c>
      <c r="G5191" s="68">
        <f t="shared" si="160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5224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0"/>
        <v>600000</v>
      </c>
      <c r="H5192" s="86" t="s">
        <v>5225</v>
      </c>
    </row>
    <row r="5193" spans="1:8" ht="15" hidden="1" customHeight="1" x14ac:dyDescent="0.25">
      <c r="A5193" s="65" t="s">
        <v>400</v>
      </c>
      <c r="B5193" s="63" t="s">
        <v>4370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0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4750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0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5226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0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5227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0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5228</v>
      </c>
      <c r="C5197" s="60" t="s">
        <v>796</v>
      </c>
      <c r="D5197" s="65">
        <v>2</v>
      </c>
      <c r="E5197" s="66" t="s">
        <v>31</v>
      </c>
      <c r="F5197" s="396">
        <v>170000</v>
      </c>
      <c r="G5197" s="68">
        <f t="shared" si="160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0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5230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5068</v>
      </c>
    </row>
    <row r="5200" spans="1:8" ht="15" hidden="1" customHeight="1" x14ac:dyDescent="0.25">
      <c r="A5200" s="65" t="s">
        <v>400</v>
      </c>
      <c r="B5200" s="60" t="s">
        <v>5231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5068</v>
      </c>
    </row>
    <row r="5201" spans="1:8" ht="15" hidden="1" customHeight="1" x14ac:dyDescent="0.25">
      <c r="A5201" s="65" t="s">
        <v>400</v>
      </c>
      <c r="B5201" s="60" t="s">
        <v>5232</v>
      </c>
      <c r="C5201" s="60" t="s">
        <v>105</v>
      </c>
      <c r="D5201" s="81">
        <v>1</v>
      </c>
      <c r="E5201" s="66" t="s">
        <v>31</v>
      </c>
      <c r="F5201" s="403">
        <v>405000</v>
      </c>
      <c r="G5201" s="68">
        <f>F5201*D5201</f>
        <v>405000</v>
      </c>
      <c r="H5201" s="86" t="s">
        <v>5068</v>
      </c>
    </row>
    <row r="5202" spans="1:8" ht="15" hidden="1" customHeight="1" x14ac:dyDescent="0.25">
      <c r="A5202" s="65" t="s">
        <v>400</v>
      </c>
      <c r="B5202" s="60" t="s">
        <v>5233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0"/>
        <v>200000</v>
      </c>
      <c r="H5202" s="86" t="s">
        <v>5068</v>
      </c>
    </row>
    <row r="5203" spans="1:8" ht="15" hidden="1" customHeight="1" x14ac:dyDescent="0.25">
      <c r="A5203" s="65" t="s">
        <v>400</v>
      </c>
      <c r="B5203" s="60" t="s">
        <v>5234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0"/>
        <v>95000</v>
      </c>
      <c r="H5203" s="86" t="s">
        <v>5068</v>
      </c>
    </row>
    <row r="5204" spans="1:8" ht="15" hidden="1" customHeight="1" x14ac:dyDescent="0.25">
      <c r="A5204" s="65" t="s">
        <v>400</v>
      </c>
      <c r="B5204" s="60" t="s">
        <v>5235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0"/>
        <v>300000</v>
      </c>
      <c r="H5204" s="86" t="s">
        <v>5068</v>
      </c>
    </row>
    <row r="5205" spans="1:8" ht="15" hidden="1" customHeight="1" x14ac:dyDescent="0.25">
      <c r="A5205" s="65" t="s">
        <v>400</v>
      </c>
      <c r="B5205" s="60" t="s">
        <v>5236</v>
      </c>
      <c r="C5205" s="60" t="s">
        <v>4027</v>
      </c>
      <c r="D5205" s="81">
        <v>2</v>
      </c>
      <c r="E5205" s="66" t="s">
        <v>31</v>
      </c>
      <c r="F5205" s="217">
        <v>200000</v>
      </c>
      <c r="G5205" s="217">
        <f t="shared" si="160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5237</v>
      </c>
      <c r="C5206" s="60" t="s">
        <v>5238</v>
      </c>
      <c r="D5206" s="81">
        <v>1</v>
      </c>
      <c r="E5206" s="66" t="s">
        <v>31</v>
      </c>
      <c r="F5206" s="217">
        <v>40000</v>
      </c>
      <c r="G5206" s="217">
        <f t="shared" si="160"/>
        <v>40000</v>
      </c>
      <c r="H5206" s="86" t="s">
        <v>648</v>
      </c>
    </row>
    <row r="5207" spans="1:8" ht="15" customHeight="1" x14ac:dyDescent="0.25">
      <c r="A5207" s="65" t="s">
        <v>400</v>
      </c>
      <c r="B5207" s="60" t="s">
        <v>5239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customHeight="1" x14ac:dyDescent="0.25">
      <c r="A5208" s="65" t="s">
        <v>400</v>
      </c>
      <c r="B5208" s="60" t="s">
        <v>5240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0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5241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0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5242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0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5243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0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0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8">
        <v>180000</v>
      </c>
      <c r="G5213" s="217">
        <f t="shared" si="160"/>
        <v>900000</v>
      </c>
      <c r="H5213" s="86" t="s">
        <v>112</v>
      </c>
    </row>
    <row r="5214" spans="1:8" ht="15" hidden="1" customHeight="1" x14ac:dyDescent="0.25">
      <c r="A5214" s="65" t="s">
        <v>5244</v>
      </c>
      <c r="B5214" s="60" t="s">
        <v>5112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0"/>
        <v>150000</v>
      </c>
      <c r="H5214" s="86" t="s">
        <v>138</v>
      </c>
    </row>
    <row r="5215" spans="1:8" ht="15" hidden="1" customHeight="1" x14ac:dyDescent="0.25">
      <c r="A5215" s="65" t="s">
        <v>5244</v>
      </c>
      <c r="B5215" s="60" t="s">
        <v>5245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0"/>
        <v>84000</v>
      </c>
      <c r="H5215" s="86" t="s">
        <v>5246</v>
      </c>
    </row>
    <row r="5216" spans="1:8" ht="15" hidden="1" customHeight="1" x14ac:dyDescent="0.25">
      <c r="A5216" s="65" t="s">
        <v>5244</v>
      </c>
      <c r="B5216" s="60" t="s">
        <v>5237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0"/>
        <v>80000</v>
      </c>
      <c r="H5216" s="86" t="s">
        <v>1211</v>
      </c>
    </row>
    <row r="5217" spans="1:8" ht="15" hidden="1" customHeight="1" x14ac:dyDescent="0.25">
      <c r="A5217" s="65" t="s">
        <v>5244</v>
      </c>
      <c r="B5217" s="63" t="s">
        <v>5247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0"/>
        <v>50000</v>
      </c>
      <c r="H5217" s="86" t="s">
        <v>5248</v>
      </c>
    </row>
    <row r="5218" spans="1:8" ht="15" hidden="1" customHeight="1" x14ac:dyDescent="0.25">
      <c r="A5218" s="65" t="s">
        <v>5244</v>
      </c>
      <c r="B5218" s="77" t="s">
        <v>5249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0"/>
        <v>216000</v>
      </c>
      <c r="H5218" s="86" t="s">
        <v>112</v>
      </c>
    </row>
    <row r="5219" spans="1:8" ht="15" hidden="1" customHeight="1" x14ac:dyDescent="0.25">
      <c r="A5219" s="65" t="s">
        <v>5244</v>
      </c>
      <c r="B5219" s="79" t="s">
        <v>5250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0"/>
        <v>746000</v>
      </c>
      <c r="H5219" s="86" t="s">
        <v>3884</v>
      </c>
    </row>
    <row r="5220" spans="1:8" ht="15" hidden="1" customHeight="1" x14ac:dyDescent="0.25">
      <c r="A5220" s="65" t="s">
        <v>5244</v>
      </c>
      <c r="B5220" s="60" t="s">
        <v>5251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0"/>
        <v>466000</v>
      </c>
      <c r="H5220" s="86" t="s">
        <v>5252</v>
      </c>
    </row>
    <row r="5221" spans="1:8" ht="15" customHeight="1" x14ac:dyDescent="0.25">
      <c r="A5221" s="65" t="s">
        <v>5244</v>
      </c>
      <c r="B5221" s="60" t="s">
        <v>5221</v>
      </c>
      <c r="C5221" s="60" t="s">
        <v>5222</v>
      </c>
      <c r="D5221" s="65">
        <v>15</v>
      </c>
      <c r="E5221" s="66" t="s">
        <v>31</v>
      </c>
      <c r="F5221" s="67">
        <v>1900000</v>
      </c>
      <c r="G5221" s="68">
        <f t="shared" si="160"/>
        <v>28500000</v>
      </c>
      <c r="H5221" s="86" t="s">
        <v>112</v>
      </c>
    </row>
    <row r="5222" spans="1:8" ht="15" hidden="1" customHeight="1" x14ac:dyDescent="0.25">
      <c r="A5222" s="65" t="s">
        <v>5244</v>
      </c>
      <c r="B5222" s="60" t="s">
        <v>5253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0"/>
        <v>1600000</v>
      </c>
      <c r="H5222" s="86" t="s">
        <v>714</v>
      </c>
    </row>
    <row r="5223" spans="1:8" ht="15" customHeight="1" x14ac:dyDescent="0.25">
      <c r="A5223" s="65" t="s">
        <v>5244</v>
      </c>
      <c r="B5223" s="60" t="s">
        <v>5254</v>
      </c>
      <c r="C5223" s="60" t="s">
        <v>4141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customHeight="1" x14ac:dyDescent="0.25">
      <c r="A5224" s="65" t="s">
        <v>5244</v>
      </c>
      <c r="B5224" s="60" t="s">
        <v>5255</v>
      </c>
      <c r="C5224" s="60" t="s">
        <v>4141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5244</v>
      </c>
      <c r="B5225" s="60" t="s">
        <v>3280</v>
      </c>
      <c r="C5225" s="60" t="s">
        <v>4141</v>
      </c>
      <c r="D5225" s="81">
        <v>35</v>
      </c>
      <c r="E5225" s="66" t="s">
        <v>31</v>
      </c>
      <c r="F5225" s="403">
        <v>50000</v>
      </c>
      <c r="G5225" s="68">
        <f>F5225*D5225</f>
        <v>1750000</v>
      </c>
      <c r="H5225" s="86" t="s">
        <v>112</v>
      </c>
    </row>
    <row r="5226" spans="1:8" ht="15" customHeight="1" x14ac:dyDescent="0.25">
      <c r="A5226" s="65" t="s">
        <v>5244</v>
      </c>
      <c r="B5226" s="60" t="s">
        <v>1787</v>
      </c>
      <c r="C5226" s="60" t="s">
        <v>4141</v>
      </c>
      <c r="D5226" s="81">
        <v>20</v>
      </c>
      <c r="E5226" s="66" t="s">
        <v>31</v>
      </c>
      <c r="F5226" s="217">
        <v>1545000</v>
      </c>
      <c r="G5226" s="68">
        <f t="shared" si="160"/>
        <v>30900000</v>
      </c>
      <c r="H5226" s="86" t="s">
        <v>112</v>
      </c>
    </row>
    <row r="5227" spans="1:8" ht="15" customHeight="1" x14ac:dyDescent="0.25">
      <c r="A5227" s="65" t="s">
        <v>5244</v>
      </c>
      <c r="B5227" s="60" t="s">
        <v>5256</v>
      </c>
      <c r="C5227" s="60" t="s">
        <v>4141</v>
      </c>
      <c r="D5227" s="81">
        <v>20</v>
      </c>
      <c r="E5227" s="66" t="s">
        <v>31</v>
      </c>
      <c r="F5227" s="217">
        <v>155000</v>
      </c>
      <c r="G5227" s="217">
        <f t="shared" si="160"/>
        <v>3100000</v>
      </c>
      <c r="H5227" s="86" t="s">
        <v>112</v>
      </c>
    </row>
    <row r="5228" spans="1:8" ht="15" customHeight="1" x14ac:dyDescent="0.25">
      <c r="A5228" s="65" t="s">
        <v>5244</v>
      </c>
      <c r="B5228" s="60" t="s">
        <v>5257</v>
      </c>
      <c r="C5228" s="60" t="s">
        <v>4141</v>
      </c>
      <c r="D5228" s="81">
        <v>30</v>
      </c>
      <c r="E5228" s="66" t="s">
        <v>31</v>
      </c>
      <c r="F5228" s="217">
        <v>280000</v>
      </c>
      <c r="G5228" s="217">
        <f t="shared" si="160"/>
        <v>8400000</v>
      </c>
      <c r="H5228" s="86" t="s">
        <v>112</v>
      </c>
    </row>
    <row r="5229" spans="1:8" ht="15" hidden="1" customHeight="1" x14ac:dyDescent="0.25">
      <c r="A5229" s="65" t="s">
        <v>5244</v>
      </c>
      <c r="B5229" s="60" t="s">
        <v>4776</v>
      </c>
      <c r="C5229" s="60" t="s">
        <v>4141</v>
      </c>
      <c r="D5229" s="81">
        <v>30</v>
      </c>
      <c r="E5229" s="66" t="s">
        <v>31</v>
      </c>
      <c r="F5229" s="217">
        <v>90000</v>
      </c>
      <c r="G5229" s="217">
        <f t="shared" si="160"/>
        <v>2700000</v>
      </c>
      <c r="H5229" s="86" t="s">
        <v>112</v>
      </c>
    </row>
    <row r="5230" spans="1:8" ht="15" hidden="1" customHeight="1" x14ac:dyDescent="0.25">
      <c r="A5230" s="65" t="s">
        <v>5258</v>
      </c>
      <c r="B5230" s="60" t="s">
        <v>3974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0"/>
        <v>3750000</v>
      </c>
      <c r="H5230" s="86" t="s">
        <v>112</v>
      </c>
    </row>
    <row r="5231" spans="1:8" ht="15" hidden="1" customHeight="1" x14ac:dyDescent="0.25">
      <c r="A5231" s="65" t="s">
        <v>5258</v>
      </c>
      <c r="B5231" s="60" t="s">
        <v>5259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0"/>
        <v>1080000</v>
      </c>
      <c r="H5231" s="86" t="s">
        <v>112</v>
      </c>
    </row>
    <row r="5232" spans="1:8" ht="15" hidden="1" customHeight="1" x14ac:dyDescent="0.25">
      <c r="A5232" s="65" t="s">
        <v>5258</v>
      </c>
      <c r="B5232" s="60" t="s">
        <v>5260</v>
      </c>
      <c r="C5232" s="75" t="s">
        <v>518</v>
      </c>
      <c r="D5232" s="65">
        <v>1</v>
      </c>
      <c r="E5232" s="66" t="s">
        <v>3923</v>
      </c>
      <c r="F5232" s="62">
        <v>1450000</v>
      </c>
      <c r="G5232" s="68">
        <f t="shared" si="160"/>
        <v>1450000</v>
      </c>
      <c r="H5232" s="86" t="s">
        <v>112</v>
      </c>
    </row>
    <row r="5233" spans="1:8" ht="15" hidden="1" customHeight="1" x14ac:dyDescent="0.25">
      <c r="A5233" s="65" t="s">
        <v>5258</v>
      </c>
      <c r="B5233" s="60" t="s">
        <v>5261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0"/>
        <v>150000</v>
      </c>
      <c r="H5233" s="86" t="s">
        <v>112</v>
      </c>
    </row>
    <row r="5234" spans="1:8" ht="15" hidden="1" customHeight="1" x14ac:dyDescent="0.25">
      <c r="A5234" s="65" t="s">
        <v>5258</v>
      </c>
      <c r="B5234" s="60" t="s">
        <v>5262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0"/>
        <v>45000</v>
      </c>
      <c r="H5234" s="86" t="s">
        <v>160</v>
      </c>
    </row>
    <row r="5235" spans="1:8" ht="15" hidden="1" customHeight="1" x14ac:dyDescent="0.25">
      <c r="A5235" s="65" t="s">
        <v>5258</v>
      </c>
      <c r="B5235" s="60" t="s">
        <v>5263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0"/>
        <v>1980000</v>
      </c>
      <c r="H5235" s="86" t="s">
        <v>112</v>
      </c>
    </row>
    <row r="5236" spans="1:8" ht="15" hidden="1" customHeight="1" x14ac:dyDescent="0.25">
      <c r="A5236" s="65" t="s">
        <v>5258</v>
      </c>
      <c r="B5236" s="60" t="s">
        <v>5264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0"/>
        <v>100000</v>
      </c>
      <c r="H5236" s="86" t="s">
        <v>112</v>
      </c>
    </row>
    <row r="5237" spans="1:8" ht="15" hidden="1" customHeight="1" x14ac:dyDescent="0.25">
      <c r="A5237" s="65" t="s">
        <v>5258</v>
      </c>
      <c r="B5237" s="60" t="s">
        <v>5265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0"/>
        <v>225000</v>
      </c>
      <c r="H5237" s="86" t="s">
        <v>112</v>
      </c>
    </row>
    <row r="5238" spans="1:8" ht="15" hidden="1" customHeight="1" x14ac:dyDescent="0.25">
      <c r="A5238" s="65" t="s">
        <v>5258</v>
      </c>
      <c r="B5238" s="60" t="s">
        <v>3974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0"/>
        <v>1020000</v>
      </c>
      <c r="H5238" s="86" t="s">
        <v>112</v>
      </c>
    </row>
    <row r="5239" spans="1:8" ht="15" hidden="1" customHeight="1" x14ac:dyDescent="0.25">
      <c r="A5239" s="65" t="s">
        <v>5258</v>
      </c>
      <c r="B5239" s="77" t="s">
        <v>5266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0"/>
        <v>200000</v>
      </c>
      <c r="H5239" s="86" t="s">
        <v>112</v>
      </c>
    </row>
    <row r="5240" spans="1:8" ht="15" hidden="1" customHeight="1" x14ac:dyDescent="0.25">
      <c r="A5240" s="65" t="s">
        <v>5258</v>
      </c>
      <c r="B5240" s="75" t="s">
        <v>5165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1">F5240*D5240</f>
        <v>125000</v>
      </c>
      <c r="H5240" s="86" t="s">
        <v>112</v>
      </c>
    </row>
    <row r="5241" spans="1:8" ht="15" hidden="1" customHeight="1" x14ac:dyDescent="0.25">
      <c r="A5241" s="65" t="s">
        <v>5258</v>
      </c>
      <c r="B5241" s="63" t="s">
        <v>5267</v>
      </c>
      <c r="C5241" s="60" t="s">
        <v>70</v>
      </c>
      <c r="D5241" s="81">
        <v>1</v>
      </c>
      <c r="E5241" s="66" t="s">
        <v>31</v>
      </c>
      <c r="F5241" s="403">
        <v>2200000</v>
      </c>
      <c r="G5241" s="68">
        <f t="shared" si="161"/>
        <v>2200000</v>
      </c>
      <c r="H5241" s="86" t="s">
        <v>3462</v>
      </c>
    </row>
    <row r="5242" spans="1:8" ht="15" hidden="1" customHeight="1" x14ac:dyDescent="0.25">
      <c r="A5242" s="65" t="s">
        <v>5258</v>
      </c>
      <c r="B5242" s="60" t="s">
        <v>5268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1"/>
        <v>2400000</v>
      </c>
      <c r="H5242" s="86" t="s">
        <v>2274</v>
      </c>
    </row>
    <row r="5243" spans="1:8" ht="15" hidden="1" customHeight="1" x14ac:dyDescent="0.25">
      <c r="A5243" s="65" t="s">
        <v>5258</v>
      </c>
      <c r="B5243" s="60" t="s">
        <v>5269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1"/>
        <v>255000</v>
      </c>
      <c r="H5243" s="86" t="s">
        <v>5248</v>
      </c>
    </row>
    <row r="5244" spans="1:8" ht="15" hidden="1" customHeight="1" x14ac:dyDescent="0.25">
      <c r="A5244" s="65" t="s">
        <v>5258</v>
      </c>
      <c r="B5244" s="60" t="s">
        <v>5270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1"/>
        <v>30000</v>
      </c>
      <c r="H5244" s="86" t="s">
        <v>5068</v>
      </c>
    </row>
    <row r="5245" spans="1:8" ht="15" hidden="1" customHeight="1" x14ac:dyDescent="0.25">
      <c r="A5245" s="65" t="s">
        <v>5258</v>
      </c>
      <c r="B5245" s="60" t="s">
        <v>5271</v>
      </c>
      <c r="C5245" s="60" t="s">
        <v>5272</v>
      </c>
      <c r="D5245" s="81">
        <v>2</v>
      </c>
      <c r="E5245" s="66" t="s">
        <v>31</v>
      </c>
      <c r="F5245" s="217">
        <v>120000</v>
      </c>
      <c r="G5245" s="217">
        <f t="shared" si="161"/>
        <v>240000</v>
      </c>
      <c r="H5245" s="86" t="s">
        <v>3884</v>
      </c>
    </row>
    <row r="5246" spans="1:8" ht="15" hidden="1" customHeight="1" x14ac:dyDescent="0.25">
      <c r="A5246" s="65" t="s">
        <v>5258</v>
      </c>
      <c r="B5246" s="60" t="s">
        <v>5273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1"/>
        <v>30000</v>
      </c>
      <c r="H5246" s="86" t="s">
        <v>5274</v>
      </c>
    </row>
    <row r="5247" spans="1:8" ht="15" hidden="1" customHeight="1" x14ac:dyDescent="0.25">
      <c r="A5247" s="65" t="s">
        <v>5258</v>
      </c>
      <c r="B5247" s="60" t="s">
        <v>5275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1"/>
        <v>400000</v>
      </c>
      <c r="H5247" s="86" t="s">
        <v>1301</v>
      </c>
    </row>
    <row r="5248" spans="1:8" ht="15" hidden="1" customHeight="1" x14ac:dyDescent="0.25">
      <c r="A5248" s="65" t="s">
        <v>5276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1"/>
        <v>768000</v>
      </c>
      <c r="H5248" s="86" t="s">
        <v>797</v>
      </c>
    </row>
    <row r="5249" spans="1:8" ht="15" hidden="1" customHeight="1" x14ac:dyDescent="0.25">
      <c r="A5249" s="65" t="s">
        <v>5276</v>
      </c>
      <c r="B5249" s="60" t="s">
        <v>5277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1"/>
        <v>450000</v>
      </c>
      <c r="H5249" s="86" t="s">
        <v>112</v>
      </c>
    </row>
    <row r="5250" spans="1:8" ht="15" hidden="1" customHeight="1" x14ac:dyDescent="0.25">
      <c r="A5250" s="65" t="s">
        <v>5276</v>
      </c>
      <c r="B5250" s="60" t="s">
        <v>5278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1"/>
        <v>135000</v>
      </c>
      <c r="H5250" s="86" t="s">
        <v>696</v>
      </c>
    </row>
    <row r="5251" spans="1:8" ht="15" hidden="1" customHeight="1" x14ac:dyDescent="0.25">
      <c r="A5251" s="65" t="s">
        <v>5276</v>
      </c>
      <c r="B5251" s="60" t="s">
        <v>5279</v>
      </c>
      <c r="C5251" s="60" t="s">
        <v>5280</v>
      </c>
      <c r="D5251" s="65">
        <v>10</v>
      </c>
      <c r="E5251" s="66" t="s">
        <v>31</v>
      </c>
      <c r="F5251" s="67">
        <v>19000</v>
      </c>
      <c r="G5251" s="68">
        <f t="shared" si="161"/>
        <v>190000</v>
      </c>
      <c r="H5251" s="86" t="s">
        <v>2807</v>
      </c>
    </row>
    <row r="5252" spans="1:8" ht="15" hidden="1" customHeight="1" x14ac:dyDescent="0.25">
      <c r="A5252" s="65" t="s">
        <v>5276</v>
      </c>
      <c r="B5252" s="60" t="s">
        <v>5281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1"/>
        <v>150000</v>
      </c>
      <c r="H5252" s="86" t="s">
        <v>3945</v>
      </c>
    </row>
    <row r="5253" spans="1:8" ht="15" hidden="1" customHeight="1" x14ac:dyDescent="0.25">
      <c r="A5253" s="65" t="s">
        <v>5276</v>
      </c>
      <c r="B5253" s="60" t="s">
        <v>4189</v>
      </c>
      <c r="C5253" s="60" t="s">
        <v>5282</v>
      </c>
      <c r="D5253" s="81">
        <v>2</v>
      </c>
      <c r="E5253" s="66" t="s">
        <v>31</v>
      </c>
      <c r="F5253" s="217">
        <v>65000</v>
      </c>
      <c r="G5253" s="68">
        <f t="shared" si="161"/>
        <v>130000</v>
      </c>
      <c r="H5253" s="86" t="s">
        <v>5283</v>
      </c>
    </row>
    <row r="5254" spans="1:8" ht="15" hidden="1" customHeight="1" x14ac:dyDescent="0.25">
      <c r="A5254" s="65" t="s">
        <v>5276</v>
      </c>
      <c r="B5254" s="60" t="s">
        <v>176</v>
      </c>
      <c r="C5254" s="188" t="s">
        <v>5284</v>
      </c>
      <c r="D5254" s="65">
        <v>1</v>
      </c>
      <c r="E5254" s="66" t="s">
        <v>219</v>
      </c>
      <c r="F5254" s="67">
        <v>1</v>
      </c>
      <c r="G5254" s="68">
        <f t="shared" si="161"/>
        <v>1</v>
      </c>
      <c r="H5254" s="86" t="s">
        <v>112</v>
      </c>
    </row>
    <row r="5255" spans="1:8" ht="15" hidden="1" customHeight="1" x14ac:dyDescent="0.25">
      <c r="A5255" s="65" t="s">
        <v>5276</v>
      </c>
      <c r="B5255" s="60" t="s">
        <v>217</v>
      </c>
      <c r="C5255" s="188" t="s">
        <v>5284</v>
      </c>
      <c r="D5255" s="65">
        <v>2</v>
      </c>
      <c r="E5255" s="66" t="s">
        <v>219</v>
      </c>
      <c r="F5255" s="67">
        <v>5555000</v>
      </c>
      <c r="G5255" s="68">
        <f t="shared" si="161"/>
        <v>11110000</v>
      </c>
      <c r="H5255" s="86" t="s">
        <v>552</v>
      </c>
    </row>
    <row r="5256" spans="1:8" ht="15" hidden="1" customHeight="1" x14ac:dyDescent="0.25">
      <c r="A5256" s="65" t="s">
        <v>5276</v>
      </c>
      <c r="B5256" s="111" t="s">
        <v>343</v>
      </c>
      <c r="C5256" s="188" t="s">
        <v>5284</v>
      </c>
      <c r="D5256" s="65">
        <v>1</v>
      </c>
      <c r="E5256" s="66" t="s">
        <v>219</v>
      </c>
      <c r="F5256" s="68">
        <v>1</v>
      </c>
      <c r="G5256" s="68">
        <f t="shared" si="161"/>
        <v>1</v>
      </c>
      <c r="H5256" s="86" t="s">
        <v>112</v>
      </c>
    </row>
    <row r="5257" spans="1:8" ht="15" hidden="1" customHeight="1" x14ac:dyDescent="0.25">
      <c r="A5257" s="65" t="s">
        <v>5276</v>
      </c>
      <c r="B5257" s="77" t="s">
        <v>599</v>
      </c>
      <c r="C5257" s="60" t="s">
        <v>4027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5285</v>
      </c>
      <c r="B5258" s="60" t="s">
        <v>5286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2">F5258*D5258</f>
        <v>550000</v>
      </c>
      <c r="H5258" s="86" t="s">
        <v>4010</v>
      </c>
    </row>
    <row r="5259" spans="1:8" ht="15" hidden="1" customHeight="1" x14ac:dyDescent="0.25">
      <c r="A5259" s="65" t="s">
        <v>5285</v>
      </c>
      <c r="B5259" s="60" t="s">
        <v>5287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2"/>
        <v>208000</v>
      </c>
      <c r="H5259" s="86" t="s">
        <v>112</v>
      </c>
    </row>
    <row r="5260" spans="1:8" ht="15" hidden="1" customHeight="1" x14ac:dyDescent="0.25">
      <c r="A5260" s="65" t="s">
        <v>5285</v>
      </c>
      <c r="B5260" s="60" t="s">
        <v>5288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2"/>
        <v>21000</v>
      </c>
      <c r="H5260" s="86" t="s">
        <v>5289</v>
      </c>
    </row>
    <row r="5261" spans="1:8" ht="15" hidden="1" customHeight="1" x14ac:dyDescent="0.25">
      <c r="A5261" s="65" t="s">
        <v>5285</v>
      </c>
      <c r="B5261" s="60" t="s">
        <v>5290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2"/>
        <v>1000000</v>
      </c>
      <c r="H5261" s="86" t="s">
        <v>2382</v>
      </c>
    </row>
    <row r="5262" spans="1:8" ht="15" hidden="1" customHeight="1" x14ac:dyDescent="0.25">
      <c r="A5262" s="65" t="s">
        <v>5285</v>
      </c>
      <c r="B5262" s="60" t="s">
        <v>5291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2"/>
        <v>255000</v>
      </c>
      <c r="H5262" s="86" t="s">
        <v>112</v>
      </c>
    </row>
    <row r="5263" spans="1:8" ht="15" hidden="1" customHeight="1" x14ac:dyDescent="0.25">
      <c r="A5263" s="65" t="s">
        <v>5285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2"/>
        <v>400000</v>
      </c>
      <c r="H5263" s="86" t="s">
        <v>112</v>
      </c>
    </row>
    <row r="5264" spans="1:8" ht="15" hidden="1" customHeight="1" x14ac:dyDescent="0.25">
      <c r="A5264" s="65" t="s">
        <v>5285</v>
      </c>
      <c r="B5264" s="60" t="s">
        <v>5292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2"/>
        <v>100000</v>
      </c>
      <c r="H5264" s="86" t="s">
        <v>112</v>
      </c>
    </row>
    <row r="5265" spans="1:8" ht="15" hidden="1" customHeight="1" x14ac:dyDescent="0.25">
      <c r="A5265" s="65" t="s">
        <v>5285</v>
      </c>
      <c r="B5265" s="60" t="s">
        <v>5293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2"/>
        <v>50000</v>
      </c>
      <c r="H5265" s="86" t="s">
        <v>2319</v>
      </c>
    </row>
    <row r="5266" spans="1:8" ht="15" hidden="1" customHeight="1" x14ac:dyDescent="0.25">
      <c r="A5266" s="65" t="s">
        <v>5285</v>
      </c>
      <c r="B5266" s="111" t="s">
        <v>5294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2"/>
        <v>350000</v>
      </c>
      <c r="H5266" s="86" t="s">
        <v>166</v>
      </c>
    </row>
    <row r="5267" spans="1:8" ht="15" hidden="1" customHeight="1" x14ac:dyDescent="0.25">
      <c r="A5267" s="65" t="s">
        <v>5285</v>
      </c>
      <c r="B5267" s="77" t="s">
        <v>5295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5285</v>
      </c>
      <c r="B5268" s="75" t="s">
        <v>5296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5285</v>
      </c>
      <c r="B5269" s="63" t="s">
        <v>5297</v>
      </c>
      <c r="C5269" s="60" t="s">
        <v>584</v>
      </c>
      <c r="D5269" s="81">
        <v>10</v>
      </c>
      <c r="E5269" s="66" t="s">
        <v>71</v>
      </c>
      <c r="F5269" s="403">
        <v>5350</v>
      </c>
      <c r="G5269" s="68">
        <f>F5269*D5269</f>
        <v>53500</v>
      </c>
      <c r="H5269" s="86" t="s">
        <v>3884</v>
      </c>
    </row>
    <row r="5270" spans="1:8" ht="15" hidden="1" customHeight="1" x14ac:dyDescent="0.25">
      <c r="A5270" s="65" t="s">
        <v>5285</v>
      </c>
      <c r="B5270" s="77" t="s">
        <v>599</v>
      </c>
      <c r="C5270" s="60" t="s">
        <v>4027</v>
      </c>
      <c r="D5270" s="81">
        <v>2</v>
      </c>
      <c r="E5270" s="66" t="s">
        <v>31</v>
      </c>
      <c r="F5270" s="217">
        <v>100000</v>
      </c>
      <c r="G5270" s="68">
        <f t="shared" si="162"/>
        <v>200000</v>
      </c>
      <c r="H5270" s="86" t="s">
        <v>2744</v>
      </c>
    </row>
    <row r="5271" spans="1:8" ht="15" hidden="1" customHeight="1" x14ac:dyDescent="0.25">
      <c r="A5271" s="65" t="s">
        <v>5285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2"/>
        <v>165000</v>
      </c>
      <c r="H5271" s="86" t="s">
        <v>648</v>
      </c>
    </row>
    <row r="5272" spans="1:8" ht="15" hidden="1" customHeight="1" x14ac:dyDescent="0.25">
      <c r="A5272" s="65" t="s">
        <v>5285</v>
      </c>
      <c r="B5272" s="60" t="s">
        <v>5298</v>
      </c>
      <c r="C5272" s="60" t="s">
        <v>5299</v>
      </c>
      <c r="D5272" s="81">
        <v>5</v>
      </c>
      <c r="E5272" s="66" t="s">
        <v>31</v>
      </c>
      <c r="F5272" s="217">
        <v>125000</v>
      </c>
      <c r="G5272" s="217">
        <f t="shared" si="162"/>
        <v>625000</v>
      </c>
      <c r="H5272" s="86" t="s">
        <v>1301</v>
      </c>
    </row>
    <row r="5273" spans="1:8" ht="15" hidden="1" customHeight="1" x14ac:dyDescent="0.25">
      <c r="A5273" s="65" t="s">
        <v>5285</v>
      </c>
      <c r="B5273" s="60" t="s">
        <v>5300</v>
      </c>
      <c r="C5273" s="60" t="s">
        <v>5299</v>
      </c>
      <c r="D5273" s="81">
        <v>3</v>
      </c>
      <c r="E5273" s="66" t="s">
        <v>31</v>
      </c>
      <c r="F5273" s="217">
        <v>170000</v>
      </c>
      <c r="G5273" s="217">
        <f t="shared" si="162"/>
        <v>510000</v>
      </c>
      <c r="H5273" s="86" t="s">
        <v>1301</v>
      </c>
    </row>
    <row r="5274" spans="1:8" ht="15" hidden="1" customHeight="1" x14ac:dyDescent="0.25">
      <c r="A5274" s="65" t="s">
        <v>5285</v>
      </c>
      <c r="B5274" s="60" t="s">
        <v>5301</v>
      </c>
      <c r="C5274" s="60" t="s">
        <v>5299</v>
      </c>
      <c r="D5274" s="81">
        <v>1</v>
      </c>
      <c r="E5274" s="66" t="s">
        <v>31</v>
      </c>
      <c r="F5274" s="217">
        <v>140000</v>
      </c>
      <c r="G5274" s="217">
        <f t="shared" si="162"/>
        <v>140000</v>
      </c>
      <c r="H5274" s="86" t="s">
        <v>1301</v>
      </c>
    </row>
    <row r="5275" spans="1:8" ht="15" hidden="1" customHeight="1" x14ac:dyDescent="0.25">
      <c r="A5275" s="65" t="s">
        <v>5285</v>
      </c>
      <c r="B5275" s="60" t="s">
        <v>5302</v>
      </c>
      <c r="C5275" s="60" t="s">
        <v>5299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5303</v>
      </c>
      <c r="B5276" s="60" t="s">
        <v>5304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3">F5276*D5276</f>
        <v>330000</v>
      </c>
      <c r="H5276" s="86" t="s">
        <v>3901</v>
      </c>
    </row>
    <row r="5277" spans="1:8" ht="15" hidden="1" customHeight="1" x14ac:dyDescent="0.25">
      <c r="A5277" s="65" t="s">
        <v>5303</v>
      </c>
      <c r="B5277" s="60" t="s">
        <v>5305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3"/>
        <v>450000</v>
      </c>
      <c r="H5277" s="86" t="s">
        <v>631</v>
      </c>
    </row>
    <row r="5278" spans="1:8" ht="15" hidden="1" customHeight="1" x14ac:dyDescent="0.25">
      <c r="A5278" s="65" t="s">
        <v>5303</v>
      </c>
      <c r="B5278" s="60" t="s">
        <v>5306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3"/>
        <v>50000</v>
      </c>
      <c r="H5278" s="86" t="s">
        <v>631</v>
      </c>
    </row>
    <row r="5279" spans="1:8" ht="15" hidden="1" customHeight="1" x14ac:dyDescent="0.25">
      <c r="A5279" s="65" t="s">
        <v>5303</v>
      </c>
      <c r="B5279" s="60" t="s">
        <v>5307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3"/>
        <v>35000</v>
      </c>
      <c r="H5279" s="86" t="s">
        <v>631</v>
      </c>
    </row>
    <row r="5280" spans="1:8" ht="15" hidden="1" customHeight="1" x14ac:dyDescent="0.25">
      <c r="A5280" s="65" t="s">
        <v>5303</v>
      </c>
      <c r="B5280" s="60" t="s">
        <v>5308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3"/>
        <v>35000</v>
      </c>
      <c r="H5280" s="86" t="s">
        <v>631</v>
      </c>
    </row>
    <row r="5281" spans="1:8" ht="15" hidden="1" customHeight="1" x14ac:dyDescent="0.25">
      <c r="A5281" s="65" t="s">
        <v>5303</v>
      </c>
      <c r="B5281" s="60" t="s">
        <v>5309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3"/>
        <v>50000</v>
      </c>
      <c r="H5281" s="86" t="s">
        <v>648</v>
      </c>
    </row>
    <row r="5282" spans="1:8" ht="15" hidden="1" customHeight="1" x14ac:dyDescent="0.25">
      <c r="A5282" s="65" t="s">
        <v>5303</v>
      </c>
      <c r="B5282" s="60" t="s">
        <v>5310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3"/>
        <v>45000</v>
      </c>
      <c r="H5282" s="86" t="s">
        <v>648</v>
      </c>
    </row>
    <row r="5283" spans="1:8" ht="15" hidden="1" customHeight="1" x14ac:dyDescent="0.25">
      <c r="A5283" s="65" t="s">
        <v>5303</v>
      </c>
      <c r="B5283" s="60" t="s">
        <v>5311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3"/>
        <v>900000</v>
      </c>
      <c r="H5283" s="86" t="s">
        <v>112</v>
      </c>
    </row>
    <row r="5284" spans="1:8" ht="15" hidden="1" customHeight="1" x14ac:dyDescent="0.25">
      <c r="A5284" s="65" t="s">
        <v>5303</v>
      </c>
      <c r="B5284" s="111" t="s">
        <v>5224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3"/>
        <v>300000</v>
      </c>
      <c r="H5284" s="86" t="s">
        <v>112</v>
      </c>
    </row>
    <row r="5285" spans="1:8" ht="15" hidden="1" customHeight="1" x14ac:dyDescent="0.25">
      <c r="A5285" s="65" t="s">
        <v>5303</v>
      </c>
      <c r="B5285" s="77" t="s">
        <v>5312</v>
      </c>
      <c r="C5285" s="60" t="s">
        <v>5313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5303</v>
      </c>
      <c r="B5286" s="75" t="s">
        <v>5314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5303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3">
        <v>17000</v>
      </c>
      <c r="G5287" s="68">
        <f>F5287*D5287</f>
        <v>255000</v>
      </c>
      <c r="H5287" s="86" t="s">
        <v>5289</v>
      </c>
    </row>
    <row r="5288" spans="1:8" ht="15" hidden="1" customHeight="1" x14ac:dyDescent="0.25">
      <c r="A5288" s="65" t="s">
        <v>5303</v>
      </c>
      <c r="B5288" s="77" t="s">
        <v>5266</v>
      </c>
      <c r="C5288" s="60" t="s">
        <v>5315</v>
      </c>
      <c r="D5288" s="81">
        <v>12</v>
      </c>
      <c r="E5288" s="66" t="s">
        <v>31</v>
      </c>
      <c r="F5288" s="217">
        <v>205000</v>
      </c>
      <c r="G5288" s="68">
        <f t="shared" si="163"/>
        <v>2460000</v>
      </c>
      <c r="H5288" s="86" t="s">
        <v>112</v>
      </c>
    </row>
    <row r="5289" spans="1:8" ht="15" hidden="1" customHeight="1" x14ac:dyDescent="0.25">
      <c r="A5289" s="65" t="s">
        <v>5303</v>
      </c>
      <c r="B5289" s="60" t="s">
        <v>5316</v>
      </c>
      <c r="C5289" s="60" t="s">
        <v>5315</v>
      </c>
      <c r="D5289" s="81">
        <v>24</v>
      </c>
      <c r="E5289" s="66" t="s">
        <v>31</v>
      </c>
      <c r="F5289" s="217">
        <v>87000</v>
      </c>
      <c r="G5289" s="217">
        <f t="shared" si="163"/>
        <v>2088000</v>
      </c>
      <c r="H5289" s="86" t="s">
        <v>112</v>
      </c>
    </row>
    <row r="5290" spans="1:8" ht="15" hidden="1" customHeight="1" x14ac:dyDescent="0.25">
      <c r="A5290" s="65" t="s">
        <v>5303</v>
      </c>
      <c r="B5290" s="60" t="s">
        <v>5317</v>
      </c>
      <c r="C5290" s="60" t="s">
        <v>5315</v>
      </c>
      <c r="D5290" s="81">
        <v>5</v>
      </c>
      <c r="E5290" s="66" t="s">
        <v>31</v>
      </c>
      <c r="F5290" s="217">
        <v>210000</v>
      </c>
      <c r="G5290" s="217">
        <f t="shared" si="163"/>
        <v>1050000</v>
      </c>
      <c r="H5290" s="86" t="s">
        <v>112</v>
      </c>
    </row>
    <row r="5291" spans="1:8" ht="15" hidden="1" customHeight="1" x14ac:dyDescent="0.25">
      <c r="A5291" s="65" t="s">
        <v>5303</v>
      </c>
      <c r="B5291" s="60" t="s">
        <v>5318</v>
      </c>
      <c r="C5291" s="60" t="s">
        <v>5315</v>
      </c>
      <c r="D5291" s="81">
        <v>6</v>
      </c>
      <c r="E5291" s="66" t="s">
        <v>31</v>
      </c>
      <c r="F5291" s="217">
        <v>220000</v>
      </c>
      <c r="G5291" s="217">
        <f t="shared" si="163"/>
        <v>1320000</v>
      </c>
      <c r="H5291" s="86" t="s">
        <v>112</v>
      </c>
    </row>
    <row r="5292" spans="1:8" ht="15" hidden="1" customHeight="1" x14ac:dyDescent="0.25">
      <c r="A5292" s="65" t="s">
        <v>5303</v>
      </c>
      <c r="B5292" s="60" t="s">
        <v>5319</v>
      </c>
      <c r="C5292" s="60" t="s">
        <v>5315</v>
      </c>
      <c r="D5292" s="81">
        <v>4</v>
      </c>
      <c r="E5292" s="66" t="s">
        <v>31</v>
      </c>
      <c r="F5292" s="217">
        <v>350000</v>
      </c>
      <c r="G5292" s="217">
        <f t="shared" si="163"/>
        <v>1400000</v>
      </c>
      <c r="H5292" s="86" t="s">
        <v>112</v>
      </c>
    </row>
    <row r="5293" spans="1:8" ht="15" hidden="1" customHeight="1" x14ac:dyDescent="0.25">
      <c r="A5293" s="65" t="s">
        <v>5303</v>
      </c>
      <c r="B5293" s="60" t="s">
        <v>5320</v>
      </c>
      <c r="C5293" s="60" t="s">
        <v>5315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5303</v>
      </c>
      <c r="B5294" s="60" t="s">
        <v>5321</v>
      </c>
      <c r="C5294" s="60" t="s">
        <v>5315</v>
      </c>
      <c r="D5294" s="81">
        <v>1</v>
      </c>
      <c r="E5294" s="66" t="s">
        <v>31</v>
      </c>
      <c r="F5294" s="217">
        <v>350000</v>
      </c>
      <c r="G5294" s="217">
        <f t="shared" si="163"/>
        <v>350000</v>
      </c>
      <c r="H5294" s="86" t="s">
        <v>2319</v>
      </c>
    </row>
    <row r="5295" spans="1:8" ht="15" hidden="1" customHeight="1" x14ac:dyDescent="0.25">
      <c r="A5295" s="65" t="s">
        <v>5303</v>
      </c>
      <c r="B5295" s="60" t="s">
        <v>5322</v>
      </c>
      <c r="C5295" s="60" t="s">
        <v>5315</v>
      </c>
      <c r="D5295" s="65">
        <v>1</v>
      </c>
      <c r="E5295" s="66" t="s">
        <v>28</v>
      </c>
      <c r="F5295" s="72">
        <v>390000</v>
      </c>
      <c r="G5295" s="217">
        <f t="shared" si="163"/>
        <v>390000</v>
      </c>
      <c r="H5295" s="86" t="s">
        <v>2319</v>
      </c>
    </row>
    <row r="5296" spans="1:8" ht="15" hidden="1" customHeight="1" x14ac:dyDescent="0.25">
      <c r="A5296" s="65" t="s">
        <v>5303</v>
      </c>
      <c r="B5296" s="60" t="s">
        <v>4966</v>
      </c>
      <c r="C5296" s="60" t="s">
        <v>4027</v>
      </c>
      <c r="D5296" s="65">
        <v>5</v>
      </c>
      <c r="E5296" s="66" t="s">
        <v>28</v>
      </c>
      <c r="F5296" s="72">
        <v>100000</v>
      </c>
      <c r="G5296" s="217">
        <f t="shared" si="163"/>
        <v>500000</v>
      </c>
      <c r="H5296" s="86" t="s">
        <v>112</v>
      </c>
    </row>
    <row r="5297" spans="1:8" ht="15" hidden="1" customHeight="1" x14ac:dyDescent="0.25">
      <c r="A5297" s="65" t="s">
        <v>5303</v>
      </c>
      <c r="B5297" s="60" t="s">
        <v>5323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3"/>
        <v>40000</v>
      </c>
      <c r="H5297" s="86" t="s">
        <v>953</v>
      </c>
    </row>
    <row r="5298" spans="1:8" ht="15" hidden="1" customHeight="1" x14ac:dyDescent="0.25">
      <c r="A5298" s="65" t="s">
        <v>5303</v>
      </c>
      <c r="B5298" s="77" t="s">
        <v>5324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3"/>
        <v>270000</v>
      </c>
      <c r="H5298" s="86" t="s">
        <v>1301</v>
      </c>
    </row>
    <row r="5299" spans="1:8" ht="15" hidden="1" customHeight="1" x14ac:dyDescent="0.25">
      <c r="A5299" s="65" t="s">
        <v>5325</v>
      </c>
      <c r="B5299" s="74" t="s">
        <v>5326</v>
      </c>
      <c r="C5299" s="215" t="s">
        <v>5327</v>
      </c>
      <c r="D5299" s="65">
        <v>56</v>
      </c>
      <c r="E5299" s="66" t="s">
        <v>31</v>
      </c>
      <c r="F5299" s="67">
        <v>125250</v>
      </c>
      <c r="G5299" s="68">
        <f t="shared" si="163"/>
        <v>7014000</v>
      </c>
      <c r="H5299" s="86" t="s">
        <v>687</v>
      </c>
    </row>
    <row r="5300" spans="1:8" ht="15" hidden="1" customHeight="1" x14ac:dyDescent="0.25">
      <c r="A5300" s="65" t="s">
        <v>5325</v>
      </c>
      <c r="B5300" s="60" t="s">
        <v>5328</v>
      </c>
      <c r="C5300" s="215" t="s">
        <v>5327</v>
      </c>
      <c r="D5300" s="65">
        <v>10</v>
      </c>
      <c r="E5300" s="66" t="s">
        <v>31</v>
      </c>
      <c r="F5300" s="68">
        <v>794500</v>
      </c>
      <c r="G5300" s="68">
        <f t="shared" si="163"/>
        <v>7945000</v>
      </c>
      <c r="H5300" s="86" t="s">
        <v>687</v>
      </c>
    </row>
    <row r="5301" spans="1:8" ht="15" hidden="1" customHeight="1" x14ac:dyDescent="0.25">
      <c r="A5301" s="65" t="s">
        <v>5325</v>
      </c>
      <c r="B5301" s="60" t="s">
        <v>5329</v>
      </c>
      <c r="C5301" s="215" t="s">
        <v>5327</v>
      </c>
      <c r="D5301" s="65">
        <v>10</v>
      </c>
      <c r="E5301" s="66" t="s">
        <v>31</v>
      </c>
      <c r="F5301" s="62">
        <v>916500</v>
      </c>
      <c r="G5301" s="68">
        <f t="shared" si="163"/>
        <v>9165000</v>
      </c>
      <c r="H5301" s="86" t="s">
        <v>687</v>
      </c>
    </row>
    <row r="5302" spans="1:8" ht="15" hidden="1" customHeight="1" x14ac:dyDescent="0.25">
      <c r="A5302" s="65" t="s">
        <v>5325</v>
      </c>
      <c r="B5302" s="60" t="s">
        <v>5330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3"/>
        <v>288000</v>
      </c>
      <c r="H5302" s="86" t="s">
        <v>3875</v>
      </c>
    </row>
    <row r="5303" spans="1:8" ht="15" hidden="1" customHeight="1" x14ac:dyDescent="0.25">
      <c r="A5303" s="65" t="s">
        <v>5325</v>
      </c>
      <c r="B5303" s="60" t="s">
        <v>5249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3"/>
        <v>208000</v>
      </c>
      <c r="H5303" s="86" t="s">
        <v>3875</v>
      </c>
    </row>
    <row r="5304" spans="1:8" ht="15" hidden="1" customHeight="1" x14ac:dyDescent="0.25">
      <c r="A5304" s="65" t="s">
        <v>5325</v>
      </c>
      <c r="B5304" s="60" t="s">
        <v>5331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3"/>
        <v>#VALUE!</v>
      </c>
      <c r="H5304" s="86" t="s">
        <v>3875</v>
      </c>
    </row>
    <row r="5305" spans="1:8" ht="15" hidden="1" customHeight="1" x14ac:dyDescent="0.25">
      <c r="A5305" s="65" t="s">
        <v>5325</v>
      </c>
      <c r="B5305" s="60" t="s">
        <v>5332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3"/>
        <v>340000</v>
      </c>
      <c r="H5305" s="86" t="s">
        <v>3875</v>
      </c>
    </row>
    <row r="5306" spans="1:8" ht="15" hidden="1" customHeight="1" x14ac:dyDescent="0.25">
      <c r="A5306" s="65" t="s">
        <v>5325</v>
      </c>
      <c r="B5306" s="60" t="s">
        <v>5333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3"/>
        <v>94000</v>
      </c>
      <c r="H5306" s="86" t="s">
        <v>3875</v>
      </c>
    </row>
    <row r="5307" spans="1:8" ht="15" hidden="1" customHeight="1" x14ac:dyDescent="0.25">
      <c r="A5307" s="65" t="s">
        <v>5325</v>
      </c>
      <c r="B5307" s="111" t="s">
        <v>5334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3"/>
        <v>540000</v>
      </c>
      <c r="H5307" s="86" t="s">
        <v>3875</v>
      </c>
    </row>
    <row r="5308" spans="1:8" ht="15" hidden="1" customHeight="1" x14ac:dyDescent="0.25">
      <c r="A5308" s="65" t="s">
        <v>5325</v>
      </c>
      <c r="B5308" s="77" t="s">
        <v>4956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5289</v>
      </c>
    </row>
    <row r="5309" spans="1:8" ht="15" hidden="1" customHeight="1" x14ac:dyDescent="0.25">
      <c r="A5309" s="65" t="s">
        <v>5325</v>
      </c>
      <c r="B5309" s="75" t="s">
        <v>5335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5325</v>
      </c>
      <c r="B5310" s="63" t="s">
        <v>5336</v>
      </c>
      <c r="C5310" s="60" t="s">
        <v>105</v>
      </c>
      <c r="D5310" s="81">
        <v>1</v>
      </c>
      <c r="E5310" s="66" t="s">
        <v>71</v>
      </c>
      <c r="F5310" s="403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5325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3"/>
        <v>5600000</v>
      </c>
      <c r="H5311" s="86" t="s">
        <v>1266</v>
      </c>
    </row>
    <row r="5312" spans="1:8" ht="15" hidden="1" customHeight="1" x14ac:dyDescent="0.25">
      <c r="A5312" s="65" t="s">
        <v>5325</v>
      </c>
      <c r="B5312" s="60" t="s">
        <v>5337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3"/>
        <v>50000</v>
      </c>
      <c r="H5312" s="86" t="s">
        <v>631</v>
      </c>
    </row>
    <row r="5313" spans="1:8" ht="15" hidden="1" customHeight="1" x14ac:dyDescent="0.25">
      <c r="A5313" s="65" t="s">
        <v>5325</v>
      </c>
      <c r="B5313" s="60" t="s">
        <v>5338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3"/>
        <v>300000</v>
      </c>
      <c r="H5313" s="86" t="s">
        <v>5289</v>
      </c>
    </row>
    <row r="5314" spans="1:8" ht="15" hidden="1" customHeight="1" x14ac:dyDescent="0.25">
      <c r="A5314" s="65" t="s">
        <v>5325</v>
      </c>
      <c r="B5314" s="60" t="s">
        <v>5339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3"/>
        <v>350000</v>
      </c>
      <c r="H5314" s="86" t="s">
        <v>3875</v>
      </c>
    </row>
    <row r="5315" spans="1:8" ht="15" hidden="1" customHeight="1" x14ac:dyDescent="0.25">
      <c r="A5315" s="65" t="s">
        <v>5325</v>
      </c>
      <c r="B5315" s="60" t="s">
        <v>5340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3"/>
        <v>350000</v>
      </c>
      <c r="H5315" s="86" t="s">
        <v>3875</v>
      </c>
    </row>
    <row r="5316" spans="1:8" ht="15" hidden="1" customHeight="1" x14ac:dyDescent="0.25">
      <c r="A5316" s="65" t="s">
        <v>5325</v>
      </c>
      <c r="B5316" s="60" t="s">
        <v>5341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5325</v>
      </c>
      <c r="B5317" s="60" t="s">
        <v>5342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3"/>
        <v>350000</v>
      </c>
      <c r="H5317" s="86" t="s">
        <v>3875</v>
      </c>
    </row>
    <row r="5318" spans="1:8" ht="15" hidden="1" customHeight="1" x14ac:dyDescent="0.25">
      <c r="A5318" s="65" t="s">
        <v>5325</v>
      </c>
      <c r="B5318" s="60" t="s">
        <v>4954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3"/>
        <v>270000</v>
      </c>
      <c r="H5318" s="86" t="s">
        <v>3875</v>
      </c>
    </row>
    <row r="5319" spans="1:8" ht="15" hidden="1" customHeight="1" x14ac:dyDescent="0.25">
      <c r="A5319" s="65" t="s">
        <v>5325</v>
      </c>
      <c r="B5319" s="60" t="s">
        <v>5343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3"/>
        <v>50000</v>
      </c>
      <c r="H5319" s="86" t="s">
        <v>3875</v>
      </c>
    </row>
    <row r="5320" spans="1:8" ht="15" hidden="1" customHeight="1" x14ac:dyDescent="0.25">
      <c r="A5320" s="65" t="s">
        <v>5325</v>
      </c>
      <c r="B5320" s="60" t="s">
        <v>5344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3"/>
        <v>325000</v>
      </c>
      <c r="H5320" s="86" t="s">
        <v>3875</v>
      </c>
    </row>
    <row r="5321" spans="1:8" ht="15" hidden="1" customHeight="1" x14ac:dyDescent="0.25">
      <c r="A5321" s="65" t="s">
        <v>5325</v>
      </c>
      <c r="B5321" s="77" t="s">
        <v>5345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3"/>
        <v>150000</v>
      </c>
      <c r="H5321" s="86" t="s">
        <v>3875</v>
      </c>
    </row>
    <row r="5322" spans="1:8" ht="15" hidden="1" customHeight="1" x14ac:dyDescent="0.25">
      <c r="A5322" s="65" t="s">
        <v>5346</v>
      </c>
      <c r="B5322" s="74" t="s">
        <v>5347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5346</v>
      </c>
      <c r="B5323" s="60" t="s">
        <v>5348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5346</v>
      </c>
      <c r="B5324" s="60" t="s">
        <v>5349</v>
      </c>
      <c r="C5324" s="215" t="s">
        <v>5350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5351</v>
      </c>
    </row>
    <row r="5325" spans="1:8" ht="15" hidden="1" customHeight="1" x14ac:dyDescent="0.25">
      <c r="A5325" s="65" t="s">
        <v>5346</v>
      </c>
      <c r="B5325" s="60" t="s">
        <v>5352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5351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4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4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4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4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5353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4"/>
        <v>18000</v>
      </c>
      <c r="H5330" s="86" t="s">
        <v>5351</v>
      </c>
    </row>
    <row r="5331" spans="1:8" ht="15" hidden="1" customHeight="1" x14ac:dyDescent="0.25">
      <c r="A5331" s="65" t="s">
        <v>477</v>
      </c>
      <c r="B5331" s="60" t="s">
        <v>4905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4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4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5354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4"/>
        <v>216000</v>
      </c>
      <c r="H5333" s="86" t="s">
        <v>5068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4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4808</v>
      </c>
      <c r="C5335" s="60" t="s">
        <v>796</v>
      </c>
      <c r="D5335" s="81">
        <v>2</v>
      </c>
      <c r="E5335" s="66" t="s">
        <v>3944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5355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5356</v>
      </c>
      <c r="C5337" s="60" t="s">
        <v>796</v>
      </c>
      <c r="D5337" s="81">
        <v>1</v>
      </c>
      <c r="E5337" s="66" t="s">
        <v>31</v>
      </c>
      <c r="F5337" s="403">
        <v>45000</v>
      </c>
      <c r="G5337" s="68">
        <f>F5337*D5337</f>
        <v>45000</v>
      </c>
      <c r="H5337" s="86" t="s">
        <v>5351</v>
      </c>
    </row>
    <row r="5338" spans="1:8" ht="15" hidden="1" customHeight="1" x14ac:dyDescent="0.25">
      <c r="A5338" s="65" t="s">
        <v>477</v>
      </c>
      <c r="B5338" s="77" t="s">
        <v>5357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4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5358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4"/>
        <v>27000</v>
      </c>
      <c r="H5339" s="86" t="s">
        <v>134</v>
      </c>
    </row>
    <row r="5340" spans="1:8" ht="15" hidden="1" customHeight="1" x14ac:dyDescent="0.25">
      <c r="A5340" s="65" t="s">
        <v>5359</v>
      </c>
      <c r="B5340" s="74" t="s">
        <v>5360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4"/>
        <v>12000</v>
      </c>
      <c r="H5340" s="86" t="s">
        <v>134</v>
      </c>
    </row>
    <row r="5341" spans="1:8" ht="15" hidden="1" customHeight="1" x14ac:dyDescent="0.25">
      <c r="A5341" s="65" t="s">
        <v>5359</v>
      </c>
      <c r="B5341" s="60" t="s">
        <v>5361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4"/>
        <v>19000</v>
      </c>
      <c r="H5341" s="86" t="s">
        <v>953</v>
      </c>
    </row>
    <row r="5342" spans="1:8" ht="15" hidden="1" customHeight="1" x14ac:dyDescent="0.25">
      <c r="A5342" s="65" t="s">
        <v>5359</v>
      </c>
      <c r="B5342" s="60" t="s">
        <v>5362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4"/>
        <v>11200</v>
      </c>
      <c r="H5342" s="86" t="s">
        <v>134</v>
      </c>
    </row>
    <row r="5343" spans="1:8" ht="15" hidden="1" customHeight="1" x14ac:dyDescent="0.25">
      <c r="A5343" s="65" t="s">
        <v>5359</v>
      </c>
      <c r="B5343" s="60" t="s">
        <v>5363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4"/>
        <v>2500</v>
      </c>
      <c r="H5343" s="404" t="s">
        <v>134</v>
      </c>
    </row>
    <row r="5344" spans="1:8" ht="15" hidden="1" customHeight="1" x14ac:dyDescent="0.25">
      <c r="A5344" s="65" t="s">
        <v>5359</v>
      </c>
      <c r="B5344" s="60" t="s">
        <v>5364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4"/>
        <v>1500</v>
      </c>
      <c r="H5344" s="404" t="s">
        <v>134</v>
      </c>
    </row>
    <row r="5345" spans="1:8" ht="15" hidden="1" customHeight="1" x14ac:dyDescent="0.25">
      <c r="A5345" s="65" t="s">
        <v>5359</v>
      </c>
      <c r="B5345" s="60" t="s">
        <v>5365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4"/>
        <v>360000</v>
      </c>
      <c r="H5345" s="86" t="s">
        <v>3874</v>
      </c>
    </row>
    <row r="5346" spans="1:8" ht="15" hidden="1" customHeight="1" x14ac:dyDescent="0.25">
      <c r="A5346" s="65" t="s">
        <v>5359</v>
      </c>
      <c r="B5346" s="60" t="s">
        <v>5366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4"/>
        <v>32000</v>
      </c>
      <c r="H5346" s="86" t="s">
        <v>154</v>
      </c>
    </row>
    <row r="5347" spans="1:8" ht="15" hidden="1" customHeight="1" x14ac:dyDescent="0.25">
      <c r="A5347" s="65" t="s">
        <v>5359</v>
      </c>
      <c r="B5347" s="60" t="s">
        <v>5367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4"/>
        <v>125000</v>
      </c>
      <c r="H5347" s="86" t="s">
        <v>134</v>
      </c>
    </row>
    <row r="5348" spans="1:8" ht="15" customHeight="1" x14ac:dyDescent="0.25">
      <c r="A5348" s="65" t="s">
        <v>5359</v>
      </c>
      <c r="B5348" s="111" t="s">
        <v>5368</v>
      </c>
      <c r="C5348" s="60" t="s">
        <v>5369</v>
      </c>
      <c r="D5348" s="65">
        <v>1</v>
      </c>
      <c r="E5348" s="66" t="s">
        <v>31</v>
      </c>
      <c r="F5348" s="68">
        <v>100000</v>
      </c>
      <c r="G5348" s="68">
        <f t="shared" si="164"/>
        <v>100000</v>
      </c>
      <c r="H5348" s="86" t="s">
        <v>3949</v>
      </c>
    </row>
    <row r="5349" spans="1:8" ht="15" customHeight="1" x14ac:dyDescent="0.25">
      <c r="A5349" s="65" t="s">
        <v>5359</v>
      </c>
      <c r="B5349" s="77" t="s">
        <v>5370</v>
      </c>
      <c r="C5349" s="60" t="s">
        <v>5369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3949</v>
      </c>
    </row>
    <row r="5350" spans="1:8" ht="15" hidden="1" customHeight="1" x14ac:dyDescent="0.25">
      <c r="A5350" s="65" t="s">
        <v>5359</v>
      </c>
      <c r="B5350" s="75" t="s">
        <v>5371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5359</v>
      </c>
      <c r="B5351" s="63" t="s">
        <v>5372</v>
      </c>
      <c r="C5351" s="60" t="s">
        <v>70</v>
      </c>
      <c r="D5351" s="81">
        <v>1</v>
      </c>
      <c r="E5351" s="66" t="s">
        <v>31</v>
      </c>
      <c r="F5351" s="403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5359</v>
      </c>
      <c r="B5352" s="77" t="s">
        <v>5373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4"/>
        <v>300000</v>
      </c>
      <c r="H5352" s="86" t="s">
        <v>154</v>
      </c>
    </row>
    <row r="5353" spans="1:8" ht="15" hidden="1" customHeight="1" x14ac:dyDescent="0.25">
      <c r="A5353" s="65" t="s">
        <v>5359</v>
      </c>
      <c r="B5353" s="60" t="s">
        <v>5374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4"/>
        <v>100000</v>
      </c>
      <c r="H5353" s="86" t="s">
        <v>154</v>
      </c>
    </row>
    <row r="5354" spans="1:8" ht="15" hidden="1" customHeight="1" x14ac:dyDescent="0.25">
      <c r="A5354" s="65" t="s">
        <v>5375</v>
      </c>
      <c r="B5354" s="74" t="s">
        <v>5269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4"/>
        <v>255000</v>
      </c>
      <c r="H5354" s="86" t="s">
        <v>5068</v>
      </c>
    </row>
    <row r="5355" spans="1:8" ht="15" hidden="1" customHeight="1" x14ac:dyDescent="0.25">
      <c r="A5355" s="65" t="s">
        <v>5375</v>
      </c>
      <c r="B5355" s="60" t="s">
        <v>5376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4"/>
        <v>1000000</v>
      </c>
      <c r="H5355" s="86" t="s">
        <v>112</v>
      </c>
    </row>
    <row r="5356" spans="1:8" ht="15" hidden="1" customHeight="1" x14ac:dyDescent="0.25">
      <c r="A5356" s="65" t="s">
        <v>5375</v>
      </c>
      <c r="B5356" s="60" t="s">
        <v>5377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4"/>
        <v>125000</v>
      </c>
      <c r="H5356" s="86" t="s">
        <v>696</v>
      </c>
    </row>
    <row r="5357" spans="1:8" ht="15" hidden="1" customHeight="1" x14ac:dyDescent="0.25">
      <c r="A5357" s="65" t="s">
        <v>5375</v>
      </c>
      <c r="B5357" s="60" t="s">
        <v>5378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4"/>
        <v>2000000</v>
      </c>
      <c r="H5357" s="86" t="s">
        <v>696</v>
      </c>
    </row>
    <row r="5358" spans="1:8" ht="15" hidden="1" customHeight="1" x14ac:dyDescent="0.25">
      <c r="A5358" s="65" t="s">
        <v>5375</v>
      </c>
      <c r="B5358" s="60" t="s">
        <v>5379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4"/>
        <v>550000</v>
      </c>
      <c r="H5358" s="86" t="s">
        <v>696</v>
      </c>
    </row>
    <row r="5359" spans="1:8" ht="15" hidden="1" customHeight="1" x14ac:dyDescent="0.25">
      <c r="A5359" s="65" t="s">
        <v>5375</v>
      </c>
      <c r="B5359" s="60" t="s">
        <v>5380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4"/>
        <v>1000000</v>
      </c>
      <c r="H5359" s="86" t="s">
        <v>696</v>
      </c>
    </row>
    <row r="5360" spans="1:8" ht="15" hidden="1" customHeight="1" x14ac:dyDescent="0.25">
      <c r="A5360" s="65" t="s">
        <v>5375</v>
      </c>
      <c r="B5360" s="60" t="s">
        <v>5381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4"/>
        <v>260000</v>
      </c>
      <c r="H5360" s="86" t="s">
        <v>696</v>
      </c>
    </row>
    <row r="5361" spans="1:8" ht="15" hidden="1" customHeight="1" x14ac:dyDescent="0.25">
      <c r="A5361" s="65" t="s">
        <v>5375</v>
      </c>
      <c r="B5361" s="60" t="s">
        <v>5382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4"/>
        <v>225000</v>
      </c>
      <c r="H5361" s="86" t="s">
        <v>696</v>
      </c>
    </row>
    <row r="5362" spans="1:8" ht="15" hidden="1" customHeight="1" x14ac:dyDescent="0.25">
      <c r="A5362" s="65" t="s">
        <v>5375</v>
      </c>
      <c r="B5362" s="60" t="s">
        <v>5383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4"/>
        <v>170000</v>
      </c>
      <c r="H5362" s="86" t="s">
        <v>696</v>
      </c>
    </row>
    <row r="5363" spans="1:8" ht="15" hidden="1" customHeight="1" x14ac:dyDescent="0.25">
      <c r="A5363" s="65" t="s">
        <v>5375</v>
      </c>
      <c r="B5363" s="111" t="s">
        <v>5384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4"/>
        <v>475000</v>
      </c>
      <c r="H5363" s="86" t="s">
        <v>696</v>
      </c>
    </row>
    <row r="5364" spans="1:8" ht="15" hidden="1" customHeight="1" x14ac:dyDescent="0.25">
      <c r="A5364" s="65" t="s">
        <v>5375</v>
      </c>
      <c r="B5364" s="77" t="s">
        <v>5385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5375</v>
      </c>
      <c r="B5365" s="75" t="s">
        <v>5386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5375</v>
      </c>
      <c r="B5366" s="63" t="s">
        <v>4887</v>
      </c>
      <c r="C5366" s="215" t="s">
        <v>70</v>
      </c>
      <c r="D5366" s="81">
        <v>2</v>
      </c>
      <c r="E5366" s="66" t="s">
        <v>31</v>
      </c>
      <c r="F5366" s="403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5375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4"/>
        <v>30000</v>
      </c>
      <c r="H5367" s="86" t="s">
        <v>696</v>
      </c>
    </row>
    <row r="5368" spans="1:8" ht="15" hidden="1" customHeight="1" x14ac:dyDescent="0.25">
      <c r="A5368" s="65" t="s">
        <v>5375</v>
      </c>
      <c r="B5368" s="60" t="s">
        <v>5387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4"/>
        <v>35000</v>
      </c>
      <c r="H5368" s="86" t="s">
        <v>696</v>
      </c>
    </row>
    <row r="5369" spans="1:8" ht="15" hidden="1" customHeight="1" x14ac:dyDescent="0.25">
      <c r="A5369" s="65" t="s">
        <v>5375</v>
      </c>
      <c r="B5369" s="60" t="s">
        <v>1512</v>
      </c>
      <c r="C5369" s="60" t="s">
        <v>5388</v>
      </c>
      <c r="D5369" s="81">
        <v>4</v>
      </c>
      <c r="E5369" s="66" t="s">
        <v>31</v>
      </c>
      <c r="F5369" s="217">
        <v>90000</v>
      </c>
      <c r="G5369" s="217">
        <f t="shared" si="164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4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4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4"/>
        <v>100000</v>
      </c>
      <c r="H5372" s="86" t="s">
        <v>5390</v>
      </c>
    </row>
    <row r="5373" spans="1:8" ht="15" hidden="1" customHeight="1" x14ac:dyDescent="0.25">
      <c r="A5373" s="65" t="s">
        <v>249</v>
      </c>
      <c r="B5373" s="60" t="s">
        <v>5391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4"/>
        <v>64000</v>
      </c>
      <c r="H5373" s="86" t="s">
        <v>5392</v>
      </c>
    </row>
    <row r="5374" spans="1:8" ht="15" hidden="1" customHeight="1" x14ac:dyDescent="0.25">
      <c r="A5374" s="65" t="s">
        <v>249</v>
      </c>
      <c r="B5374" s="60" t="s">
        <v>5393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4"/>
        <v>37500</v>
      </c>
      <c r="H5374" s="86" t="s">
        <v>5392</v>
      </c>
    </row>
    <row r="5375" spans="1:8" ht="15" hidden="1" customHeight="1" x14ac:dyDescent="0.25">
      <c r="A5375" s="65" t="s">
        <v>249</v>
      </c>
      <c r="B5375" s="60" t="s">
        <v>5394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4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5395</v>
      </c>
      <c r="C5376" s="60" t="s">
        <v>5396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5397</v>
      </c>
      <c r="C5377" s="60" t="s">
        <v>5396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5398</v>
      </c>
      <c r="C5378" s="215" t="s">
        <v>5396</v>
      </c>
      <c r="D5378" s="65">
        <v>10</v>
      </c>
      <c r="E5378" s="66" t="s">
        <v>31</v>
      </c>
      <c r="F5378" s="67">
        <v>248185</v>
      </c>
      <c r="G5378" s="68">
        <f t="shared" si="164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5399</v>
      </c>
      <c r="C5379" s="215" t="s">
        <v>5396</v>
      </c>
      <c r="D5379" s="65">
        <v>5</v>
      </c>
      <c r="E5379" s="66" t="s">
        <v>31</v>
      </c>
      <c r="F5379" s="68">
        <v>88000</v>
      </c>
      <c r="G5379" s="68">
        <f t="shared" si="164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5400</v>
      </c>
      <c r="C5380" s="215" t="s">
        <v>5396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5401</v>
      </c>
      <c r="C5381" s="215" t="s">
        <v>5396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5402</v>
      </c>
      <c r="C5382" s="215" t="s">
        <v>5396</v>
      </c>
      <c r="D5382" s="81">
        <v>4</v>
      </c>
      <c r="E5382" s="66" t="s">
        <v>31</v>
      </c>
      <c r="F5382" s="403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5403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4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5404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4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3974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4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4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3923</v>
      </c>
      <c r="F5387" s="217">
        <v>1450000</v>
      </c>
      <c r="G5387" s="217">
        <f t="shared" si="164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3923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5405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4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5406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5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5407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5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5408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5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5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5409</v>
      </c>
      <c r="C5394" s="60" t="s">
        <v>70</v>
      </c>
      <c r="D5394" s="81">
        <v>3</v>
      </c>
      <c r="E5394" s="76" t="s">
        <v>28</v>
      </c>
      <c r="F5394" s="398">
        <v>75000</v>
      </c>
      <c r="G5394" s="217">
        <f t="shared" si="165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5410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5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5411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5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5296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5"/>
        <v>580000</v>
      </c>
      <c r="H5397" s="86" t="s">
        <v>112</v>
      </c>
    </row>
    <row r="5398" spans="1:8" ht="15" hidden="1" customHeight="1" x14ac:dyDescent="0.25">
      <c r="A5398" s="65" t="s">
        <v>5412</v>
      </c>
      <c r="B5398" s="74" t="s">
        <v>5413</v>
      </c>
      <c r="C5398" s="215" t="s">
        <v>5414</v>
      </c>
      <c r="D5398" s="65">
        <v>3</v>
      </c>
      <c r="E5398" s="66" t="s">
        <v>31</v>
      </c>
      <c r="F5398" s="67">
        <v>5000</v>
      </c>
      <c r="G5398" s="68">
        <f t="shared" si="165"/>
        <v>15000</v>
      </c>
      <c r="H5398" s="86" t="s">
        <v>1317</v>
      </c>
    </row>
    <row r="5399" spans="1:8" ht="15" hidden="1" customHeight="1" x14ac:dyDescent="0.25">
      <c r="A5399" s="65" t="s">
        <v>5412</v>
      </c>
      <c r="B5399" s="60" t="s">
        <v>5415</v>
      </c>
      <c r="C5399" s="215" t="s">
        <v>5414</v>
      </c>
      <c r="D5399" s="65">
        <v>3</v>
      </c>
      <c r="E5399" s="66" t="s">
        <v>31</v>
      </c>
      <c r="F5399" s="68">
        <v>3000</v>
      </c>
      <c r="G5399" s="68">
        <f t="shared" si="165"/>
        <v>9000</v>
      </c>
      <c r="H5399" s="86" t="s">
        <v>1317</v>
      </c>
    </row>
    <row r="5400" spans="1:8" ht="15" hidden="1" customHeight="1" x14ac:dyDescent="0.25">
      <c r="A5400" s="65" t="s">
        <v>5412</v>
      </c>
      <c r="B5400" s="60" t="s">
        <v>5416</v>
      </c>
      <c r="C5400" s="215" t="s">
        <v>5414</v>
      </c>
      <c r="D5400" s="65">
        <v>3</v>
      </c>
      <c r="E5400" s="66" t="s">
        <v>31</v>
      </c>
      <c r="F5400" s="62">
        <v>7000</v>
      </c>
      <c r="G5400" s="68">
        <f t="shared" si="165"/>
        <v>21000</v>
      </c>
      <c r="H5400" s="86" t="s">
        <v>1317</v>
      </c>
    </row>
    <row r="5401" spans="1:8" ht="15" hidden="1" customHeight="1" x14ac:dyDescent="0.25">
      <c r="A5401" s="65" t="s">
        <v>5412</v>
      </c>
      <c r="B5401" s="60" t="s">
        <v>5417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5"/>
        <v>54000</v>
      </c>
      <c r="H5401" s="86" t="s">
        <v>1317</v>
      </c>
    </row>
    <row r="5402" spans="1:8" ht="15" hidden="1" customHeight="1" x14ac:dyDescent="0.25">
      <c r="A5402" s="65" t="s">
        <v>5412</v>
      </c>
      <c r="B5402" s="60" t="s">
        <v>5418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5"/>
        <v>10000</v>
      </c>
      <c r="H5402" s="86" t="s">
        <v>1317</v>
      </c>
    </row>
    <row r="5403" spans="1:8" ht="15" hidden="1" customHeight="1" x14ac:dyDescent="0.25">
      <c r="A5403" s="65" t="s">
        <v>5412</v>
      </c>
      <c r="B5403" s="60" t="s">
        <v>5419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5"/>
        <v>147000</v>
      </c>
      <c r="H5403" s="86" t="s">
        <v>1317</v>
      </c>
    </row>
    <row r="5404" spans="1:8" ht="15" hidden="1" customHeight="1" x14ac:dyDescent="0.25">
      <c r="A5404" s="65" t="s">
        <v>5412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5412</v>
      </c>
      <c r="B5405" s="60" t="s">
        <v>5420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customHeight="1" x14ac:dyDescent="0.25">
      <c r="A5406" s="65" t="s">
        <v>5412</v>
      </c>
      <c r="B5406" s="60" t="s">
        <v>5421</v>
      </c>
      <c r="C5406" s="60" t="s">
        <v>5422</v>
      </c>
      <c r="D5406" s="65">
        <v>12</v>
      </c>
      <c r="E5406" s="66" t="s">
        <v>884</v>
      </c>
      <c r="F5406" s="67">
        <v>38000</v>
      </c>
      <c r="G5406" s="68">
        <f t="shared" si="165"/>
        <v>456000</v>
      </c>
      <c r="H5406" s="86" t="s">
        <v>1317</v>
      </c>
    </row>
    <row r="5407" spans="1:8" ht="15" hidden="1" customHeight="1" x14ac:dyDescent="0.25">
      <c r="A5407" s="65" t="s">
        <v>5412</v>
      </c>
      <c r="B5407" s="111" t="s">
        <v>5423</v>
      </c>
      <c r="C5407" s="215" t="s">
        <v>5424</v>
      </c>
      <c r="D5407" s="65">
        <v>2</v>
      </c>
      <c r="E5407" s="66" t="s">
        <v>31</v>
      </c>
      <c r="F5407" s="68">
        <v>35000</v>
      </c>
      <c r="G5407" s="68">
        <f t="shared" si="165"/>
        <v>70000</v>
      </c>
      <c r="H5407" s="86" t="s">
        <v>1317</v>
      </c>
    </row>
    <row r="5408" spans="1:8" ht="15" customHeight="1" x14ac:dyDescent="0.25">
      <c r="A5408" s="65" t="s">
        <v>5412</v>
      </c>
      <c r="B5408" s="77" t="s">
        <v>5425</v>
      </c>
      <c r="C5408" s="215" t="s">
        <v>5424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5412</v>
      </c>
      <c r="B5409" s="75" t="s">
        <v>5426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5392</v>
      </c>
    </row>
    <row r="5410" spans="1:8" ht="15" hidden="1" customHeight="1" x14ac:dyDescent="0.25">
      <c r="A5410" s="65" t="s">
        <v>5412</v>
      </c>
      <c r="B5410" s="63" t="s">
        <v>5427</v>
      </c>
      <c r="C5410" s="215" t="s">
        <v>704</v>
      </c>
      <c r="D5410" s="81">
        <v>2</v>
      </c>
      <c r="E5410" s="66" t="s">
        <v>31</v>
      </c>
      <c r="F5410" s="403">
        <v>40000</v>
      </c>
      <c r="G5410" s="68">
        <f>F5410*D5410</f>
        <v>80000</v>
      </c>
      <c r="H5410" s="86" t="s">
        <v>5392</v>
      </c>
    </row>
    <row r="5411" spans="1:8" ht="15" hidden="1" customHeight="1" x14ac:dyDescent="0.25">
      <c r="A5411" s="65" t="s">
        <v>5412</v>
      </c>
      <c r="B5411" s="77" t="s">
        <v>5428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5"/>
        <v>48000</v>
      </c>
      <c r="H5411" s="86" t="s">
        <v>5392</v>
      </c>
    </row>
    <row r="5412" spans="1:8" ht="15" hidden="1" customHeight="1" x14ac:dyDescent="0.25">
      <c r="A5412" s="65" t="s">
        <v>5412</v>
      </c>
      <c r="B5412" s="60" t="s">
        <v>5429</v>
      </c>
      <c r="C5412" s="215" t="s">
        <v>5430</v>
      </c>
      <c r="D5412" s="81">
        <v>1</v>
      </c>
      <c r="E5412" s="66" t="s">
        <v>31</v>
      </c>
      <c r="F5412" s="217">
        <v>35000</v>
      </c>
      <c r="G5412" s="217">
        <f t="shared" si="165"/>
        <v>35000</v>
      </c>
      <c r="H5412" s="86" t="s">
        <v>953</v>
      </c>
    </row>
    <row r="5413" spans="1:8" ht="15" hidden="1" customHeight="1" x14ac:dyDescent="0.25">
      <c r="A5413" s="65" t="s">
        <v>5412</v>
      </c>
      <c r="B5413" s="60" t="s">
        <v>5431</v>
      </c>
      <c r="C5413" s="60" t="s">
        <v>5430</v>
      </c>
      <c r="D5413" s="81">
        <v>2</v>
      </c>
      <c r="E5413" s="66" t="s">
        <v>31</v>
      </c>
      <c r="F5413" s="217">
        <v>15000</v>
      </c>
      <c r="G5413" s="217">
        <f t="shared" si="165"/>
        <v>30000</v>
      </c>
      <c r="H5413" s="86" t="s">
        <v>953</v>
      </c>
    </row>
    <row r="5414" spans="1:8" ht="15" hidden="1" customHeight="1" x14ac:dyDescent="0.25">
      <c r="A5414" s="65" t="s">
        <v>5412</v>
      </c>
      <c r="B5414" s="74" t="s">
        <v>5432</v>
      </c>
      <c r="C5414" s="215"/>
      <c r="D5414" s="65">
        <v>2</v>
      </c>
      <c r="E5414" s="66" t="s">
        <v>31</v>
      </c>
      <c r="F5414" s="67">
        <v>300000</v>
      </c>
      <c r="G5414" s="68">
        <f t="shared" si="165"/>
        <v>600000</v>
      </c>
      <c r="H5414" s="86" t="s">
        <v>5433</v>
      </c>
    </row>
    <row r="5415" spans="1:8" ht="15" hidden="1" customHeight="1" x14ac:dyDescent="0.25">
      <c r="A5415" s="65" t="s">
        <v>5434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5"/>
        <v>96000</v>
      </c>
      <c r="H5415" s="86" t="s">
        <v>648</v>
      </c>
    </row>
    <row r="5416" spans="1:8" ht="15" hidden="1" customHeight="1" x14ac:dyDescent="0.25">
      <c r="A5416" s="65" t="s">
        <v>5434</v>
      </c>
      <c r="B5416" s="60" t="s">
        <v>5273</v>
      </c>
      <c r="C5416" s="215" t="s">
        <v>5435</v>
      </c>
      <c r="D5416" s="65">
        <v>10</v>
      </c>
      <c r="E5416" s="66" t="s">
        <v>31</v>
      </c>
      <c r="F5416" s="62">
        <v>4000</v>
      </c>
      <c r="G5416" s="68">
        <f t="shared" si="165"/>
        <v>40000</v>
      </c>
      <c r="H5416" s="86" t="s">
        <v>5392</v>
      </c>
    </row>
    <row r="5417" spans="1:8" ht="15" hidden="1" customHeight="1" x14ac:dyDescent="0.25">
      <c r="A5417" s="65" t="s">
        <v>5434</v>
      </c>
      <c r="B5417" s="60" t="s">
        <v>5436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5"/>
        <v>70000</v>
      </c>
      <c r="H5417" s="86" t="s">
        <v>696</v>
      </c>
    </row>
    <row r="5418" spans="1:8" ht="15" hidden="1" customHeight="1" x14ac:dyDescent="0.25">
      <c r="A5418" s="65" t="s">
        <v>5434</v>
      </c>
      <c r="B5418" s="60" t="s">
        <v>5437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5"/>
        <v>36270000</v>
      </c>
      <c r="H5418" s="86" t="s">
        <v>4365</v>
      </c>
    </row>
    <row r="5419" spans="1:8" ht="15" hidden="1" customHeight="1" x14ac:dyDescent="0.25">
      <c r="A5419" s="65" t="s">
        <v>5434</v>
      </c>
      <c r="B5419" s="60" t="s">
        <v>5438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5"/>
        <v>2167500</v>
      </c>
      <c r="H5419" s="86" t="s">
        <v>4365</v>
      </c>
    </row>
    <row r="5420" spans="1:8" ht="15" hidden="1" customHeight="1" x14ac:dyDescent="0.25">
      <c r="A5420" s="65" t="s">
        <v>5434</v>
      </c>
      <c r="B5420" s="60" t="s">
        <v>5439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4365</v>
      </c>
    </row>
    <row r="5421" spans="1:8" ht="15" hidden="1" customHeight="1" x14ac:dyDescent="0.25">
      <c r="A5421" s="65" t="s">
        <v>5434</v>
      </c>
      <c r="B5421" s="60" t="s">
        <v>5440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4365</v>
      </c>
    </row>
    <row r="5422" spans="1:8" ht="15" hidden="1" customHeight="1" x14ac:dyDescent="0.25">
      <c r="A5422" s="65" t="s">
        <v>5434</v>
      </c>
      <c r="B5422" s="60" t="s">
        <v>5441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5"/>
        <v>15000</v>
      </c>
      <c r="H5422" s="86" t="s">
        <v>648</v>
      </c>
    </row>
    <row r="5423" spans="1:8" ht="15" hidden="1" customHeight="1" x14ac:dyDescent="0.25">
      <c r="A5423" s="65" t="s">
        <v>5434</v>
      </c>
      <c r="B5423" s="111" t="s">
        <v>5442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5"/>
        <v>832500</v>
      </c>
      <c r="H5423" s="86" t="s">
        <v>696</v>
      </c>
    </row>
    <row r="5424" spans="1:8" ht="15" hidden="1" customHeight="1" x14ac:dyDescent="0.25">
      <c r="A5424" s="65" t="s">
        <v>5434</v>
      </c>
      <c r="B5424" s="77" t="s">
        <v>5443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5444</v>
      </c>
      <c r="B5425" s="74" t="s">
        <v>5445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6">F5425*D5425</f>
        <v>350000</v>
      </c>
      <c r="H5425" s="86" t="s">
        <v>5068</v>
      </c>
    </row>
    <row r="5426" spans="1:8" ht="15" hidden="1" customHeight="1" x14ac:dyDescent="0.25">
      <c r="A5426" s="65" t="s">
        <v>5444</v>
      </c>
      <c r="B5426" s="60" t="s">
        <v>5446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6"/>
        <v>168000</v>
      </c>
      <c r="H5426" s="86" t="s">
        <v>112</v>
      </c>
    </row>
    <row r="5427" spans="1:8" ht="15" hidden="1" customHeight="1" x14ac:dyDescent="0.25">
      <c r="A5427" s="65" t="s">
        <v>5444</v>
      </c>
      <c r="B5427" s="60" t="s">
        <v>5447</v>
      </c>
      <c r="C5427" s="215" t="s">
        <v>5448</v>
      </c>
      <c r="D5427" s="65">
        <v>1</v>
      </c>
      <c r="E5427" s="66" t="s">
        <v>205</v>
      </c>
      <c r="F5427" s="62">
        <v>551000</v>
      </c>
      <c r="G5427" s="68">
        <f t="shared" si="166"/>
        <v>551000</v>
      </c>
      <c r="H5427" s="86" t="s">
        <v>138</v>
      </c>
    </row>
    <row r="5428" spans="1:8" ht="15" hidden="1" customHeight="1" x14ac:dyDescent="0.25">
      <c r="A5428" s="65" t="s">
        <v>5444</v>
      </c>
      <c r="B5428" s="60" t="s">
        <v>5449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6"/>
        <v>30000</v>
      </c>
      <c r="H5428" s="86" t="s">
        <v>3884</v>
      </c>
    </row>
    <row r="5429" spans="1:8" ht="15" hidden="1" customHeight="1" x14ac:dyDescent="0.25">
      <c r="A5429" s="65" t="s">
        <v>5444</v>
      </c>
      <c r="B5429" s="60" t="s">
        <v>4083</v>
      </c>
      <c r="C5429" s="60" t="s">
        <v>4027</v>
      </c>
      <c r="D5429" s="65">
        <v>1</v>
      </c>
      <c r="E5429" s="66" t="s">
        <v>31</v>
      </c>
      <c r="F5429" s="67">
        <v>100000</v>
      </c>
      <c r="G5429" s="68">
        <f t="shared" si="166"/>
        <v>100000</v>
      </c>
      <c r="H5429" s="86" t="s">
        <v>112</v>
      </c>
    </row>
    <row r="5430" spans="1:8" ht="15" hidden="1" customHeight="1" x14ac:dyDescent="0.25">
      <c r="A5430" s="65" t="s">
        <v>5444</v>
      </c>
      <c r="B5430" s="60" t="s">
        <v>5450</v>
      </c>
      <c r="C5430" s="60" t="s">
        <v>4423</v>
      </c>
      <c r="D5430" s="65">
        <v>2</v>
      </c>
      <c r="E5430" s="66" t="s">
        <v>31</v>
      </c>
      <c r="F5430" s="67">
        <v>250000</v>
      </c>
      <c r="G5430" s="68">
        <f t="shared" si="166"/>
        <v>500000</v>
      </c>
      <c r="H5430" s="86" t="s">
        <v>5068</v>
      </c>
    </row>
    <row r="5431" spans="1:8" ht="15" hidden="1" customHeight="1" x14ac:dyDescent="0.25">
      <c r="A5431" s="65" t="s">
        <v>5444</v>
      </c>
      <c r="B5431" s="60" t="s">
        <v>5451</v>
      </c>
      <c r="C5431" s="60" t="s">
        <v>4423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5068</v>
      </c>
    </row>
    <row r="5432" spans="1:8" ht="15" hidden="1" customHeight="1" x14ac:dyDescent="0.25">
      <c r="A5432" s="65" t="s">
        <v>5444</v>
      </c>
      <c r="B5432" s="60" t="s">
        <v>5452</v>
      </c>
      <c r="C5432" s="60" t="s">
        <v>4423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5068</v>
      </c>
    </row>
    <row r="5433" spans="1:8" ht="15" hidden="1" customHeight="1" x14ac:dyDescent="0.25">
      <c r="A5433" s="65" t="s">
        <v>5444</v>
      </c>
      <c r="B5433" s="60" t="s">
        <v>5453</v>
      </c>
      <c r="C5433" s="60" t="s">
        <v>4423</v>
      </c>
      <c r="D5433" s="65">
        <v>1</v>
      </c>
      <c r="E5433" s="66" t="s">
        <v>31</v>
      </c>
      <c r="F5433" s="67">
        <v>100000</v>
      </c>
      <c r="G5433" s="68">
        <f t="shared" si="166"/>
        <v>100000</v>
      </c>
      <c r="H5433" s="86" t="s">
        <v>5068</v>
      </c>
    </row>
    <row r="5434" spans="1:8" ht="15" hidden="1" customHeight="1" x14ac:dyDescent="0.25">
      <c r="A5434" s="65" t="s">
        <v>5444</v>
      </c>
      <c r="B5434" s="111" t="s">
        <v>5454</v>
      </c>
      <c r="C5434" s="60" t="s">
        <v>4423</v>
      </c>
      <c r="D5434" s="65">
        <v>1</v>
      </c>
      <c r="E5434" s="66" t="s">
        <v>31</v>
      </c>
      <c r="F5434" s="68">
        <v>100000</v>
      </c>
      <c r="G5434" s="68">
        <f t="shared" si="166"/>
        <v>100000</v>
      </c>
      <c r="H5434" s="86" t="s">
        <v>5068</v>
      </c>
    </row>
    <row r="5435" spans="1:8" ht="15" hidden="1" customHeight="1" x14ac:dyDescent="0.25">
      <c r="A5435" s="405">
        <v>44565</v>
      </c>
      <c r="B5435" s="60" t="s">
        <v>3997</v>
      </c>
      <c r="C5435" s="215" t="s">
        <v>5455</v>
      </c>
      <c r="D5435" s="65">
        <v>1</v>
      </c>
      <c r="E5435" s="66" t="s">
        <v>219</v>
      </c>
      <c r="F5435" s="67">
        <v>4800000</v>
      </c>
      <c r="G5435" s="68">
        <f t="shared" si="166"/>
        <v>4800000</v>
      </c>
      <c r="H5435" s="86" t="s">
        <v>184</v>
      </c>
    </row>
    <row r="5436" spans="1:8" ht="15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6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5273</v>
      </c>
      <c r="C5437" s="215" t="s">
        <v>5456</v>
      </c>
      <c r="D5437" s="65">
        <v>4</v>
      </c>
      <c r="E5437" s="66" t="s">
        <v>5457</v>
      </c>
      <c r="F5437" s="62">
        <v>7500</v>
      </c>
      <c r="G5437" s="68">
        <f t="shared" si="166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5458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6"/>
        <v>350000</v>
      </c>
      <c r="H5438" s="86" t="s">
        <v>5068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5459</v>
      </c>
      <c r="D5439" s="65">
        <v>10</v>
      </c>
      <c r="E5439" s="66" t="s">
        <v>31</v>
      </c>
      <c r="F5439" s="67">
        <v>14500</v>
      </c>
      <c r="G5439" s="68">
        <f t="shared" si="166"/>
        <v>145000</v>
      </c>
      <c r="H5439" s="86" t="s">
        <v>3897</v>
      </c>
    </row>
    <row r="5440" spans="1:8" ht="15" hidden="1" customHeight="1" x14ac:dyDescent="0.25">
      <c r="A5440" s="85">
        <v>44565</v>
      </c>
      <c r="B5440" s="60" t="s">
        <v>5460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6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5461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4426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5462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6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5463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6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5464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3901</v>
      </c>
    </row>
    <row r="5446" spans="1:8" ht="15" hidden="1" customHeight="1" x14ac:dyDescent="0.25">
      <c r="A5446" s="85">
        <v>44565</v>
      </c>
      <c r="B5446" s="75" t="s">
        <v>5465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3901</v>
      </c>
    </row>
    <row r="5447" spans="1:8" ht="15" hidden="1" customHeight="1" x14ac:dyDescent="0.25">
      <c r="A5447" s="85">
        <v>44565</v>
      </c>
      <c r="B5447" s="63" t="s">
        <v>5466</v>
      </c>
      <c r="C5447" s="215" t="s">
        <v>70</v>
      </c>
      <c r="D5447" s="81">
        <v>1</v>
      </c>
      <c r="E5447" s="66" t="s">
        <v>31</v>
      </c>
      <c r="F5447" s="403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5467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6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4062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6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5468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6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6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5470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6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5471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5472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6"/>
        <v>1000000</v>
      </c>
      <c r="H5454" s="86" t="s">
        <v>5473</v>
      </c>
    </row>
    <row r="5455" spans="1:8" ht="15" hidden="1" customHeight="1" x14ac:dyDescent="0.25">
      <c r="A5455" s="85">
        <v>44565</v>
      </c>
      <c r="B5455" s="60" t="s">
        <v>5474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6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5249</v>
      </c>
      <c r="C5456" s="215" t="s">
        <v>5475</v>
      </c>
      <c r="D5456" s="65">
        <v>1</v>
      </c>
      <c r="E5456" s="66" t="s">
        <v>31</v>
      </c>
      <c r="F5456" s="67">
        <v>110000</v>
      </c>
      <c r="G5456" s="68">
        <f t="shared" si="166"/>
        <v>110000</v>
      </c>
      <c r="H5456" s="86" t="s">
        <v>5068</v>
      </c>
    </row>
    <row r="5457" spans="1:8" ht="15" hidden="1" customHeight="1" x14ac:dyDescent="0.25">
      <c r="A5457" s="85">
        <v>44655</v>
      </c>
      <c r="B5457" s="60" t="s">
        <v>5476</v>
      </c>
      <c r="C5457" s="215"/>
      <c r="D5457" s="65">
        <v>1</v>
      </c>
      <c r="E5457" s="66" t="s">
        <v>31</v>
      </c>
      <c r="F5457" s="68">
        <v>24000</v>
      </c>
      <c r="G5457" s="68">
        <f t="shared" si="166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5477</v>
      </c>
      <c r="C5458" s="215"/>
      <c r="D5458" s="65">
        <v>1</v>
      </c>
      <c r="E5458" s="66" t="s">
        <v>71</v>
      </c>
      <c r="F5458" s="62">
        <v>45000</v>
      </c>
      <c r="G5458" s="68">
        <f t="shared" si="166"/>
        <v>45000</v>
      </c>
      <c r="H5458" s="86" t="s">
        <v>5068</v>
      </c>
    </row>
    <row r="5459" spans="1:8" ht="15" hidden="1" customHeight="1" x14ac:dyDescent="0.25">
      <c r="A5459" s="85">
        <v>44655</v>
      </c>
      <c r="B5459" s="60" t="s">
        <v>5478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6"/>
        <v>500000</v>
      </c>
      <c r="H5459" s="86" t="s">
        <v>5068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6"/>
        <v>75000</v>
      </c>
      <c r="H5460" s="86" t="s">
        <v>5068</v>
      </c>
    </row>
    <row r="5461" spans="1:8" ht="15" hidden="1" customHeight="1" x14ac:dyDescent="0.25">
      <c r="A5461" s="85">
        <v>44655</v>
      </c>
      <c r="B5461" s="60" t="s">
        <v>5328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5480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6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5481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6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5482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5483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5484</v>
      </c>
      <c r="C5467" s="215" t="s">
        <v>70</v>
      </c>
      <c r="D5467" s="81">
        <v>2</v>
      </c>
      <c r="E5467" s="66" t="s">
        <v>31</v>
      </c>
      <c r="F5467" s="403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5485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6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5215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6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5486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6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5487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6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5488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6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5490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6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5491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6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5492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6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6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5095</v>
      </c>
      <c r="C5478" s="215" t="s">
        <v>5493</v>
      </c>
      <c r="D5478" s="65">
        <v>1</v>
      </c>
      <c r="E5478" s="66" t="s">
        <v>31</v>
      </c>
      <c r="F5478" s="62">
        <v>30000</v>
      </c>
      <c r="G5478" s="68">
        <f t="shared" si="166"/>
        <v>30000</v>
      </c>
      <c r="H5478" s="86" t="s">
        <v>5494</v>
      </c>
    </row>
    <row r="5479" spans="1:8" ht="15" hidden="1" customHeight="1" x14ac:dyDescent="0.25">
      <c r="A5479" s="85">
        <v>44685</v>
      </c>
      <c r="B5479" s="60" t="s">
        <v>5495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6"/>
        <v>175000</v>
      </c>
      <c r="H5479" s="86" t="s">
        <v>5068</v>
      </c>
    </row>
    <row r="5480" spans="1:8" ht="15" hidden="1" customHeight="1" x14ac:dyDescent="0.25">
      <c r="A5480" s="85">
        <v>44685</v>
      </c>
      <c r="B5480" s="60" t="s">
        <v>5496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6"/>
        <v>140000</v>
      </c>
      <c r="H5480" s="86" t="s">
        <v>5068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6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4027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5066</v>
      </c>
      <c r="C5483" s="75" t="s">
        <v>5067</v>
      </c>
      <c r="D5483" s="65">
        <v>8</v>
      </c>
      <c r="E5483" s="66" t="s">
        <v>64</v>
      </c>
      <c r="F5483" s="67">
        <v>18500</v>
      </c>
      <c r="G5483" s="68">
        <f t="shared" ref="G5483:G5524" si="167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5497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7"/>
        <v>145000</v>
      </c>
      <c r="H5484" s="86" t="s">
        <v>5068</v>
      </c>
    </row>
    <row r="5485" spans="1:8" ht="15" hidden="1" customHeight="1" x14ac:dyDescent="0.25">
      <c r="A5485" s="85">
        <v>44716</v>
      </c>
      <c r="B5485" s="60" t="s">
        <v>5498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7"/>
        <v>60000</v>
      </c>
      <c r="H5485" s="86" t="s">
        <v>5068</v>
      </c>
    </row>
    <row r="5486" spans="1:8" ht="15" hidden="1" customHeight="1" x14ac:dyDescent="0.25">
      <c r="A5486" s="85">
        <v>44716</v>
      </c>
      <c r="B5486" s="60" t="s">
        <v>5499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7"/>
        <v>115000</v>
      </c>
      <c r="H5486" s="86" t="s">
        <v>5068</v>
      </c>
    </row>
    <row r="5487" spans="1:8" ht="15" hidden="1" customHeight="1" x14ac:dyDescent="0.25">
      <c r="A5487" s="85">
        <v>44716</v>
      </c>
      <c r="B5487" s="60" t="s">
        <v>5500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7"/>
        <v>35000</v>
      </c>
      <c r="H5487" s="86" t="s">
        <v>5501</v>
      </c>
    </row>
    <row r="5488" spans="1:8" ht="15" hidden="1" customHeight="1" x14ac:dyDescent="0.25">
      <c r="A5488" s="85">
        <v>44716</v>
      </c>
      <c r="B5488" s="60" t="s">
        <v>5502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7"/>
        <v>90000</v>
      </c>
      <c r="H5488" s="86" t="s">
        <v>5501</v>
      </c>
    </row>
    <row r="5489" spans="1:8" ht="15" hidden="1" customHeight="1" x14ac:dyDescent="0.25">
      <c r="A5489" s="85">
        <v>44716</v>
      </c>
      <c r="B5489" s="60" t="s">
        <v>5503</v>
      </c>
      <c r="C5489" s="60" t="s">
        <v>5504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5505</v>
      </c>
      <c r="C5490" s="60" t="s">
        <v>5506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5507</v>
      </c>
      <c r="C5491" s="60" t="s">
        <v>5508</v>
      </c>
      <c r="D5491" s="65">
        <v>1</v>
      </c>
      <c r="E5491" s="66" t="s">
        <v>31</v>
      </c>
      <c r="F5491" s="67">
        <v>6500000</v>
      </c>
      <c r="G5491" s="68">
        <f t="shared" si="167"/>
        <v>6500000</v>
      </c>
      <c r="H5491" s="86" t="s">
        <v>3894</v>
      </c>
    </row>
    <row r="5492" spans="1:8" ht="15" hidden="1" customHeight="1" x14ac:dyDescent="0.25">
      <c r="A5492" s="85">
        <v>44716</v>
      </c>
      <c r="B5492" s="111" t="s">
        <v>5509</v>
      </c>
      <c r="C5492" s="60" t="s">
        <v>5510</v>
      </c>
      <c r="D5492" s="65">
        <v>1</v>
      </c>
      <c r="E5492" s="66" t="s">
        <v>31</v>
      </c>
      <c r="F5492" s="68">
        <v>1</v>
      </c>
      <c r="G5492" s="68">
        <f t="shared" si="167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5511</v>
      </c>
      <c r="C5493" s="60" t="s">
        <v>5510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5512</v>
      </c>
      <c r="C5494" s="60" t="s">
        <v>5510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5513</v>
      </c>
      <c r="C5495" s="60" t="s">
        <v>5510</v>
      </c>
      <c r="D5495" s="81">
        <v>1</v>
      </c>
      <c r="E5495" s="66" t="s">
        <v>31</v>
      </c>
      <c r="F5495" s="403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5514</v>
      </c>
      <c r="C5496" s="60" t="s">
        <v>5510</v>
      </c>
      <c r="D5496" s="81">
        <v>1</v>
      </c>
      <c r="E5496" s="66" t="s">
        <v>31</v>
      </c>
      <c r="F5496" s="217">
        <v>1</v>
      </c>
      <c r="G5496" s="68">
        <f t="shared" si="167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5515</v>
      </c>
      <c r="C5497" s="60" t="s">
        <v>5510</v>
      </c>
      <c r="D5497" s="81">
        <v>4</v>
      </c>
      <c r="E5497" s="66" t="s">
        <v>31</v>
      </c>
      <c r="F5497" s="217">
        <v>1</v>
      </c>
      <c r="G5497" s="217">
        <f t="shared" si="167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5516</v>
      </c>
      <c r="C5498" s="60" t="s">
        <v>5510</v>
      </c>
      <c r="D5498" s="81">
        <v>1</v>
      </c>
      <c r="E5498" s="66" t="s">
        <v>31</v>
      </c>
      <c r="F5498" s="217">
        <v>1</v>
      </c>
      <c r="G5498" s="217">
        <f t="shared" si="167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5517</v>
      </c>
      <c r="C5499" s="60" t="s">
        <v>5510</v>
      </c>
      <c r="D5499" s="81">
        <v>1</v>
      </c>
      <c r="E5499" s="66" t="s">
        <v>31</v>
      </c>
      <c r="F5499" s="217">
        <v>1</v>
      </c>
      <c r="G5499" s="217">
        <f t="shared" si="167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5518</v>
      </c>
      <c r="C5500" s="60" t="s">
        <v>5510</v>
      </c>
      <c r="D5500" s="81">
        <v>1</v>
      </c>
      <c r="E5500" s="66" t="s">
        <v>31</v>
      </c>
      <c r="F5500" s="217">
        <v>1</v>
      </c>
      <c r="G5500" s="217">
        <f t="shared" si="167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5519</v>
      </c>
      <c r="C5501" s="60" t="s">
        <v>5510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5520</v>
      </c>
      <c r="C5502" s="60" t="s">
        <v>5510</v>
      </c>
      <c r="D5502" s="81">
        <v>1</v>
      </c>
      <c r="E5502" s="66" t="s">
        <v>31</v>
      </c>
      <c r="F5502" s="217">
        <v>1</v>
      </c>
      <c r="G5502" s="217">
        <f t="shared" si="167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5521</v>
      </c>
      <c r="C5503" s="60" t="s">
        <v>5510</v>
      </c>
      <c r="D5503" s="65">
        <v>1</v>
      </c>
      <c r="E5503" s="66" t="s">
        <v>28</v>
      </c>
      <c r="F5503" s="72">
        <v>1</v>
      </c>
      <c r="G5503" s="217">
        <f t="shared" si="167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5522</v>
      </c>
      <c r="C5504" s="60" t="s">
        <v>5510</v>
      </c>
      <c r="D5504" s="65">
        <v>1</v>
      </c>
      <c r="E5504" s="66" t="s">
        <v>28</v>
      </c>
      <c r="F5504" s="72">
        <v>1</v>
      </c>
      <c r="G5504" s="217">
        <f t="shared" si="167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5523</v>
      </c>
      <c r="C5505" s="60" t="s">
        <v>5510</v>
      </c>
      <c r="D5505" s="65">
        <v>1</v>
      </c>
      <c r="E5505" s="76" t="s">
        <v>28</v>
      </c>
      <c r="F5505" s="72">
        <v>1</v>
      </c>
      <c r="G5505" s="217">
        <f t="shared" si="167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5523</v>
      </c>
      <c r="C5506" s="60" t="s">
        <v>5510</v>
      </c>
      <c r="D5506" s="65">
        <v>1</v>
      </c>
      <c r="E5506" s="76" t="s">
        <v>28</v>
      </c>
      <c r="F5506" s="72">
        <v>1</v>
      </c>
      <c r="G5506" s="217">
        <f t="shared" si="167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3997</v>
      </c>
      <c r="C5507" s="60" t="s">
        <v>4419</v>
      </c>
      <c r="D5507" s="81">
        <v>1</v>
      </c>
      <c r="E5507" s="76" t="s">
        <v>219</v>
      </c>
      <c r="F5507" s="398">
        <v>4800000</v>
      </c>
      <c r="G5507" s="217">
        <f t="shared" si="167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7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4885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7"/>
        <v>350000</v>
      </c>
      <c r="H5509" s="86" t="s">
        <v>5068</v>
      </c>
    </row>
    <row r="5510" spans="1:8" ht="15" hidden="1" customHeight="1" x14ac:dyDescent="0.25">
      <c r="A5510" s="85">
        <v>44746</v>
      </c>
      <c r="B5510" s="60" t="s">
        <v>4971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7"/>
        <v>75000</v>
      </c>
      <c r="H5510" s="86" t="s">
        <v>5524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7"/>
        <v>40000</v>
      </c>
      <c r="H5511" s="86" t="s">
        <v>5525</v>
      </c>
    </row>
    <row r="5512" spans="1:8" ht="15" hidden="1" customHeight="1" x14ac:dyDescent="0.25">
      <c r="A5512" s="85">
        <v>44746</v>
      </c>
      <c r="B5512" s="60" t="s">
        <v>5526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7"/>
        <v>22500</v>
      </c>
      <c r="H5512" s="86" t="s">
        <v>5525</v>
      </c>
    </row>
    <row r="5513" spans="1:8" ht="15" hidden="1" customHeight="1" x14ac:dyDescent="0.25">
      <c r="A5513" s="85">
        <v>44746</v>
      </c>
      <c r="B5513" s="60" t="s">
        <v>5527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7"/>
        <v>22500</v>
      </c>
      <c r="H5513" s="86" t="s">
        <v>5525</v>
      </c>
    </row>
    <row r="5514" spans="1:8" ht="15" hidden="1" customHeight="1" x14ac:dyDescent="0.25">
      <c r="A5514" s="85">
        <v>44746</v>
      </c>
      <c r="B5514" s="60" t="s">
        <v>5528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7"/>
        <v>68250</v>
      </c>
      <c r="H5514" s="86" t="s">
        <v>5068</v>
      </c>
    </row>
    <row r="5515" spans="1:8" ht="15" hidden="1" customHeight="1" x14ac:dyDescent="0.25">
      <c r="A5515" s="85">
        <v>44777</v>
      </c>
      <c r="B5515" s="79" t="s">
        <v>4638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7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7"/>
        <v>289000</v>
      </c>
      <c r="H5516" s="86" t="s">
        <v>5529</v>
      </c>
    </row>
    <row r="5517" spans="1:8" ht="15" hidden="1" customHeight="1" x14ac:dyDescent="0.25">
      <c r="A5517" s="85">
        <v>44777</v>
      </c>
      <c r="B5517" s="60" t="s">
        <v>5530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7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5531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7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5532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7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4370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7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5533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5534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5535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7"/>
        <v>1000</v>
      </c>
      <c r="H5523" s="86" t="s">
        <v>134</v>
      </c>
    </row>
    <row r="5524" spans="1:8" ht="15" customHeight="1" x14ac:dyDescent="0.25">
      <c r="A5524" s="85">
        <v>44777</v>
      </c>
      <c r="B5524" s="111" t="s">
        <v>5536</v>
      </c>
      <c r="C5524" s="60"/>
      <c r="D5524" s="65">
        <v>1</v>
      </c>
      <c r="E5524" s="66" t="s">
        <v>31</v>
      </c>
      <c r="F5524" s="68">
        <v>200000</v>
      </c>
      <c r="G5524" s="68">
        <f t="shared" si="167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5537</v>
      </c>
      <c r="C5525" s="60" t="s">
        <v>4027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customHeight="1" x14ac:dyDescent="0.25">
      <c r="A5526" s="85">
        <v>44777</v>
      </c>
      <c r="B5526" s="75" t="s">
        <v>5221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8">F5527*D5527</f>
        <v>238000</v>
      </c>
      <c r="H5527" s="86" t="s">
        <v>5529</v>
      </c>
    </row>
    <row r="5528" spans="1:8" ht="15" hidden="1" customHeight="1" x14ac:dyDescent="0.25">
      <c r="A5528" s="85">
        <v>44808</v>
      </c>
      <c r="B5528" s="60" t="s">
        <v>5538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8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8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8"/>
        <v>450000</v>
      </c>
      <c r="H5530" s="86" t="s">
        <v>112</v>
      </c>
    </row>
    <row r="5531" spans="1:8" ht="15" customHeight="1" x14ac:dyDescent="0.25">
      <c r="A5531" s="85">
        <v>44808</v>
      </c>
      <c r="B5531" s="60" t="s">
        <v>5540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8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5541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8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8"/>
        <v>255000</v>
      </c>
      <c r="H5533" s="86" t="s">
        <v>5529</v>
      </c>
    </row>
    <row r="5534" spans="1:8" ht="15" hidden="1" customHeight="1" x14ac:dyDescent="0.25">
      <c r="A5534" s="85">
        <v>44869</v>
      </c>
      <c r="B5534" s="60" t="s">
        <v>5542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8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5543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8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8"/>
        <v>96000</v>
      </c>
      <c r="H5536" s="86" t="s">
        <v>4177</v>
      </c>
    </row>
    <row r="5537" spans="1:8" ht="15" hidden="1" customHeight="1" x14ac:dyDescent="0.25">
      <c r="A5537" s="85">
        <v>44869</v>
      </c>
      <c r="B5537" s="60" t="s">
        <v>5544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8"/>
        <v>360000</v>
      </c>
      <c r="H5537" s="86" t="s">
        <v>5545</v>
      </c>
    </row>
    <row r="5538" spans="1:8" ht="15" hidden="1" customHeight="1" x14ac:dyDescent="0.25">
      <c r="A5538" s="85">
        <v>44869</v>
      </c>
      <c r="B5538" s="60" t="s">
        <v>5546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8"/>
        <v>12500</v>
      </c>
      <c r="H5538" s="86" t="s">
        <v>5545</v>
      </c>
    </row>
    <row r="5539" spans="1:8" ht="15" hidden="1" customHeight="1" x14ac:dyDescent="0.25">
      <c r="A5539" s="85">
        <v>44869</v>
      </c>
      <c r="B5539" s="60" t="s">
        <v>5547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5068</v>
      </c>
    </row>
    <row r="5540" spans="1:8" ht="15" hidden="1" customHeight="1" x14ac:dyDescent="0.25">
      <c r="A5540" s="85">
        <v>44869</v>
      </c>
      <c r="B5540" s="60" t="s">
        <v>4348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4718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8"/>
        <v>3600000</v>
      </c>
      <c r="H5541" s="86" t="s">
        <v>3945</v>
      </c>
    </row>
    <row r="5542" spans="1:8" ht="15" hidden="1" customHeight="1" x14ac:dyDescent="0.25">
      <c r="A5542" s="85">
        <v>44869</v>
      </c>
      <c r="B5542" s="111" t="s">
        <v>5548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8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5550</v>
      </c>
      <c r="C5545" s="60" t="s">
        <v>70</v>
      </c>
      <c r="D5545" s="81">
        <v>2</v>
      </c>
      <c r="E5545" s="66" t="s">
        <v>31</v>
      </c>
      <c r="F5545" s="403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4628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8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5551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8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5552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8"/>
        <v>2200000</v>
      </c>
      <c r="H5548" s="86" t="s">
        <v>1043</v>
      </c>
    </row>
    <row r="5549" spans="1:8" ht="15" customHeight="1" x14ac:dyDescent="0.25">
      <c r="A5549" s="85">
        <v>44869</v>
      </c>
      <c r="B5549" s="60" t="s">
        <v>4644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8"/>
        <v>330000</v>
      </c>
      <c r="H5549" s="86" t="s">
        <v>184</v>
      </c>
    </row>
    <row r="5550" spans="1:8" ht="15" customHeight="1" x14ac:dyDescent="0.25">
      <c r="A5550" s="85">
        <v>44869</v>
      </c>
      <c r="B5550" s="60" t="s">
        <v>4643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8"/>
        <v>700000</v>
      </c>
      <c r="H5550" s="86" t="s">
        <v>3945</v>
      </c>
    </row>
    <row r="5551" spans="1:8" ht="15" hidden="1" customHeight="1" x14ac:dyDescent="0.25">
      <c r="A5551" s="85">
        <v>44869</v>
      </c>
      <c r="B5551" s="60" t="s">
        <v>5553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8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5554</v>
      </c>
      <c r="C5553" s="60" t="s">
        <v>5422</v>
      </c>
      <c r="D5553" s="65">
        <v>1</v>
      </c>
      <c r="E5553" s="66" t="s">
        <v>28</v>
      </c>
      <c r="F5553" s="72">
        <v>105000</v>
      </c>
      <c r="G5553" s="217">
        <f t="shared" si="168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8"/>
        <v>255000</v>
      </c>
      <c r="H5554" s="86" t="s">
        <v>5529</v>
      </c>
    </row>
    <row r="5555" spans="1:8" ht="15" hidden="1" customHeight="1" x14ac:dyDescent="0.25">
      <c r="A5555" s="85">
        <v>44899</v>
      </c>
      <c r="B5555" s="60" t="s">
        <v>5555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8"/>
        <v>82500</v>
      </c>
      <c r="H5555" s="86" t="s">
        <v>5556</v>
      </c>
    </row>
    <row r="5556" spans="1:8" ht="15" hidden="1" customHeight="1" x14ac:dyDescent="0.25">
      <c r="A5556" s="85">
        <v>44899</v>
      </c>
      <c r="B5556" s="60" t="s">
        <v>5557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8"/>
        <v>37500</v>
      </c>
      <c r="H5556" s="86" t="s">
        <v>5556</v>
      </c>
    </row>
    <row r="5557" spans="1:8" ht="15" hidden="1" customHeight="1" x14ac:dyDescent="0.25">
      <c r="A5557" s="85">
        <v>44899</v>
      </c>
      <c r="B5557" s="77" t="s">
        <v>4750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8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8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4808</v>
      </c>
      <c r="C5559" s="60" t="s">
        <v>796</v>
      </c>
      <c r="D5559" s="81">
        <v>3</v>
      </c>
      <c r="E5559" s="66" t="s">
        <v>3944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5558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8"/>
        <v>50000</v>
      </c>
      <c r="H5560" s="86" t="s">
        <v>5559</v>
      </c>
    </row>
    <row r="5561" spans="1:8" ht="15" hidden="1" customHeight="1" x14ac:dyDescent="0.25">
      <c r="A5561" s="85">
        <v>44899</v>
      </c>
      <c r="B5561" s="111" t="s">
        <v>5560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8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5561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3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8"/>
        <v>40000</v>
      </c>
      <c r="H5565" s="86" t="s">
        <v>1043</v>
      </c>
    </row>
    <row r="5566" spans="1:8" ht="15" hidden="1" customHeight="1" x14ac:dyDescent="0.25">
      <c r="A5566" s="65" t="s">
        <v>5562</v>
      </c>
      <c r="B5566" s="79" t="s">
        <v>5563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8"/>
        <v>600000</v>
      </c>
      <c r="H5566" s="86" t="s">
        <v>154</v>
      </c>
    </row>
    <row r="5567" spans="1:8" ht="15" hidden="1" customHeight="1" x14ac:dyDescent="0.25">
      <c r="A5567" s="65" t="s">
        <v>5562</v>
      </c>
      <c r="B5567" s="60" t="s">
        <v>5564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8"/>
        <v>15000</v>
      </c>
      <c r="H5567" s="86" t="s">
        <v>5529</v>
      </c>
    </row>
    <row r="5568" spans="1:8" ht="15" hidden="1" customHeight="1" x14ac:dyDescent="0.25">
      <c r="A5568" s="65" t="s">
        <v>5562</v>
      </c>
      <c r="B5568" s="60" t="s">
        <v>5565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8"/>
        <v>922500</v>
      </c>
      <c r="H5568" s="86" t="s">
        <v>5182</v>
      </c>
    </row>
    <row r="5569" spans="1:8" ht="15" hidden="1" customHeight="1" x14ac:dyDescent="0.25">
      <c r="A5569" s="65" t="s">
        <v>5562</v>
      </c>
      <c r="B5569" s="77" t="s">
        <v>5566</v>
      </c>
      <c r="C5569" s="60" t="s">
        <v>5567</v>
      </c>
      <c r="D5569" s="65">
        <v>2</v>
      </c>
      <c r="E5569" s="66" t="s">
        <v>3930</v>
      </c>
      <c r="F5569" s="67">
        <v>50000</v>
      </c>
      <c r="G5569" s="68">
        <f t="shared" si="168"/>
        <v>100000</v>
      </c>
      <c r="H5569" s="86" t="s">
        <v>112</v>
      </c>
    </row>
    <row r="5570" spans="1:8" ht="15" hidden="1" customHeight="1" x14ac:dyDescent="0.25">
      <c r="A5570" s="65" t="s">
        <v>5562</v>
      </c>
      <c r="B5570" s="111" t="s">
        <v>5568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8"/>
        <v>7500</v>
      </c>
      <c r="H5570" s="86" t="s">
        <v>5068</v>
      </c>
    </row>
    <row r="5571" spans="1:8" ht="15" hidden="1" customHeight="1" x14ac:dyDescent="0.25">
      <c r="A5571" s="65" t="s">
        <v>5562</v>
      </c>
      <c r="B5571" s="77" t="s">
        <v>5569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5570</v>
      </c>
      <c r="B5572" s="79" t="s">
        <v>5571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9">F5572*D5572</f>
        <v>275000</v>
      </c>
      <c r="H5572" s="86" t="s">
        <v>5572</v>
      </c>
    </row>
    <row r="5573" spans="1:8" ht="15" hidden="1" customHeight="1" x14ac:dyDescent="0.25">
      <c r="A5573" s="65" t="s">
        <v>5570</v>
      </c>
      <c r="B5573" s="60" t="s">
        <v>5227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9"/>
        <v>158000</v>
      </c>
      <c r="H5573" s="86" t="s">
        <v>5573</v>
      </c>
    </row>
    <row r="5574" spans="1:8" ht="15" hidden="1" customHeight="1" x14ac:dyDescent="0.25">
      <c r="A5574" s="65" t="s">
        <v>5570</v>
      </c>
      <c r="B5574" s="60" t="s">
        <v>5574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9"/>
        <v>300000</v>
      </c>
      <c r="H5574" s="86" t="s">
        <v>5572</v>
      </c>
    </row>
    <row r="5575" spans="1:8" ht="15" hidden="1" customHeight="1" x14ac:dyDescent="0.25">
      <c r="A5575" s="65" t="s">
        <v>5570</v>
      </c>
      <c r="B5575" s="77" t="s">
        <v>5575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9"/>
        <v>125000</v>
      </c>
      <c r="H5575" s="86" t="s">
        <v>1791</v>
      </c>
    </row>
    <row r="5576" spans="1:8" ht="15" hidden="1" customHeight="1" x14ac:dyDescent="0.25">
      <c r="A5576" s="65" t="s">
        <v>5570</v>
      </c>
      <c r="B5576" s="111" t="s">
        <v>5576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9"/>
        <v>300000</v>
      </c>
      <c r="H5576" s="86" t="s">
        <v>112</v>
      </c>
    </row>
    <row r="5577" spans="1:8" ht="15" hidden="1" customHeight="1" x14ac:dyDescent="0.25">
      <c r="A5577" s="65" t="s">
        <v>5570</v>
      </c>
      <c r="B5577" s="77" t="s">
        <v>5577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5570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9"/>
        <v>275000</v>
      </c>
      <c r="H5578" s="86" t="s">
        <v>112</v>
      </c>
    </row>
    <row r="5579" spans="1:8" ht="15" hidden="1" customHeight="1" x14ac:dyDescent="0.25">
      <c r="A5579" s="65" t="s">
        <v>5570</v>
      </c>
      <c r="B5579" s="111" t="s">
        <v>5578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9"/>
        <v>2400000</v>
      </c>
      <c r="H5579" s="86" t="s">
        <v>696</v>
      </c>
    </row>
    <row r="5580" spans="1:8" ht="15" hidden="1" customHeight="1" x14ac:dyDescent="0.25">
      <c r="A5580" s="65" t="s">
        <v>5570</v>
      </c>
      <c r="B5580" s="77" t="s">
        <v>5579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5570</v>
      </c>
      <c r="B5581" s="77" t="s">
        <v>5580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5570</v>
      </c>
      <c r="B5582" s="60" t="s">
        <v>217</v>
      </c>
      <c r="C5582" s="60" t="s">
        <v>5581</v>
      </c>
      <c r="D5582" s="81">
        <v>1</v>
      </c>
      <c r="E5582" s="66" t="s">
        <v>219</v>
      </c>
      <c r="F5582" s="403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5570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9"/>
        <v>5950000</v>
      </c>
      <c r="H5583" s="86" t="s">
        <v>112</v>
      </c>
    </row>
    <row r="5584" spans="1:8" ht="15" hidden="1" customHeight="1" x14ac:dyDescent="0.25">
      <c r="A5584" s="65" t="s">
        <v>5570</v>
      </c>
      <c r="B5584" s="77" t="s">
        <v>5579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5570</v>
      </c>
      <c r="B5585" s="60" t="s">
        <v>4320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9"/>
        <v>3600000</v>
      </c>
      <c r="H5585" s="86" t="s">
        <v>112</v>
      </c>
    </row>
    <row r="5586" spans="1:8" ht="15" hidden="1" customHeight="1" x14ac:dyDescent="0.25">
      <c r="A5586" s="65" t="s">
        <v>5570</v>
      </c>
      <c r="B5586" s="60" t="s">
        <v>5582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9"/>
        <v>1875000</v>
      </c>
      <c r="H5586" s="86" t="s">
        <v>112</v>
      </c>
    </row>
    <row r="5587" spans="1:8" ht="15" hidden="1" customHeight="1" x14ac:dyDescent="0.25">
      <c r="A5587" s="65" t="s">
        <v>5570</v>
      </c>
      <c r="B5587" s="77" t="s">
        <v>5486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9"/>
        <v>3950000</v>
      </c>
      <c r="H5587" s="86" t="s">
        <v>112</v>
      </c>
    </row>
    <row r="5588" spans="1:8" ht="15" hidden="1" customHeight="1" x14ac:dyDescent="0.25">
      <c r="A5588" s="65" t="s">
        <v>5570</v>
      </c>
      <c r="B5588" s="60" t="s">
        <v>5583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5570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9"/>
        <v>75000</v>
      </c>
      <c r="H5589" s="86" t="s">
        <v>789</v>
      </c>
    </row>
    <row r="5590" spans="1:8" ht="15" hidden="1" customHeight="1" x14ac:dyDescent="0.25">
      <c r="A5590" s="65" t="s">
        <v>5570</v>
      </c>
      <c r="B5590" s="60" t="s">
        <v>5584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9"/>
        <v>50000</v>
      </c>
      <c r="H5590" s="86" t="s">
        <v>789</v>
      </c>
    </row>
    <row r="5591" spans="1:8" ht="15" hidden="1" customHeight="1" x14ac:dyDescent="0.25">
      <c r="A5591" s="65" t="s">
        <v>5570</v>
      </c>
      <c r="B5591" s="60" t="s">
        <v>5585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9"/>
        <v>100000</v>
      </c>
      <c r="H5591" s="86" t="s">
        <v>789</v>
      </c>
    </row>
    <row r="5592" spans="1:8" ht="15" hidden="1" customHeight="1" x14ac:dyDescent="0.25">
      <c r="A5592" s="65" t="s">
        <v>5570</v>
      </c>
      <c r="B5592" s="60" t="s">
        <v>5586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9"/>
        <v>15000</v>
      </c>
      <c r="H5592" s="86" t="s">
        <v>789</v>
      </c>
    </row>
    <row r="5593" spans="1:8" ht="15" hidden="1" customHeight="1" x14ac:dyDescent="0.25">
      <c r="A5593" s="65" t="s">
        <v>5570</v>
      </c>
      <c r="B5593" s="77" t="s">
        <v>5587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9"/>
        <v>25000</v>
      </c>
      <c r="H5593" s="86" t="s">
        <v>789</v>
      </c>
    </row>
    <row r="5594" spans="1:8" ht="15" hidden="1" customHeight="1" x14ac:dyDescent="0.25">
      <c r="A5594" s="65" t="s">
        <v>5588</v>
      </c>
      <c r="B5594" s="79" t="s">
        <v>5589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9"/>
        <v>7500</v>
      </c>
      <c r="H5594" s="86" t="s">
        <v>749</v>
      </c>
    </row>
    <row r="5595" spans="1:8" ht="15" hidden="1" customHeight="1" x14ac:dyDescent="0.25">
      <c r="A5595" s="65" t="s">
        <v>5588</v>
      </c>
      <c r="B5595" s="60" t="s">
        <v>5590</v>
      </c>
      <c r="C5595" s="60" t="s">
        <v>5456</v>
      </c>
      <c r="D5595" s="65">
        <v>1</v>
      </c>
      <c r="E5595" s="66" t="s">
        <v>31</v>
      </c>
      <c r="F5595" s="67">
        <v>78000</v>
      </c>
      <c r="G5595" s="68">
        <f t="shared" si="169"/>
        <v>78000</v>
      </c>
      <c r="H5595" s="86" t="s">
        <v>648</v>
      </c>
    </row>
    <row r="5596" spans="1:8" ht="15" hidden="1" customHeight="1" x14ac:dyDescent="0.25">
      <c r="A5596" s="65" t="s">
        <v>5588</v>
      </c>
      <c r="B5596" s="60" t="s">
        <v>5591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9"/>
        <v>500000</v>
      </c>
      <c r="H5596" s="86" t="s">
        <v>631</v>
      </c>
    </row>
    <row r="5597" spans="1:8" ht="15" hidden="1" customHeight="1" x14ac:dyDescent="0.25">
      <c r="A5597" s="65" t="s">
        <v>5588</v>
      </c>
      <c r="B5597" s="77" t="s">
        <v>5591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9"/>
        <v>500000</v>
      </c>
      <c r="H5597" s="86" t="s">
        <v>198</v>
      </c>
    </row>
    <row r="5598" spans="1:8" ht="15" hidden="1" customHeight="1" x14ac:dyDescent="0.25">
      <c r="A5598" s="65" t="s">
        <v>5588</v>
      </c>
      <c r="B5598" s="111" t="s">
        <v>5592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9"/>
        <v>60000</v>
      </c>
      <c r="H5598" s="86" t="s">
        <v>198</v>
      </c>
    </row>
    <row r="5599" spans="1:8" ht="15" customHeight="1" x14ac:dyDescent="0.25">
      <c r="A5599" s="65" t="s">
        <v>5588</v>
      </c>
      <c r="B5599" s="77" t="s">
        <v>5593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3949</v>
      </c>
    </row>
    <row r="5600" spans="1:8" ht="15" customHeight="1" x14ac:dyDescent="0.25">
      <c r="A5600" s="65" t="s">
        <v>5588</v>
      </c>
      <c r="B5600" s="60" t="s">
        <v>5594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9"/>
        <v>100000</v>
      </c>
      <c r="H5600" s="86" t="s">
        <v>3949</v>
      </c>
    </row>
    <row r="5601" spans="1:8" ht="15" hidden="1" customHeight="1" x14ac:dyDescent="0.25">
      <c r="A5601" s="65" t="s">
        <v>501</v>
      </c>
      <c r="B5601" s="79" t="s">
        <v>5249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9"/>
        <v>220000</v>
      </c>
      <c r="H5601" s="86" t="s">
        <v>5573</v>
      </c>
    </row>
    <row r="5602" spans="1:8" ht="15" hidden="1" customHeight="1" x14ac:dyDescent="0.25">
      <c r="A5602" s="65" t="s">
        <v>501</v>
      </c>
      <c r="B5602" s="60" t="s">
        <v>5595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9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5596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9"/>
        <v>6</v>
      </c>
      <c r="H5603" s="86" t="s">
        <v>552</v>
      </c>
    </row>
    <row r="5604" spans="1:8" ht="15" hidden="1" customHeight="1" x14ac:dyDescent="0.25">
      <c r="A5604" s="65" t="s">
        <v>5597</v>
      </c>
      <c r="B5604" s="79" t="s">
        <v>5598</v>
      </c>
      <c r="C5604" s="60" t="s">
        <v>4027</v>
      </c>
      <c r="D5604" s="65">
        <v>1</v>
      </c>
      <c r="E5604" s="66" t="s">
        <v>31</v>
      </c>
      <c r="F5604" s="67">
        <v>150000</v>
      </c>
      <c r="G5604" s="68">
        <f t="shared" si="169"/>
        <v>150000</v>
      </c>
      <c r="H5604" s="86" t="s">
        <v>1095</v>
      </c>
    </row>
    <row r="5605" spans="1:8" ht="15" hidden="1" customHeight="1" x14ac:dyDescent="0.25">
      <c r="A5605" s="65" t="s">
        <v>5597</v>
      </c>
      <c r="B5605" s="60" t="s">
        <v>1512</v>
      </c>
      <c r="C5605" s="60" t="s">
        <v>4027</v>
      </c>
      <c r="D5605" s="65">
        <v>1</v>
      </c>
      <c r="E5605" s="66" t="s">
        <v>31</v>
      </c>
      <c r="F5605" s="67">
        <v>100000</v>
      </c>
      <c r="G5605" s="68">
        <f t="shared" si="169"/>
        <v>100000</v>
      </c>
      <c r="H5605" s="86" t="s">
        <v>1095</v>
      </c>
    </row>
    <row r="5606" spans="1:8" ht="15" hidden="1" customHeight="1" x14ac:dyDescent="0.25">
      <c r="A5606" s="65" t="s">
        <v>5597</v>
      </c>
      <c r="B5606" s="60" t="s">
        <v>5599</v>
      </c>
      <c r="C5606" s="60" t="s">
        <v>4027</v>
      </c>
      <c r="D5606" s="65">
        <v>1</v>
      </c>
      <c r="E5606" s="66" t="s">
        <v>31</v>
      </c>
      <c r="F5606" s="67">
        <v>250000</v>
      </c>
      <c r="G5606" s="68">
        <f t="shared" si="169"/>
        <v>250000</v>
      </c>
      <c r="H5606" s="86" t="s">
        <v>112</v>
      </c>
    </row>
    <row r="5607" spans="1:8" ht="15" hidden="1" customHeight="1" x14ac:dyDescent="0.25">
      <c r="A5607" s="65" t="s">
        <v>5597</v>
      </c>
      <c r="B5607" s="77" t="s">
        <v>5600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9"/>
        <v>6620968</v>
      </c>
      <c r="H5607" s="86" t="s">
        <v>112</v>
      </c>
    </row>
    <row r="5608" spans="1:8" ht="15" hidden="1" customHeight="1" x14ac:dyDescent="0.25">
      <c r="A5608" s="65" t="s">
        <v>5597</v>
      </c>
      <c r="B5608" s="111" t="s">
        <v>5601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9"/>
        <v>1776158</v>
      </c>
      <c r="H5608" s="86" t="s">
        <v>112</v>
      </c>
    </row>
    <row r="5609" spans="1:8" ht="15" hidden="1" customHeight="1" x14ac:dyDescent="0.25">
      <c r="A5609" s="65" t="s">
        <v>5597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5597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9"/>
        <v>370000</v>
      </c>
      <c r="H5610" s="86" t="s">
        <v>112</v>
      </c>
    </row>
    <row r="5611" spans="1:8" ht="15" hidden="1" customHeight="1" x14ac:dyDescent="0.25">
      <c r="A5611" s="65" t="s">
        <v>5597</v>
      </c>
      <c r="B5611" s="80" t="s">
        <v>3984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9"/>
        <v>70000</v>
      </c>
      <c r="H5611" s="86" t="s">
        <v>112</v>
      </c>
    </row>
    <row r="5612" spans="1:8" ht="15" hidden="1" customHeight="1" x14ac:dyDescent="0.25">
      <c r="A5612" s="65" t="s">
        <v>5597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5597</v>
      </c>
      <c r="B5613" s="79" t="s">
        <v>4885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5602</v>
      </c>
    </row>
    <row r="5614" spans="1:8" ht="15" hidden="1" customHeight="1" x14ac:dyDescent="0.25">
      <c r="A5614" s="65" t="s">
        <v>5597</v>
      </c>
      <c r="B5614" s="60" t="s">
        <v>5603</v>
      </c>
      <c r="C5614" s="60" t="s">
        <v>1421</v>
      </c>
      <c r="D5614" s="81">
        <v>1</v>
      </c>
      <c r="E5614" s="66" t="s">
        <v>31</v>
      </c>
      <c r="F5614" s="403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5597</v>
      </c>
      <c r="B5615" s="60" t="s">
        <v>599</v>
      </c>
      <c r="C5615" s="60" t="s">
        <v>4027</v>
      </c>
      <c r="D5615" s="81">
        <v>2</v>
      </c>
      <c r="E5615" s="66" t="s">
        <v>31</v>
      </c>
      <c r="F5615" s="217">
        <v>100000</v>
      </c>
      <c r="G5615" s="68">
        <f t="shared" si="169"/>
        <v>200000</v>
      </c>
      <c r="H5615" s="86" t="s">
        <v>2382</v>
      </c>
    </row>
    <row r="5616" spans="1:8" ht="15" hidden="1" customHeight="1" x14ac:dyDescent="0.25">
      <c r="A5616" s="65" t="s">
        <v>5597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5597</v>
      </c>
      <c r="B5617" s="60" t="s">
        <v>5592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9"/>
        <v>75000</v>
      </c>
      <c r="H5617" s="86" t="s">
        <v>160</v>
      </c>
    </row>
    <row r="5618" spans="1:8" ht="15" hidden="1" customHeight="1" x14ac:dyDescent="0.25">
      <c r="A5618" s="65" t="s">
        <v>5597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9"/>
        <v>45000</v>
      </c>
      <c r="H5618" s="86" t="s">
        <v>198</v>
      </c>
    </row>
    <row r="5619" spans="1:8" ht="15" hidden="1" customHeight="1" x14ac:dyDescent="0.25">
      <c r="A5619" s="65" t="s">
        <v>5597</v>
      </c>
      <c r="B5619" s="60" t="s">
        <v>5604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9"/>
        <v>25000</v>
      </c>
      <c r="H5619" s="86" t="s">
        <v>198</v>
      </c>
    </row>
    <row r="5620" spans="1:8" ht="15" hidden="1" customHeight="1" x14ac:dyDescent="0.25">
      <c r="A5620" s="65" t="s">
        <v>5597</v>
      </c>
      <c r="B5620" s="60" t="s">
        <v>5605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5597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9"/>
        <v>45000</v>
      </c>
      <c r="H5621" s="86" t="s">
        <v>198</v>
      </c>
    </row>
    <row r="5622" spans="1:8" ht="15" hidden="1" customHeight="1" x14ac:dyDescent="0.25">
      <c r="A5622" s="65" t="s">
        <v>5597</v>
      </c>
      <c r="B5622" s="60" t="s">
        <v>5606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9"/>
        <v>100000</v>
      </c>
      <c r="H5622" s="86" t="s">
        <v>198</v>
      </c>
    </row>
    <row r="5623" spans="1:8" ht="15" hidden="1" customHeight="1" x14ac:dyDescent="0.25">
      <c r="A5623" s="65" t="s">
        <v>5607</v>
      </c>
      <c r="B5623" s="79" t="s">
        <v>5608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9"/>
        <v>130000</v>
      </c>
      <c r="H5623" s="86" t="s">
        <v>5609</v>
      </c>
    </row>
    <row r="5624" spans="1:8" ht="15" hidden="1" customHeight="1" x14ac:dyDescent="0.25">
      <c r="A5624" s="65" t="s">
        <v>5607</v>
      </c>
      <c r="B5624" s="60" t="s">
        <v>4905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9"/>
        <v>227000</v>
      </c>
      <c r="H5624" s="86" t="s">
        <v>749</v>
      </c>
    </row>
    <row r="5625" spans="1:8" ht="15" hidden="1" customHeight="1" x14ac:dyDescent="0.25">
      <c r="A5625" s="65" t="s">
        <v>5607</v>
      </c>
      <c r="B5625" s="60" t="s">
        <v>5610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9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4638</v>
      </c>
      <c r="C5626" s="75" t="s">
        <v>5611</v>
      </c>
      <c r="D5626" s="65">
        <v>2</v>
      </c>
      <c r="E5626" s="66" t="s">
        <v>71</v>
      </c>
      <c r="F5626" s="67">
        <v>110000</v>
      </c>
      <c r="G5626" s="68">
        <f t="shared" si="169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5612</v>
      </c>
      <c r="C5627" s="60" t="s">
        <v>5611</v>
      </c>
      <c r="D5627" s="65">
        <v>1</v>
      </c>
      <c r="E5627" s="66" t="s">
        <v>71</v>
      </c>
      <c r="F5627" s="67">
        <v>10000</v>
      </c>
      <c r="G5627" s="68">
        <f t="shared" si="169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5613</v>
      </c>
      <c r="C5628" s="60" t="s">
        <v>4742</v>
      </c>
      <c r="D5628" s="65">
        <v>1</v>
      </c>
      <c r="E5628" s="66" t="s">
        <v>31</v>
      </c>
      <c r="F5628" s="67">
        <v>135000</v>
      </c>
      <c r="G5628" s="68">
        <f t="shared" si="169"/>
        <v>135000</v>
      </c>
      <c r="H5628" s="86" t="s">
        <v>4216</v>
      </c>
    </row>
    <row r="5629" spans="1:8" ht="15" hidden="1" customHeight="1" x14ac:dyDescent="0.25">
      <c r="A5629" s="65" t="s">
        <v>322</v>
      </c>
      <c r="B5629" s="77" t="s">
        <v>5614</v>
      </c>
      <c r="C5629" s="60" t="s">
        <v>5615</v>
      </c>
      <c r="D5629" s="65">
        <v>1</v>
      </c>
      <c r="E5629" s="66" t="s">
        <v>31</v>
      </c>
      <c r="F5629" s="67">
        <v>125000</v>
      </c>
      <c r="G5629" s="68">
        <f t="shared" si="169"/>
        <v>125000</v>
      </c>
      <c r="H5629" s="86" t="s">
        <v>749</v>
      </c>
    </row>
    <row r="5630" spans="1:8" ht="15" customHeight="1" x14ac:dyDescent="0.25">
      <c r="A5630" s="65" t="s">
        <v>322</v>
      </c>
      <c r="B5630" s="111" t="s">
        <v>5616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9"/>
        <v>120000</v>
      </c>
      <c r="H5630" s="86" t="s">
        <v>112</v>
      </c>
    </row>
    <row r="5631" spans="1:8" ht="15" customHeight="1" x14ac:dyDescent="0.25">
      <c r="A5631" s="65" t="s">
        <v>322</v>
      </c>
      <c r="B5631" s="60" t="s">
        <v>5617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3904</v>
      </c>
    </row>
    <row r="5632" spans="1:8" ht="15" hidden="1" customHeight="1" x14ac:dyDescent="0.25">
      <c r="A5632" s="65" t="s">
        <v>322</v>
      </c>
      <c r="B5632" s="60" t="s">
        <v>5618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9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5619</v>
      </c>
      <c r="D5633" s="65">
        <v>6</v>
      </c>
      <c r="E5633" s="66" t="s">
        <v>31</v>
      </c>
      <c r="F5633" s="68">
        <v>2000</v>
      </c>
      <c r="G5633" s="68">
        <f t="shared" si="169"/>
        <v>12000</v>
      </c>
      <c r="H5633" s="86" t="s">
        <v>1665</v>
      </c>
    </row>
    <row r="5634" spans="1:8" ht="15" customHeight="1" x14ac:dyDescent="0.25">
      <c r="A5634" s="65" t="s">
        <v>322</v>
      </c>
      <c r="B5634" s="77" t="s">
        <v>5620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customHeight="1" x14ac:dyDescent="0.25">
      <c r="A5635" s="65" t="s">
        <v>322</v>
      </c>
      <c r="B5635" s="77" t="s">
        <v>5621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3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5120</v>
      </c>
      <c r="C5637" s="60" t="s">
        <v>5622</v>
      </c>
      <c r="D5637" s="81">
        <v>1</v>
      </c>
      <c r="E5637" s="66" t="s">
        <v>219</v>
      </c>
      <c r="F5637" s="217">
        <v>4850000</v>
      </c>
      <c r="G5637" s="68">
        <f t="shared" ref="G5637:G5666" si="170">F5637*D5637</f>
        <v>4850000</v>
      </c>
      <c r="H5637" s="86" t="s">
        <v>112</v>
      </c>
    </row>
    <row r="5638" spans="1:8" ht="15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5623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0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5624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0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5625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0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5626</v>
      </c>
    </row>
    <row r="5643" spans="1:8" ht="15" hidden="1" customHeight="1" x14ac:dyDescent="0.25">
      <c r="A5643" s="65" t="s">
        <v>322</v>
      </c>
      <c r="B5643" s="60" t="s">
        <v>5627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0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5628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0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0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0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4025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0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4026</v>
      </c>
      <c r="C5648" s="60" t="s">
        <v>70</v>
      </c>
      <c r="D5648" s="81">
        <v>1</v>
      </c>
      <c r="E5648" s="76" t="s">
        <v>71</v>
      </c>
      <c r="F5648" s="398">
        <v>100000</v>
      </c>
      <c r="G5648" s="217">
        <f t="shared" si="170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5630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0"/>
        <v>185000</v>
      </c>
      <c r="H5649" s="374" t="s">
        <v>5631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0"/>
        <v>200000</v>
      </c>
      <c r="H5650" s="374" t="s">
        <v>112</v>
      </c>
    </row>
    <row r="5651" spans="1:8" ht="15" hidden="1" customHeight="1" x14ac:dyDescent="0.25">
      <c r="A5651" s="65" t="s">
        <v>5632</v>
      </c>
      <c r="B5651" s="79" t="s">
        <v>5633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0"/>
        <v>620000</v>
      </c>
      <c r="H5651" s="86" t="s">
        <v>3884</v>
      </c>
    </row>
    <row r="5652" spans="1:8" ht="15" hidden="1" customHeight="1" x14ac:dyDescent="0.25">
      <c r="A5652" s="65" t="s">
        <v>5632</v>
      </c>
      <c r="B5652" s="60" t="s">
        <v>5634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0"/>
        <v>140000</v>
      </c>
      <c r="H5652" s="86" t="s">
        <v>3884</v>
      </c>
    </row>
    <row r="5653" spans="1:8" ht="15" hidden="1" customHeight="1" x14ac:dyDescent="0.25">
      <c r="A5653" s="65" t="s">
        <v>5632</v>
      </c>
      <c r="B5653" s="60" t="s">
        <v>5635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0"/>
        <v>100000</v>
      </c>
      <c r="H5653" s="86" t="s">
        <v>35</v>
      </c>
    </row>
    <row r="5654" spans="1:8" ht="15" hidden="1" customHeight="1" x14ac:dyDescent="0.25">
      <c r="A5654" s="65" t="s">
        <v>5632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0"/>
        <v>75000</v>
      </c>
      <c r="H5654" s="86" t="s">
        <v>5636</v>
      </c>
    </row>
    <row r="5655" spans="1:8" ht="15" hidden="1" customHeight="1" x14ac:dyDescent="0.25">
      <c r="A5655" s="65" t="s">
        <v>5632</v>
      </c>
      <c r="B5655" s="111" t="s">
        <v>5637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0"/>
        <v>25000</v>
      </c>
      <c r="H5655" s="86" t="s">
        <v>112</v>
      </c>
    </row>
    <row r="5656" spans="1:8" ht="15" hidden="1" customHeight="1" x14ac:dyDescent="0.25">
      <c r="A5656" s="65" t="s">
        <v>5632</v>
      </c>
      <c r="B5656" s="60" t="s">
        <v>5638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5632</v>
      </c>
      <c r="B5657" s="60" t="s">
        <v>5639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0"/>
        <v>32000</v>
      </c>
      <c r="H5657" s="86" t="s">
        <v>5640</v>
      </c>
    </row>
    <row r="5658" spans="1:8" ht="15" hidden="1" customHeight="1" x14ac:dyDescent="0.25">
      <c r="A5658" s="65" t="s">
        <v>5632</v>
      </c>
      <c r="B5658" s="80" t="s">
        <v>5641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0"/>
        <v>5000</v>
      </c>
      <c r="H5658" s="86" t="s">
        <v>5640</v>
      </c>
    </row>
    <row r="5659" spans="1:8" ht="15" hidden="1" customHeight="1" x14ac:dyDescent="0.25">
      <c r="A5659" s="65" t="s">
        <v>5632</v>
      </c>
      <c r="B5659" s="77" t="s">
        <v>5642</v>
      </c>
      <c r="C5659" s="60" t="s">
        <v>4027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5632</v>
      </c>
      <c r="B5660" s="77" t="s">
        <v>5643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5644</v>
      </c>
    </row>
    <row r="5661" spans="1:8" ht="15" hidden="1" customHeight="1" x14ac:dyDescent="0.25">
      <c r="A5661" s="65" t="s">
        <v>5632</v>
      </c>
      <c r="B5661" s="60" t="s">
        <v>5645</v>
      </c>
      <c r="C5661" s="60" t="s">
        <v>70</v>
      </c>
      <c r="D5661" s="81">
        <v>1</v>
      </c>
      <c r="E5661" s="66" t="s">
        <v>31</v>
      </c>
      <c r="F5661" s="403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5632</v>
      </c>
      <c r="B5662" s="60" t="s">
        <v>5646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0"/>
        <v>40000</v>
      </c>
      <c r="H5662" s="86" t="s">
        <v>749</v>
      </c>
    </row>
    <row r="5663" spans="1:8" ht="15" hidden="1" customHeight="1" x14ac:dyDescent="0.25">
      <c r="A5663" s="65" t="s">
        <v>5632</v>
      </c>
      <c r="B5663" s="60" t="s">
        <v>5647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5632</v>
      </c>
      <c r="B5664" s="60" t="s">
        <v>5038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0"/>
        <v>160000</v>
      </c>
      <c r="H5664" s="86" t="s">
        <v>112</v>
      </c>
    </row>
    <row r="5665" spans="1:8" ht="15" hidden="1" customHeight="1" x14ac:dyDescent="0.25">
      <c r="A5665" s="65" t="s">
        <v>5632</v>
      </c>
      <c r="B5665" s="60" t="s">
        <v>5648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0"/>
        <v>200000</v>
      </c>
      <c r="H5665" s="86" t="s">
        <v>2382</v>
      </c>
    </row>
    <row r="5666" spans="1:8" ht="15" hidden="1" customHeight="1" x14ac:dyDescent="0.25">
      <c r="A5666" s="65" t="s">
        <v>5632</v>
      </c>
      <c r="B5666" s="79" t="s">
        <v>4205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0"/>
        <v>765000</v>
      </c>
      <c r="H5666" s="86" t="s">
        <v>112</v>
      </c>
    </row>
    <row r="5667" spans="1:8" ht="15" hidden="1" customHeight="1" x14ac:dyDescent="0.25">
      <c r="A5667" s="65" t="s">
        <v>5632</v>
      </c>
      <c r="B5667" s="60" t="s">
        <v>5649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5650</v>
      </c>
      <c r="B5668" s="79" t="s">
        <v>5651</v>
      </c>
      <c r="C5668" s="75" t="s">
        <v>5652</v>
      </c>
      <c r="D5668" s="65">
        <v>5</v>
      </c>
      <c r="E5668" s="66" t="s">
        <v>31</v>
      </c>
      <c r="F5668" s="67">
        <v>90000</v>
      </c>
      <c r="G5668" s="68">
        <f t="shared" ref="G5668:G5693" si="171">F5668*D5668</f>
        <v>450000</v>
      </c>
      <c r="H5668" s="86" t="s">
        <v>112</v>
      </c>
    </row>
    <row r="5669" spans="1:8" ht="15" hidden="1" customHeight="1" x14ac:dyDescent="0.25">
      <c r="A5669" s="65" t="s">
        <v>5650</v>
      </c>
      <c r="B5669" s="60" t="s">
        <v>5653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1"/>
        <v>348000</v>
      </c>
      <c r="H5669" s="86" t="s">
        <v>112</v>
      </c>
    </row>
    <row r="5670" spans="1:8" ht="15" hidden="1" customHeight="1" x14ac:dyDescent="0.25">
      <c r="A5670" s="65" t="s">
        <v>5650</v>
      </c>
      <c r="B5670" s="77" t="s">
        <v>5654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1"/>
        <v>18000</v>
      </c>
      <c r="H5670" s="86" t="s">
        <v>648</v>
      </c>
    </row>
    <row r="5671" spans="1:8" ht="15" hidden="1" customHeight="1" x14ac:dyDescent="0.25">
      <c r="A5671" s="65" t="s">
        <v>5650</v>
      </c>
      <c r="B5671" s="111" t="s">
        <v>5655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1"/>
        <v>250000</v>
      </c>
      <c r="H5671" s="86" t="s">
        <v>1146</v>
      </c>
    </row>
    <row r="5672" spans="1:8" ht="15" hidden="1" customHeight="1" x14ac:dyDescent="0.25">
      <c r="A5672" s="65" t="s">
        <v>5650</v>
      </c>
      <c r="B5672" s="60" t="s">
        <v>5656</v>
      </c>
      <c r="C5672" s="87" t="s">
        <v>1053</v>
      </c>
      <c r="D5672" s="81">
        <v>1</v>
      </c>
      <c r="E5672" s="66"/>
      <c r="F5672" s="217">
        <v>75000</v>
      </c>
      <c r="G5672" s="217">
        <f t="shared" si="171"/>
        <v>75000</v>
      </c>
      <c r="H5672" s="86" t="s">
        <v>1146</v>
      </c>
    </row>
    <row r="5673" spans="1:8" ht="15" hidden="1" customHeight="1" x14ac:dyDescent="0.25">
      <c r="A5673" s="65" t="s">
        <v>5650</v>
      </c>
      <c r="B5673" s="60" t="s">
        <v>5657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1"/>
        <v>60000</v>
      </c>
      <c r="H5673" s="86" t="s">
        <v>1146</v>
      </c>
    </row>
    <row r="5674" spans="1:8" ht="15" hidden="1" customHeight="1" x14ac:dyDescent="0.25">
      <c r="A5674" s="65" t="s">
        <v>5658</v>
      </c>
      <c r="B5674" s="60" t="s">
        <v>4368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1"/>
        <v>255000</v>
      </c>
      <c r="H5674" s="86" t="s">
        <v>5636</v>
      </c>
    </row>
    <row r="5675" spans="1:8" ht="15" hidden="1" customHeight="1" x14ac:dyDescent="0.25">
      <c r="A5675" s="65" t="s">
        <v>5658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1"/>
        <v>96000</v>
      </c>
      <c r="H5675" s="86" t="s">
        <v>4177</v>
      </c>
    </row>
    <row r="5676" spans="1:8" ht="15" hidden="1" customHeight="1" x14ac:dyDescent="0.25">
      <c r="A5676" s="65" t="s">
        <v>5658</v>
      </c>
      <c r="B5676" s="60" t="s">
        <v>5659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1"/>
        <v>115000</v>
      </c>
      <c r="H5676" s="86" t="s">
        <v>112</v>
      </c>
    </row>
    <row r="5677" spans="1:8" ht="15" hidden="1" customHeight="1" x14ac:dyDescent="0.25">
      <c r="A5677" s="65" t="s">
        <v>5658</v>
      </c>
      <c r="B5677" s="77" t="s">
        <v>5660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1"/>
        <v>135000</v>
      </c>
      <c r="H5677" s="86" t="s">
        <v>5661</v>
      </c>
    </row>
    <row r="5678" spans="1:8" ht="15" hidden="1" customHeight="1" x14ac:dyDescent="0.25">
      <c r="A5678" s="65" t="s">
        <v>5658</v>
      </c>
      <c r="B5678" s="111" t="s">
        <v>5662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1"/>
        <v>24000</v>
      </c>
      <c r="H5678" s="86" t="s">
        <v>5661</v>
      </c>
    </row>
    <row r="5679" spans="1:8" ht="15" hidden="1" customHeight="1" x14ac:dyDescent="0.25">
      <c r="A5679" s="65" t="s">
        <v>5658</v>
      </c>
      <c r="B5679" s="60" t="s">
        <v>5663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5661</v>
      </c>
    </row>
    <row r="5680" spans="1:8" ht="15" hidden="1" customHeight="1" x14ac:dyDescent="0.25">
      <c r="A5680" s="65" t="s">
        <v>5658</v>
      </c>
      <c r="B5680" s="60" t="s">
        <v>5664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1"/>
        <v>900000</v>
      </c>
      <c r="H5680" s="86" t="s">
        <v>5665</v>
      </c>
    </row>
    <row r="5681" spans="1:8" ht="15" hidden="1" customHeight="1" x14ac:dyDescent="0.25">
      <c r="A5681" s="65" t="s">
        <v>5658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1"/>
        <v>137500</v>
      </c>
      <c r="H5681" s="86" t="s">
        <v>5666</v>
      </c>
    </row>
    <row r="5682" spans="1:8" ht="15" hidden="1" customHeight="1" x14ac:dyDescent="0.25">
      <c r="A5682" s="65" t="s">
        <v>5658</v>
      </c>
      <c r="B5682" s="77" t="s">
        <v>5667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5668</v>
      </c>
    </row>
    <row r="5683" spans="1:8" ht="15" hidden="1" customHeight="1" x14ac:dyDescent="0.25">
      <c r="A5683" s="65" t="s">
        <v>5658</v>
      </c>
      <c r="B5683" s="77" t="s">
        <v>5669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5668</v>
      </c>
    </row>
    <row r="5684" spans="1:8" ht="15" hidden="1" customHeight="1" x14ac:dyDescent="0.25">
      <c r="A5684" s="65" t="s">
        <v>5658</v>
      </c>
      <c r="B5684" s="60" t="s">
        <v>5670</v>
      </c>
      <c r="C5684" s="87" t="s">
        <v>1730</v>
      </c>
      <c r="D5684" s="81">
        <v>1</v>
      </c>
      <c r="E5684" s="66" t="s">
        <v>31</v>
      </c>
      <c r="F5684" s="403">
        <v>250000</v>
      </c>
      <c r="G5684" s="68">
        <f>F5684*D5684</f>
        <v>250000</v>
      </c>
      <c r="H5684" s="86" t="s">
        <v>4565</v>
      </c>
    </row>
    <row r="5685" spans="1:8" ht="15" hidden="1" customHeight="1" x14ac:dyDescent="0.25">
      <c r="A5685" s="65" t="s">
        <v>5658</v>
      </c>
      <c r="B5685" s="60" t="s">
        <v>5468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1"/>
        <v>150000</v>
      </c>
      <c r="H5685" s="86" t="s">
        <v>112</v>
      </c>
    </row>
    <row r="5686" spans="1:8" ht="15" hidden="1" customHeight="1" x14ac:dyDescent="0.25">
      <c r="A5686" s="65" t="s">
        <v>5671</v>
      </c>
      <c r="B5686" s="60" t="s">
        <v>5672</v>
      </c>
      <c r="C5686" s="60" t="s">
        <v>5673</v>
      </c>
      <c r="D5686" s="65">
        <v>2</v>
      </c>
      <c r="E5686" s="66" t="s">
        <v>31</v>
      </c>
      <c r="F5686" s="67">
        <v>15000</v>
      </c>
      <c r="G5686" s="68">
        <f t="shared" si="171"/>
        <v>30000</v>
      </c>
      <c r="H5686" s="86" t="s">
        <v>648</v>
      </c>
    </row>
    <row r="5687" spans="1:8" ht="15" customHeight="1" x14ac:dyDescent="0.25">
      <c r="A5687" s="65" t="s">
        <v>5671</v>
      </c>
      <c r="B5687" s="60" t="s">
        <v>5674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1"/>
        <v>48000</v>
      </c>
      <c r="H5687" s="86" t="s">
        <v>648</v>
      </c>
    </row>
    <row r="5688" spans="1:8" ht="15" hidden="1" customHeight="1" x14ac:dyDescent="0.25">
      <c r="A5688" s="65" t="s">
        <v>5671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1"/>
        <v>30000</v>
      </c>
      <c r="H5688" s="86" t="s">
        <v>648</v>
      </c>
    </row>
    <row r="5689" spans="1:8" ht="15" hidden="1" customHeight="1" x14ac:dyDescent="0.25">
      <c r="A5689" s="65" t="s">
        <v>5671</v>
      </c>
      <c r="B5689" s="77" t="s">
        <v>5675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1"/>
        <v>33000</v>
      </c>
      <c r="H5689" s="86" t="s">
        <v>1317</v>
      </c>
    </row>
    <row r="5690" spans="1:8" ht="15" customHeight="1" x14ac:dyDescent="0.25">
      <c r="A5690" s="65" t="s">
        <v>5671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1"/>
        <v>9500000</v>
      </c>
      <c r="H5690" s="86" t="s">
        <v>112</v>
      </c>
    </row>
    <row r="5691" spans="1:8" ht="15" hidden="1" customHeight="1" x14ac:dyDescent="0.25">
      <c r="A5691" s="65" t="s">
        <v>5671</v>
      </c>
      <c r="B5691" s="60" t="s">
        <v>5676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5677</v>
      </c>
    </row>
    <row r="5692" spans="1:8" ht="15" hidden="1" customHeight="1" x14ac:dyDescent="0.25">
      <c r="A5692" s="65" t="s">
        <v>5671</v>
      </c>
      <c r="B5692" s="60" t="s">
        <v>5678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1"/>
        <v>700</v>
      </c>
      <c r="H5692" s="86" t="s">
        <v>5677</v>
      </c>
    </row>
    <row r="5693" spans="1:8" ht="15" hidden="1" customHeight="1" x14ac:dyDescent="0.25">
      <c r="A5693" s="65" t="s">
        <v>5671</v>
      </c>
      <c r="B5693" s="80" t="s">
        <v>5679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1"/>
        <v>6500</v>
      </c>
      <c r="H5693" s="86" t="s">
        <v>5677</v>
      </c>
    </row>
    <row r="5694" spans="1:8" ht="15" hidden="1" customHeight="1" x14ac:dyDescent="0.25">
      <c r="A5694" s="65" t="s">
        <v>5671</v>
      </c>
      <c r="B5694" s="77" t="s">
        <v>5680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5677</v>
      </c>
    </row>
    <row r="5695" spans="1:8" ht="15" hidden="1" customHeight="1" x14ac:dyDescent="0.25">
      <c r="A5695" s="65" t="s">
        <v>5671</v>
      </c>
      <c r="B5695" s="77" t="s">
        <v>5681</v>
      </c>
      <c r="C5695" s="87" t="s">
        <v>4027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5671</v>
      </c>
      <c r="B5696" s="60" t="s">
        <v>599</v>
      </c>
      <c r="C5696" s="87" t="s">
        <v>4027</v>
      </c>
      <c r="D5696" s="81">
        <v>2</v>
      </c>
      <c r="E5696" s="66" t="s">
        <v>31</v>
      </c>
      <c r="F5696" s="403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5682</v>
      </c>
      <c r="B5697" s="60" t="s">
        <v>4949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2">F5697*D5697</f>
        <v>12600</v>
      </c>
      <c r="H5697" s="86" t="s">
        <v>5636</v>
      </c>
    </row>
    <row r="5698" spans="1:8" ht="15" hidden="1" customHeight="1" x14ac:dyDescent="0.25">
      <c r="A5698" s="65" t="s">
        <v>5682</v>
      </c>
      <c r="B5698" s="60" t="s">
        <v>5683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2"/>
        <v>3600</v>
      </c>
      <c r="H5698" s="86" t="s">
        <v>5636</v>
      </c>
    </row>
    <row r="5699" spans="1:8" ht="15" hidden="1" customHeight="1" x14ac:dyDescent="0.25">
      <c r="A5699" s="65" t="s">
        <v>5682</v>
      </c>
      <c r="B5699" s="60" t="s">
        <v>5684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2"/>
        <v>27500</v>
      </c>
      <c r="H5699" s="86" t="s">
        <v>5677</v>
      </c>
    </row>
    <row r="5700" spans="1:8" ht="15" hidden="1" customHeight="1" x14ac:dyDescent="0.25">
      <c r="A5700" s="65" t="s">
        <v>5682</v>
      </c>
      <c r="B5700" s="77" t="s">
        <v>5685</v>
      </c>
      <c r="C5700" s="60" t="s">
        <v>5686</v>
      </c>
      <c r="D5700" s="65">
        <v>1</v>
      </c>
      <c r="E5700" s="66" t="s">
        <v>31</v>
      </c>
      <c r="F5700" s="67">
        <v>165000</v>
      </c>
      <c r="G5700" s="68">
        <f t="shared" si="172"/>
        <v>165000</v>
      </c>
      <c r="H5700" s="86" t="s">
        <v>648</v>
      </c>
    </row>
    <row r="5701" spans="1:8" ht="15" hidden="1" customHeight="1" x14ac:dyDescent="0.25">
      <c r="A5701" s="65" t="s">
        <v>5682</v>
      </c>
      <c r="B5701" s="60" t="s">
        <v>5687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2"/>
        <v>200000</v>
      </c>
      <c r="H5701" s="86" t="s">
        <v>1665</v>
      </c>
    </row>
    <row r="5702" spans="1:8" ht="15" hidden="1" customHeight="1" x14ac:dyDescent="0.25">
      <c r="A5702" s="65" t="s">
        <v>5682</v>
      </c>
      <c r="B5702" s="60" t="s">
        <v>5688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3941</v>
      </c>
    </row>
    <row r="5703" spans="1:8" ht="15" hidden="1" customHeight="1" x14ac:dyDescent="0.25">
      <c r="A5703" s="65" t="s">
        <v>5682</v>
      </c>
      <c r="B5703" s="60" t="s">
        <v>5689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2"/>
        <v>20000</v>
      </c>
      <c r="H5703" s="86" t="s">
        <v>1317</v>
      </c>
    </row>
    <row r="5704" spans="1:8" ht="15" hidden="1" customHeight="1" x14ac:dyDescent="0.25">
      <c r="A5704" s="65" t="s">
        <v>5682</v>
      </c>
      <c r="B5704" s="80" t="s">
        <v>4022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2"/>
        <v>110000</v>
      </c>
      <c r="H5704" s="86" t="s">
        <v>5690</v>
      </c>
    </row>
    <row r="5705" spans="1:8" ht="15" hidden="1" customHeight="1" x14ac:dyDescent="0.25">
      <c r="A5705" s="65" t="s">
        <v>5682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2"/>
        <v>180000</v>
      </c>
      <c r="H5705" s="86" t="s">
        <v>134</v>
      </c>
    </row>
    <row r="5706" spans="1:8" ht="15" hidden="1" customHeight="1" x14ac:dyDescent="0.25">
      <c r="A5706" s="65" t="s">
        <v>5691</v>
      </c>
      <c r="B5706" s="60" t="s">
        <v>5692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2"/>
        <v>330000</v>
      </c>
      <c r="H5706" s="86" t="s">
        <v>3875</v>
      </c>
    </row>
    <row r="5707" spans="1:8" ht="15" hidden="1" customHeight="1" x14ac:dyDescent="0.25">
      <c r="A5707" s="65" t="s">
        <v>5691</v>
      </c>
      <c r="B5707" s="60" t="s">
        <v>5693</v>
      </c>
      <c r="C5707" s="60" t="s">
        <v>5456</v>
      </c>
      <c r="D5707" s="65">
        <v>1</v>
      </c>
      <c r="E5707" s="66" t="s">
        <v>31</v>
      </c>
      <c r="F5707" s="67">
        <v>42000</v>
      </c>
      <c r="G5707" s="68">
        <f t="shared" si="172"/>
        <v>42000</v>
      </c>
      <c r="H5707" s="86" t="s">
        <v>5694</v>
      </c>
    </row>
    <row r="5708" spans="1:8" ht="15" hidden="1" customHeight="1" x14ac:dyDescent="0.25">
      <c r="A5708" s="65" t="s">
        <v>5691</v>
      </c>
      <c r="B5708" s="63" t="s">
        <v>167</v>
      </c>
      <c r="C5708" s="60" t="s">
        <v>5695</v>
      </c>
      <c r="D5708" s="65">
        <v>2</v>
      </c>
      <c r="E5708" s="66" t="s">
        <v>219</v>
      </c>
      <c r="F5708" s="67">
        <v>5555000</v>
      </c>
      <c r="G5708" s="68">
        <f t="shared" si="172"/>
        <v>11110000</v>
      </c>
      <c r="H5708" s="86" t="s">
        <v>552</v>
      </c>
    </row>
    <row r="5709" spans="1:8" ht="15" customHeight="1" x14ac:dyDescent="0.25">
      <c r="A5709" s="65" t="s">
        <v>5691</v>
      </c>
      <c r="B5709" s="77" t="s">
        <v>5696</v>
      </c>
      <c r="C5709" s="60" t="s">
        <v>5697</v>
      </c>
      <c r="D5709" s="65">
        <v>1</v>
      </c>
      <c r="E5709" s="66" t="s">
        <v>31</v>
      </c>
      <c r="F5709" s="67">
        <v>12000</v>
      </c>
      <c r="G5709" s="68">
        <f t="shared" si="172"/>
        <v>12000</v>
      </c>
      <c r="H5709" s="86" t="s">
        <v>1317</v>
      </c>
    </row>
    <row r="5710" spans="1:8" ht="15" hidden="1" customHeight="1" x14ac:dyDescent="0.25">
      <c r="A5710" s="65" t="s">
        <v>5691</v>
      </c>
      <c r="B5710" s="60" t="s">
        <v>5698</v>
      </c>
      <c r="C5710" s="60" t="s">
        <v>5699</v>
      </c>
      <c r="D5710" s="65">
        <v>1</v>
      </c>
      <c r="E5710" s="66" t="s">
        <v>31</v>
      </c>
      <c r="F5710" s="68">
        <v>15000</v>
      </c>
      <c r="G5710" s="68">
        <f t="shared" si="172"/>
        <v>15000</v>
      </c>
      <c r="H5710" s="86" t="s">
        <v>1317</v>
      </c>
    </row>
    <row r="5711" spans="1:8" ht="15" hidden="1" customHeight="1" x14ac:dyDescent="0.25">
      <c r="A5711" s="65" t="s">
        <v>5691</v>
      </c>
      <c r="B5711" s="60" t="s">
        <v>5700</v>
      </c>
      <c r="C5711" s="87" t="s">
        <v>5699</v>
      </c>
      <c r="D5711" s="81">
        <v>1</v>
      </c>
      <c r="E5711" s="66" t="s">
        <v>31</v>
      </c>
      <c r="F5711" s="217">
        <v>15000</v>
      </c>
      <c r="G5711" s="68">
        <f t="shared" si="172"/>
        <v>15000</v>
      </c>
      <c r="H5711" s="86" t="s">
        <v>1317</v>
      </c>
    </row>
    <row r="5712" spans="1:8" ht="15" hidden="1" customHeight="1" x14ac:dyDescent="0.25">
      <c r="A5712" s="65" t="s">
        <v>5701</v>
      </c>
      <c r="B5712" s="60" t="s">
        <v>5702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2"/>
        <v>1195000</v>
      </c>
      <c r="H5712" s="86" t="s">
        <v>950</v>
      </c>
    </row>
    <row r="5713" spans="1:8" ht="15" hidden="1" customHeight="1" x14ac:dyDescent="0.25">
      <c r="A5713" s="65" t="s">
        <v>5701</v>
      </c>
      <c r="B5713" s="60" t="s">
        <v>5703</v>
      </c>
      <c r="C5713" s="60" t="s">
        <v>5704</v>
      </c>
      <c r="D5713" s="65">
        <v>3</v>
      </c>
      <c r="E5713" s="66" t="s">
        <v>31</v>
      </c>
      <c r="F5713" s="67">
        <v>5000</v>
      </c>
      <c r="G5713" s="68">
        <f t="shared" si="172"/>
        <v>15000</v>
      </c>
      <c r="H5713" s="86" t="s">
        <v>5127</v>
      </c>
    </row>
    <row r="5714" spans="1:8" ht="15" hidden="1" customHeight="1" x14ac:dyDescent="0.25">
      <c r="A5714" s="65" t="s">
        <v>5701</v>
      </c>
      <c r="B5714" s="60" t="s">
        <v>5705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2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5706</v>
      </c>
      <c r="C5715" s="60" t="s">
        <v>5707</v>
      </c>
      <c r="D5715" s="65">
        <v>15</v>
      </c>
      <c r="E5715" s="66" t="s">
        <v>1462</v>
      </c>
      <c r="F5715" s="67">
        <v>5000</v>
      </c>
      <c r="G5715" s="68">
        <f t="shared" si="172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5708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2"/>
        <v>195000</v>
      </c>
      <c r="H5716" s="86" t="s">
        <v>4609</v>
      </c>
    </row>
    <row r="5717" spans="1:8" ht="15" hidden="1" customHeight="1" x14ac:dyDescent="0.25">
      <c r="A5717" s="85">
        <v>44809</v>
      </c>
      <c r="B5717" s="60" t="s">
        <v>5659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2"/>
        <v>690000</v>
      </c>
      <c r="H5717" s="86" t="s">
        <v>5636</v>
      </c>
    </row>
    <row r="5718" spans="1:8" ht="15" hidden="1" customHeight="1" x14ac:dyDescent="0.25">
      <c r="A5718" s="85">
        <v>44809</v>
      </c>
      <c r="B5718" s="77" t="s">
        <v>4368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2"/>
        <v>340000</v>
      </c>
      <c r="H5718" s="86" t="s">
        <v>5636</v>
      </c>
    </row>
    <row r="5719" spans="1:8" ht="15" hidden="1" customHeight="1" x14ac:dyDescent="0.25">
      <c r="A5719" s="85">
        <v>44809</v>
      </c>
      <c r="B5719" s="77" t="s">
        <v>5486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2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2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5710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2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5711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5712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5713</v>
      </c>
      <c r="C5725" s="60" t="s">
        <v>70</v>
      </c>
      <c r="D5725" s="81">
        <v>1</v>
      </c>
      <c r="E5725" s="66" t="s">
        <v>31</v>
      </c>
      <c r="F5725" s="403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5714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2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5715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4043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2"/>
        <v>100000</v>
      </c>
      <c r="H5728" s="86" t="s">
        <v>5716</v>
      </c>
    </row>
    <row r="5729" spans="1:8" ht="15" customHeight="1" x14ac:dyDescent="0.25">
      <c r="A5729" s="85">
        <v>44809</v>
      </c>
      <c r="B5729" s="60" t="s">
        <v>5717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2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5718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2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5720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2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5721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2"/>
        <v>400000</v>
      </c>
      <c r="H5733" s="86" t="s">
        <v>5722</v>
      </c>
    </row>
    <row r="5734" spans="1:8" ht="15" hidden="1" customHeight="1" x14ac:dyDescent="0.25">
      <c r="A5734" s="85">
        <v>44839</v>
      </c>
      <c r="B5734" s="60" t="s">
        <v>5723</v>
      </c>
      <c r="C5734" s="60" t="s">
        <v>5238</v>
      </c>
      <c r="D5734" s="65">
        <v>2</v>
      </c>
      <c r="E5734" s="66" t="s">
        <v>31</v>
      </c>
      <c r="F5734" s="67">
        <v>79000</v>
      </c>
      <c r="G5734" s="68">
        <f t="shared" si="172"/>
        <v>158000</v>
      </c>
      <c r="H5734" s="86" t="s">
        <v>5722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2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4808</v>
      </c>
      <c r="C5736" s="60" t="s">
        <v>796</v>
      </c>
      <c r="D5736" s="65">
        <v>2</v>
      </c>
      <c r="E5736" s="66" t="s">
        <v>3944</v>
      </c>
      <c r="F5736" s="67">
        <v>42500</v>
      </c>
      <c r="G5736" s="68">
        <f t="shared" si="172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5724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2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5725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5726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2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5727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2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5728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5729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5730</v>
      </c>
      <c r="C5743" s="87" t="s">
        <v>1053</v>
      </c>
      <c r="D5743" s="81">
        <v>1</v>
      </c>
      <c r="E5743" s="66" t="s">
        <v>31</v>
      </c>
      <c r="F5743" s="403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5731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2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5732</v>
      </c>
      <c r="F5745" s="67">
        <v>14500</v>
      </c>
      <c r="G5745" s="68">
        <f t="shared" si="172"/>
        <v>145000</v>
      </c>
      <c r="H5745" s="86" t="s">
        <v>3897</v>
      </c>
    </row>
    <row r="5746" spans="1:8" ht="15" hidden="1" customHeight="1" x14ac:dyDescent="0.25">
      <c r="A5746" s="85">
        <v>44870</v>
      </c>
      <c r="B5746" s="60" t="s">
        <v>5733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2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2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5734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2"/>
        <v>606000</v>
      </c>
      <c r="H5748" s="86" t="s">
        <v>5735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2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5120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5736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3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5737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3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5738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3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3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4444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3"/>
        <v>921000</v>
      </c>
      <c r="H5755" s="374" t="s">
        <v>5740</v>
      </c>
    </row>
    <row r="5756" spans="1:8" ht="15" hidden="1" customHeight="1" x14ac:dyDescent="0.25">
      <c r="A5756" s="85">
        <v>44900</v>
      </c>
      <c r="B5756" s="60" t="s">
        <v>5741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5742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3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4966</v>
      </c>
      <c r="C5758" s="60" t="s">
        <v>4027</v>
      </c>
      <c r="D5758" s="65">
        <v>1</v>
      </c>
      <c r="E5758" s="66" t="s">
        <v>31</v>
      </c>
      <c r="F5758" s="68">
        <v>125000</v>
      </c>
      <c r="G5758" s="68">
        <f t="shared" si="173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5743</v>
      </c>
      <c r="C5759" s="60" t="s">
        <v>4027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5744</v>
      </c>
      <c r="C5760" s="87" t="s">
        <v>4057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5745</v>
      </c>
      <c r="C5761" s="87" t="s">
        <v>4057</v>
      </c>
      <c r="D5761" s="81">
        <v>25</v>
      </c>
      <c r="E5761" s="66" t="s">
        <v>31</v>
      </c>
      <c r="F5761" s="403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5746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3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5747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5748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3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5748</v>
      </c>
      <c r="C5765" s="60" t="s">
        <v>5749</v>
      </c>
      <c r="D5765" s="81">
        <v>6</v>
      </c>
      <c r="E5765" s="66" t="s">
        <v>31</v>
      </c>
      <c r="F5765" s="217">
        <v>214500</v>
      </c>
      <c r="G5765" s="217">
        <f t="shared" si="173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5750</v>
      </c>
      <c r="C5766" s="60" t="s">
        <v>5749</v>
      </c>
      <c r="D5766" s="81">
        <v>5</v>
      </c>
      <c r="E5766" s="66" t="s">
        <v>31</v>
      </c>
      <c r="F5766" s="217">
        <v>72000</v>
      </c>
      <c r="G5766" s="217">
        <f t="shared" si="173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5751</v>
      </c>
      <c r="C5768" s="60" t="s">
        <v>5752</v>
      </c>
      <c r="D5768" s="81">
        <v>1</v>
      </c>
      <c r="E5768" s="66" t="s">
        <v>31</v>
      </c>
      <c r="F5768" s="217">
        <v>1150000</v>
      </c>
      <c r="G5768" s="217">
        <f t="shared" si="173"/>
        <v>1150000</v>
      </c>
      <c r="H5768" s="86" t="s">
        <v>552</v>
      </c>
    </row>
    <row r="5769" spans="1:8" ht="15" hidden="1" customHeight="1" x14ac:dyDescent="0.25">
      <c r="A5769" s="65" t="s">
        <v>5753</v>
      </c>
      <c r="B5769" s="60" t="s">
        <v>5754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3"/>
        <v>70000</v>
      </c>
      <c r="H5769" s="86" t="s">
        <v>112</v>
      </c>
    </row>
    <row r="5770" spans="1:8" ht="15" hidden="1" customHeight="1" x14ac:dyDescent="0.25">
      <c r="A5770" s="65" t="s">
        <v>5753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3"/>
        <v>150000</v>
      </c>
      <c r="H5770" s="86" t="s">
        <v>112</v>
      </c>
    </row>
    <row r="5771" spans="1:8" ht="15" hidden="1" customHeight="1" x14ac:dyDescent="0.25">
      <c r="A5771" s="65" t="s">
        <v>5753</v>
      </c>
      <c r="B5771" s="111" t="s">
        <v>4522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3"/>
        <v>100000</v>
      </c>
      <c r="H5771" s="86" t="s">
        <v>112</v>
      </c>
    </row>
    <row r="5772" spans="1:8" ht="15" hidden="1" customHeight="1" x14ac:dyDescent="0.25">
      <c r="A5772" s="65" t="s">
        <v>5753</v>
      </c>
      <c r="B5772" s="77" t="s">
        <v>5755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3"/>
        <v>195000</v>
      </c>
      <c r="H5772" s="86" t="s">
        <v>134</v>
      </c>
    </row>
    <row r="5773" spans="1:8" ht="15" hidden="1" customHeight="1" x14ac:dyDescent="0.25">
      <c r="A5773" s="65" t="s">
        <v>5753</v>
      </c>
      <c r="B5773" s="60" t="s">
        <v>5756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3"/>
        <v>9000</v>
      </c>
      <c r="H5773" s="374" t="s">
        <v>134</v>
      </c>
    </row>
    <row r="5774" spans="1:8" ht="15" hidden="1" customHeight="1" x14ac:dyDescent="0.25">
      <c r="A5774" s="65" t="s">
        <v>5753</v>
      </c>
      <c r="B5774" s="60" t="s">
        <v>5757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5753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3"/>
        <v>300000</v>
      </c>
      <c r="H5775" s="374" t="s">
        <v>112</v>
      </c>
    </row>
    <row r="5776" spans="1:8" ht="15" hidden="1" customHeight="1" x14ac:dyDescent="0.25">
      <c r="A5776" s="65" t="s">
        <v>5753</v>
      </c>
      <c r="B5776" s="79" t="s">
        <v>4885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3"/>
        <v>350000</v>
      </c>
      <c r="H5776" s="374" t="s">
        <v>552</v>
      </c>
    </row>
    <row r="5777" spans="1:8" ht="15" hidden="1" customHeight="1" x14ac:dyDescent="0.25">
      <c r="A5777" s="65" t="s">
        <v>5753</v>
      </c>
      <c r="B5777" s="77" t="s">
        <v>5758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5753</v>
      </c>
      <c r="B5778" s="60" t="s">
        <v>5759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5753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3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5753</v>
      </c>
      <c r="B5780" s="60" t="s">
        <v>5757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3"/>
        <v>48000</v>
      </c>
      <c r="H5780" s="374" t="s">
        <v>134</v>
      </c>
    </row>
    <row r="5781" spans="1:8" ht="15" hidden="1" customHeight="1" x14ac:dyDescent="0.25">
      <c r="A5781" s="65" t="s">
        <v>5753</v>
      </c>
      <c r="B5781" s="60" t="s">
        <v>5756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5753</v>
      </c>
      <c r="B5782" s="60" t="s">
        <v>3997</v>
      </c>
      <c r="C5782" s="60" t="s">
        <v>4419</v>
      </c>
      <c r="D5782" s="81">
        <v>2</v>
      </c>
      <c r="E5782" s="66" t="s">
        <v>219</v>
      </c>
      <c r="F5782" s="217">
        <v>4850000</v>
      </c>
      <c r="G5782" s="217">
        <f t="shared" si="173"/>
        <v>9700000</v>
      </c>
      <c r="H5782" s="86" t="s">
        <v>112</v>
      </c>
    </row>
    <row r="5783" spans="1:8" ht="15" hidden="1" customHeight="1" x14ac:dyDescent="0.25">
      <c r="A5783" s="65" t="s">
        <v>5753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3"/>
        <v>11900000</v>
      </c>
      <c r="H5783" s="86" t="s">
        <v>112</v>
      </c>
    </row>
    <row r="5784" spans="1:8" ht="15" hidden="1" customHeight="1" x14ac:dyDescent="0.25">
      <c r="A5784" s="65" t="s">
        <v>5753</v>
      </c>
      <c r="B5784" s="79" t="s">
        <v>5651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3"/>
        <v>175000</v>
      </c>
      <c r="H5784" s="86" t="s">
        <v>789</v>
      </c>
    </row>
    <row r="5785" spans="1:8" ht="15" hidden="1" customHeight="1" x14ac:dyDescent="0.25">
      <c r="A5785" s="65" t="s">
        <v>5753</v>
      </c>
      <c r="B5785" s="79" t="s">
        <v>5651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5760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4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5761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4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5762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4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5763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4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5764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4"/>
        <v>240000</v>
      </c>
      <c r="H5790" s="374" t="s">
        <v>5765</v>
      </c>
    </row>
    <row r="5791" spans="1:8" ht="15" hidden="1" customHeight="1" x14ac:dyDescent="0.25">
      <c r="A5791" s="65" t="s">
        <v>414</v>
      </c>
      <c r="B5791" s="60" t="s">
        <v>5766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4"/>
        <v>300000</v>
      </c>
      <c r="H5791" s="374" t="s">
        <v>3884</v>
      </c>
    </row>
    <row r="5792" spans="1:8" ht="15" hidden="1" customHeight="1" x14ac:dyDescent="0.25">
      <c r="A5792" s="65" t="s">
        <v>414</v>
      </c>
      <c r="B5792" s="60" t="s">
        <v>5767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4"/>
        <v>300000</v>
      </c>
      <c r="H5792" s="374" t="s">
        <v>3884</v>
      </c>
    </row>
    <row r="5793" spans="1:8" ht="15" hidden="1" customHeight="1" x14ac:dyDescent="0.25">
      <c r="A5793" s="65" t="s">
        <v>414</v>
      </c>
      <c r="B5793" s="80" t="s">
        <v>5768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4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5769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4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5770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4"/>
        <v>2500000</v>
      </c>
      <c r="H5795" s="374" t="s">
        <v>5771</v>
      </c>
    </row>
    <row r="5796" spans="1:8" ht="15" hidden="1" customHeight="1" x14ac:dyDescent="0.25">
      <c r="A5796" s="65" t="s">
        <v>414</v>
      </c>
      <c r="B5796" s="60" t="s">
        <v>5772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4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5773</v>
      </c>
      <c r="C5797" s="87" t="s">
        <v>70</v>
      </c>
      <c r="D5797" s="81">
        <v>1</v>
      </c>
      <c r="E5797" s="66" t="s">
        <v>31</v>
      </c>
      <c r="F5797" s="403">
        <v>150000</v>
      </c>
      <c r="G5797" s="68">
        <f t="shared" si="174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4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4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4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5774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4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5775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4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5776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4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5777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4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5778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4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4"/>
        <v>175000</v>
      </c>
      <c r="H5806" s="86" t="s">
        <v>620</v>
      </c>
    </row>
    <row r="5807" spans="1:8" ht="15" hidden="1" customHeight="1" x14ac:dyDescent="0.25">
      <c r="A5807" s="65" t="s">
        <v>5780</v>
      </c>
      <c r="B5807" s="60" t="s">
        <v>5781</v>
      </c>
      <c r="C5807" s="60" t="s">
        <v>5456</v>
      </c>
      <c r="D5807" s="65">
        <v>1</v>
      </c>
      <c r="E5807" s="66" t="s">
        <v>5782</v>
      </c>
      <c r="F5807" s="67">
        <v>48000</v>
      </c>
      <c r="G5807" s="68">
        <f t="shared" si="174"/>
        <v>48000</v>
      </c>
      <c r="H5807" s="86" t="s">
        <v>134</v>
      </c>
    </row>
    <row r="5808" spans="1:8" ht="15" hidden="1" customHeight="1" x14ac:dyDescent="0.25">
      <c r="A5808" s="65" t="s">
        <v>5780</v>
      </c>
      <c r="B5808" s="60" t="s">
        <v>4894</v>
      </c>
      <c r="C5808" s="60" t="s">
        <v>5783</v>
      </c>
      <c r="D5808" s="65">
        <v>20</v>
      </c>
      <c r="E5808" s="66" t="s">
        <v>31</v>
      </c>
      <c r="F5808" s="67">
        <v>1125</v>
      </c>
      <c r="G5808" s="68">
        <f t="shared" si="174"/>
        <v>22500</v>
      </c>
      <c r="H5808" s="86" t="s">
        <v>134</v>
      </c>
    </row>
    <row r="5809" spans="1:8" ht="15" hidden="1" customHeight="1" x14ac:dyDescent="0.25">
      <c r="A5809" s="65" t="s">
        <v>5780</v>
      </c>
      <c r="B5809" s="111" t="s">
        <v>5784</v>
      </c>
      <c r="C5809" s="60" t="s">
        <v>4729</v>
      </c>
      <c r="D5809" s="65">
        <v>1</v>
      </c>
      <c r="E5809" s="66" t="s">
        <v>638</v>
      </c>
      <c r="F5809" s="67">
        <v>746000</v>
      </c>
      <c r="G5809" s="68">
        <f t="shared" si="174"/>
        <v>746000</v>
      </c>
      <c r="H5809" s="86" t="s">
        <v>134</v>
      </c>
    </row>
    <row r="5810" spans="1:8" ht="15" hidden="1" customHeight="1" x14ac:dyDescent="0.25">
      <c r="A5810" s="65" t="s">
        <v>5780</v>
      </c>
      <c r="B5810" s="77" t="s">
        <v>5785</v>
      </c>
      <c r="C5810" s="60" t="s">
        <v>4729</v>
      </c>
      <c r="D5810" s="65">
        <v>1</v>
      </c>
      <c r="E5810" s="66" t="s">
        <v>638</v>
      </c>
      <c r="F5810" s="67">
        <v>274000</v>
      </c>
      <c r="G5810" s="68">
        <f t="shared" si="174"/>
        <v>274000</v>
      </c>
      <c r="H5810" s="86" t="s">
        <v>134</v>
      </c>
    </row>
    <row r="5811" spans="1:8" ht="15" hidden="1" customHeight="1" x14ac:dyDescent="0.25">
      <c r="A5811" s="65" t="s">
        <v>5780</v>
      </c>
      <c r="B5811" s="60" t="s">
        <v>5786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4"/>
        <v>3552316</v>
      </c>
      <c r="H5811" s="374" t="s">
        <v>112</v>
      </c>
    </row>
    <row r="5812" spans="1:8" ht="15" hidden="1" customHeight="1" x14ac:dyDescent="0.25">
      <c r="A5812" s="65" t="s">
        <v>5780</v>
      </c>
      <c r="B5812" s="60" t="s">
        <v>5787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5780</v>
      </c>
      <c r="B5813" s="60" t="s">
        <v>5788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4"/>
        <v>75000</v>
      </c>
      <c r="H5813" s="374" t="s">
        <v>134</v>
      </c>
    </row>
    <row r="5814" spans="1:8" ht="15" hidden="1" customHeight="1" x14ac:dyDescent="0.25">
      <c r="A5814" s="65" t="s">
        <v>5780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4"/>
        <v>4500000</v>
      </c>
      <c r="H5814" s="374" t="s">
        <v>112</v>
      </c>
    </row>
    <row r="5815" spans="1:8" ht="15" hidden="1" customHeight="1" x14ac:dyDescent="0.25">
      <c r="A5815" s="65" t="s">
        <v>5780</v>
      </c>
      <c r="B5815" s="77" t="s">
        <v>5486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5780</v>
      </c>
      <c r="B5816" s="60" t="s">
        <v>1061</v>
      </c>
      <c r="C5816" s="60" t="s">
        <v>518</v>
      </c>
      <c r="D5816" s="81">
        <v>1</v>
      </c>
      <c r="E5816" s="66" t="s">
        <v>3923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3923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customHeight="1" x14ac:dyDescent="0.25">
      <c r="A5818" s="65" t="s">
        <v>5780</v>
      </c>
      <c r="B5818" s="60" t="s">
        <v>5789</v>
      </c>
      <c r="C5818" s="87" t="s">
        <v>5222</v>
      </c>
      <c r="D5818" s="81">
        <v>6</v>
      </c>
      <c r="E5818" s="66" t="s">
        <v>31</v>
      </c>
      <c r="F5818" s="217">
        <v>3150000</v>
      </c>
      <c r="G5818" s="68">
        <f t="shared" si="174"/>
        <v>18900000</v>
      </c>
      <c r="H5818" s="374" t="s">
        <v>112</v>
      </c>
    </row>
    <row r="5819" spans="1:8" ht="15" hidden="1" customHeight="1" x14ac:dyDescent="0.25">
      <c r="A5819" s="65" t="s">
        <v>5780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5780</v>
      </c>
      <c r="B5820" s="60" t="s">
        <v>5790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4"/>
        <v>25000</v>
      </c>
      <c r="H5820" s="86" t="s">
        <v>648</v>
      </c>
    </row>
    <row r="5821" spans="1:8" ht="15" hidden="1" customHeight="1" x14ac:dyDescent="0.25">
      <c r="A5821" s="65" t="s">
        <v>5780</v>
      </c>
      <c r="B5821" s="60" t="s">
        <v>5791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4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5792</v>
      </c>
      <c r="C5822" s="60" t="s">
        <v>646</v>
      </c>
      <c r="D5822" s="65">
        <v>6</v>
      </c>
      <c r="E5822" s="66" t="s">
        <v>5782</v>
      </c>
      <c r="F5822" s="67">
        <v>2100</v>
      </c>
      <c r="G5822" s="68">
        <f t="shared" si="174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5793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4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5794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4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4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5795</v>
      </c>
      <c r="C5826" s="60" t="s">
        <v>5796</v>
      </c>
      <c r="D5826" s="65">
        <v>7</v>
      </c>
      <c r="E5826" s="66" t="s">
        <v>31</v>
      </c>
      <c r="F5826" s="67">
        <v>10000</v>
      </c>
      <c r="G5826" s="68">
        <f t="shared" si="174"/>
        <v>70000</v>
      </c>
      <c r="H5826" s="86" t="s">
        <v>5797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5327</v>
      </c>
      <c r="D5827" s="65">
        <v>1</v>
      </c>
      <c r="E5827" s="66" t="s">
        <v>815</v>
      </c>
      <c r="F5827" s="67">
        <v>2538000</v>
      </c>
      <c r="G5827" s="68">
        <f t="shared" si="174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5733</v>
      </c>
      <c r="C5828" s="87" t="s">
        <v>5327</v>
      </c>
      <c r="D5828" s="65">
        <v>20</v>
      </c>
      <c r="E5828" s="66" t="s">
        <v>64</v>
      </c>
      <c r="F5828" s="72">
        <v>28500</v>
      </c>
      <c r="G5828" s="68">
        <f t="shared" si="174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5327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5798</v>
      </c>
      <c r="C5830" s="87" t="s">
        <v>5315</v>
      </c>
      <c r="D5830" s="65">
        <v>24</v>
      </c>
      <c r="E5830" s="66" t="s">
        <v>31</v>
      </c>
      <c r="F5830" s="217">
        <v>88375</v>
      </c>
      <c r="G5830" s="68">
        <f t="shared" si="174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5799</v>
      </c>
      <c r="C5831" s="87" t="s">
        <v>5315</v>
      </c>
      <c r="D5831" s="65">
        <v>5</v>
      </c>
      <c r="E5831" s="66" t="s">
        <v>31</v>
      </c>
      <c r="F5831" s="72">
        <v>212100</v>
      </c>
      <c r="G5831" s="68">
        <f t="shared" si="174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5800</v>
      </c>
      <c r="C5832" s="87" t="s">
        <v>5315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5801</v>
      </c>
      <c r="C5833" s="87" t="s">
        <v>5315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5802</v>
      </c>
      <c r="C5834" s="87" t="s">
        <v>5315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5803</v>
      </c>
      <c r="C5835" s="87" t="s">
        <v>5315</v>
      </c>
      <c r="D5835" s="81">
        <v>12</v>
      </c>
      <c r="E5835" s="66" t="s">
        <v>31</v>
      </c>
      <c r="F5835" s="217">
        <v>151500</v>
      </c>
      <c r="G5835" s="68">
        <f t="shared" si="174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5804</v>
      </c>
      <c r="C5836" s="87" t="s">
        <v>5315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5805</v>
      </c>
      <c r="C5837" s="60" t="s">
        <v>5315</v>
      </c>
      <c r="D5837" s="81">
        <v>1</v>
      </c>
      <c r="E5837" s="66" t="s">
        <v>31</v>
      </c>
      <c r="F5837" s="82">
        <v>1</v>
      </c>
      <c r="G5837" s="217">
        <f t="shared" si="174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5806</v>
      </c>
      <c r="C5838" s="60" t="s">
        <v>5315</v>
      </c>
      <c r="D5838" s="81">
        <v>1</v>
      </c>
      <c r="E5838" s="66" t="s">
        <v>31</v>
      </c>
      <c r="F5838" s="82">
        <v>959500</v>
      </c>
      <c r="G5838" s="217">
        <f t="shared" si="174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5651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4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4265</v>
      </c>
      <c r="C5840" s="60" t="s">
        <v>5807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5808</v>
      </c>
      <c r="B5841" s="60" t="s">
        <v>5809</v>
      </c>
      <c r="C5841" s="60" t="s">
        <v>2360</v>
      </c>
      <c r="D5841" s="65">
        <v>1</v>
      </c>
      <c r="E5841" s="66" t="s">
        <v>5782</v>
      </c>
      <c r="F5841" s="67">
        <v>110000</v>
      </c>
      <c r="G5841" s="68">
        <f t="shared" ref="G5841:G5850" si="175">F5841*D5841</f>
        <v>110000</v>
      </c>
      <c r="H5841" s="86" t="s">
        <v>112</v>
      </c>
    </row>
    <row r="5842" spans="1:8" ht="15" hidden="1" customHeight="1" x14ac:dyDescent="0.25">
      <c r="A5842" s="65" t="s">
        <v>5808</v>
      </c>
      <c r="B5842" s="60" t="s">
        <v>5810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5"/>
        <v>180000</v>
      </c>
      <c r="H5842" s="86" t="s">
        <v>2382</v>
      </c>
    </row>
    <row r="5843" spans="1:8" ht="15" hidden="1" customHeight="1" x14ac:dyDescent="0.25">
      <c r="A5843" s="65" t="s">
        <v>5808</v>
      </c>
      <c r="B5843" s="79" t="s">
        <v>5811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5"/>
        <v>225000</v>
      </c>
      <c r="H5843" s="86" t="s">
        <v>134</v>
      </c>
    </row>
    <row r="5844" spans="1:8" ht="15" hidden="1" customHeight="1" x14ac:dyDescent="0.25">
      <c r="A5844" s="65" t="s">
        <v>5808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5"/>
        <v>6000</v>
      </c>
      <c r="H5844" s="86" t="s">
        <v>134</v>
      </c>
    </row>
    <row r="5845" spans="1:8" ht="15" hidden="1" customHeight="1" x14ac:dyDescent="0.25">
      <c r="A5845" s="65" t="s">
        <v>5808</v>
      </c>
      <c r="B5845" s="111" t="s">
        <v>5812</v>
      </c>
      <c r="C5845" s="60" t="s">
        <v>5813</v>
      </c>
      <c r="D5845" s="65">
        <v>10</v>
      </c>
      <c r="E5845" s="66" t="s">
        <v>31</v>
      </c>
      <c r="F5845" s="67">
        <v>5500</v>
      </c>
      <c r="G5845" s="68">
        <f t="shared" si="175"/>
        <v>55000</v>
      </c>
      <c r="H5845" s="86" t="s">
        <v>134</v>
      </c>
    </row>
    <row r="5846" spans="1:8" ht="15" hidden="1" customHeight="1" x14ac:dyDescent="0.25">
      <c r="A5846" s="65" t="s">
        <v>5808</v>
      </c>
      <c r="B5846" s="77" t="s">
        <v>5814</v>
      </c>
      <c r="C5846" s="60" t="s">
        <v>5813</v>
      </c>
      <c r="D5846" s="65">
        <v>10</v>
      </c>
      <c r="E5846" s="66" t="s">
        <v>31</v>
      </c>
      <c r="F5846" s="67">
        <v>5000</v>
      </c>
      <c r="G5846" s="68">
        <f t="shared" si="175"/>
        <v>50000</v>
      </c>
      <c r="H5846" s="86" t="s">
        <v>134</v>
      </c>
    </row>
    <row r="5847" spans="1:8" ht="15" hidden="1" customHeight="1" x14ac:dyDescent="0.25">
      <c r="A5847" s="65" t="s">
        <v>5808</v>
      </c>
      <c r="B5847" s="60" t="s">
        <v>4370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5"/>
        <v>416500</v>
      </c>
      <c r="H5847" s="374" t="s">
        <v>112</v>
      </c>
    </row>
    <row r="5848" spans="1:8" ht="15" hidden="1" customHeight="1" x14ac:dyDescent="0.25">
      <c r="A5848" s="65" t="s">
        <v>5808</v>
      </c>
      <c r="B5848" s="60" t="s">
        <v>5815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5808</v>
      </c>
      <c r="B5849" s="60" t="s">
        <v>231</v>
      </c>
      <c r="C5849" s="87" t="s">
        <v>4639</v>
      </c>
      <c r="D5849" s="65">
        <v>20</v>
      </c>
      <c r="E5849" s="66" t="s">
        <v>31</v>
      </c>
      <c r="F5849" s="217">
        <v>2500</v>
      </c>
      <c r="G5849" s="68">
        <f t="shared" si="175"/>
        <v>50000</v>
      </c>
      <c r="H5849" s="374" t="s">
        <v>112</v>
      </c>
    </row>
    <row r="5850" spans="1:8" ht="15" hidden="1" customHeight="1" x14ac:dyDescent="0.25">
      <c r="A5850" s="65" t="s">
        <v>5808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5"/>
        <v>238000</v>
      </c>
      <c r="H5850" s="374" t="s">
        <v>5816</v>
      </c>
    </row>
    <row r="5851" spans="1:8" ht="15" hidden="1" customHeight="1" x14ac:dyDescent="0.25">
      <c r="A5851" s="65" t="s">
        <v>5808</v>
      </c>
      <c r="B5851" s="77" t="s">
        <v>5817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5808</v>
      </c>
      <c r="B5852" s="63" t="s">
        <v>5818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5808</v>
      </c>
      <c r="B5853" s="60" t="s">
        <v>5819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5820</v>
      </c>
      <c r="B5854" s="60" t="s">
        <v>5653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6">F5854*D5854</f>
        <v>195000</v>
      </c>
      <c r="H5854" s="86" t="s">
        <v>5636</v>
      </c>
    </row>
    <row r="5855" spans="1:8" ht="15" hidden="1" customHeight="1" x14ac:dyDescent="0.25">
      <c r="A5855" s="65" t="s">
        <v>5820</v>
      </c>
      <c r="B5855" s="60" t="s">
        <v>5821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6"/>
        <v>150000</v>
      </c>
      <c r="H5855" s="86" t="s">
        <v>5740</v>
      </c>
    </row>
    <row r="5856" spans="1:8" ht="15" hidden="1" customHeight="1" x14ac:dyDescent="0.25">
      <c r="A5856" s="65" t="s">
        <v>5820</v>
      </c>
      <c r="B5856" s="79" t="s">
        <v>5822</v>
      </c>
      <c r="C5856" s="60" t="s">
        <v>5823</v>
      </c>
      <c r="D5856" s="65">
        <v>1</v>
      </c>
      <c r="E5856" s="66" t="s">
        <v>31</v>
      </c>
      <c r="F5856" s="67">
        <v>205000</v>
      </c>
      <c r="G5856" s="68">
        <f t="shared" si="176"/>
        <v>205000</v>
      </c>
      <c r="H5856" s="86" t="s">
        <v>648</v>
      </c>
    </row>
    <row r="5857" spans="1:8" ht="15" hidden="1" customHeight="1" x14ac:dyDescent="0.25">
      <c r="A5857" s="65" t="s">
        <v>5820</v>
      </c>
      <c r="B5857" s="79" t="s">
        <v>5290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6"/>
        <v>1000000</v>
      </c>
      <c r="H5857" s="86" t="s">
        <v>2382</v>
      </c>
    </row>
    <row r="5858" spans="1:8" ht="15" hidden="1" customHeight="1" x14ac:dyDescent="0.25">
      <c r="A5858" s="65" t="s">
        <v>5820</v>
      </c>
      <c r="B5858" s="111" t="s">
        <v>5824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6"/>
        <v>344000</v>
      </c>
      <c r="H5858" s="86" t="s">
        <v>1017</v>
      </c>
    </row>
    <row r="5859" spans="1:8" ht="15" hidden="1" customHeight="1" x14ac:dyDescent="0.25">
      <c r="A5859" s="65" t="s">
        <v>5820</v>
      </c>
      <c r="B5859" s="77" t="s">
        <v>5825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6"/>
        <v>126000</v>
      </c>
      <c r="H5859" s="86" t="s">
        <v>112</v>
      </c>
    </row>
    <row r="5860" spans="1:8" ht="15" hidden="1" customHeight="1" x14ac:dyDescent="0.25">
      <c r="A5860" s="65" t="s">
        <v>5820</v>
      </c>
      <c r="B5860" s="60" t="s">
        <v>5826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6"/>
        <v>227400</v>
      </c>
      <c r="H5860" s="86" t="s">
        <v>5722</v>
      </c>
    </row>
    <row r="5861" spans="1:8" ht="15" hidden="1" customHeight="1" x14ac:dyDescent="0.25">
      <c r="A5861" s="65" t="s">
        <v>5820</v>
      </c>
      <c r="B5861" s="60" t="s">
        <v>4751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5820</v>
      </c>
      <c r="B5862" s="60" t="s">
        <v>5827</v>
      </c>
      <c r="C5862" s="87" t="s">
        <v>5456</v>
      </c>
      <c r="D5862" s="65">
        <v>3</v>
      </c>
      <c r="E5862" s="66" t="s">
        <v>31</v>
      </c>
      <c r="F5862" s="217">
        <v>18000</v>
      </c>
      <c r="G5862" s="68">
        <f t="shared" si="176"/>
        <v>54000</v>
      </c>
      <c r="H5862" s="374" t="s">
        <v>5828</v>
      </c>
    </row>
    <row r="5863" spans="1:8" ht="15" hidden="1" customHeight="1" x14ac:dyDescent="0.25">
      <c r="A5863" s="65" t="s">
        <v>5820</v>
      </c>
      <c r="B5863" s="80" t="s">
        <v>4956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6"/>
        <v>255000</v>
      </c>
      <c r="H5863" s="86" t="s">
        <v>5636</v>
      </c>
    </row>
    <row r="5864" spans="1:8" ht="15" hidden="1" customHeight="1" x14ac:dyDescent="0.25">
      <c r="A5864" s="65" t="s">
        <v>5820</v>
      </c>
      <c r="B5864" s="77" t="s">
        <v>5829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5820</v>
      </c>
      <c r="B5865" s="63" t="s">
        <v>5830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5820</v>
      </c>
      <c r="B5866" s="79" t="s">
        <v>5651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5820</v>
      </c>
      <c r="B5867" s="60" t="s">
        <v>5831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6"/>
        <v>425000</v>
      </c>
      <c r="H5867" s="374" t="s">
        <v>552</v>
      </c>
    </row>
    <row r="5868" spans="1:8" ht="15" customHeight="1" x14ac:dyDescent="0.25">
      <c r="A5868" s="65" t="s">
        <v>5832</v>
      </c>
      <c r="B5868" s="60" t="s">
        <v>5833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6"/>
        <v>23250000</v>
      </c>
      <c r="H5868" s="86" t="s">
        <v>112</v>
      </c>
    </row>
    <row r="5869" spans="1:8" ht="15" hidden="1" customHeight="1" x14ac:dyDescent="0.25">
      <c r="A5869" s="65" t="s">
        <v>5832</v>
      </c>
      <c r="B5869" s="60" t="s">
        <v>5834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6"/>
        <v>180000</v>
      </c>
      <c r="H5869" s="86" t="s">
        <v>5835</v>
      </c>
    </row>
    <row r="5870" spans="1:8" ht="15" hidden="1" customHeight="1" x14ac:dyDescent="0.25">
      <c r="A5870" s="65" t="s">
        <v>5832</v>
      </c>
      <c r="B5870" s="79" t="s">
        <v>5836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6"/>
        <v>360000</v>
      </c>
      <c r="H5870" s="86" t="s">
        <v>134</v>
      </c>
    </row>
    <row r="5871" spans="1:8" ht="15" hidden="1" customHeight="1" x14ac:dyDescent="0.25">
      <c r="A5871" s="65" t="s">
        <v>5832</v>
      </c>
      <c r="B5871" s="79" t="s">
        <v>5837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6"/>
        <v>323000</v>
      </c>
      <c r="H5871" s="86" t="s">
        <v>35</v>
      </c>
    </row>
    <row r="5872" spans="1:8" ht="15" hidden="1" customHeight="1" x14ac:dyDescent="0.25">
      <c r="A5872" s="65" t="s">
        <v>5832</v>
      </c>
      <c r="B5872" s="111" t="s">
        <v>5838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6"/>
        <v>825000</v>
      </c>
      <c r="H5872" s="86" t="s">
        <v>5839</v>
      </c>
    </row>
    <row r="5873" spans="1:8" ht="15" hidden="1" customHeight="1" x14ac:dyDescent="0.25">
      <c r="A5873" s="65" t="s">
        <v>5832</v>
      </c>
      <c r="B5873" s="77" t="s">
        <v>5840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6"/>
        <v>150000</v>
      </c>
      <c r="H5873" s="86" t="s">
        <v>198</v>
      </c>
    </row>
    <row r="5874" spans="1:8" ht="15" hidden="1" customHeight="1" x14ac:dyDescent="0.25">
      <c r="A5874" s="65" t="s">
        <v>5832</v>
      </c>
      <c r="B5874" s="60" t="s">
        <v>5841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6"/>
        <v>1875000</v>
      </c>
      <c r="H5874" s="86" t="s">
        <v>112</v>
      </c>
    </row>
    <row r="5875" spans="1:8" ht="15" hidden="1" customHeight="1" x14ac:dyDescent="0.25">
      <c r="A5875" s="65" t="s">
        <v>5842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6"/>
        <v>238000</v>
      </c>
      <c r="H5875" s="86" t="s">
        <v>5843</v>
      </c>
    </row>
    <row r="5876" spans="1:8" ht="15" hidden="1" customHeight="1" x14ac:dyDescent="0.25">
      <c r="A5876" s="65" t="s">
        <v>5842</v>
      </c>
      <c r="B5876" s="60" t="s">
        <v>5844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6"/>
        <v>10000</v>
      </c>
      <c r="H5876" s="86" t="s">
        <v>5843</v>
      </c>
    </row>
    <row r="5877" spans="1:8" ht="15" hidden="1" customHeight="1" x14ac:dyDescent="0.25">
      <c r="A5877" s="65" t="s">
        <v>5842</v>
      </c>
      <c r="B5877" s="79" t="s">
        <v>5845</v>
      </c>
      <c r="C5877" s="60" t="s">
        <v>5846</v>
      </c>
      <c r="D5877" s="65">
        <v>1</v>
      </c>
      <c r="E5877" s="66" t="s">
        <v>31</v>
      </c>
      <c r="F5877" s="67">
        <v>1045000</v>
      </c>
      <c r="G5877" s="68">
        <f t="shared" si="176"/>
        <v>1045000</v>
      </c>
      <c r="H5877" s="86" t="s">
        <v>134</v>
      </c>
    </row>
    <row r="5878" spans="1:8" ht="15" hidden="1" customHeight="1" x14ac:dyDescent="0.25">
      <c r="A5878" s="65" t="s">
        <v>5842</v>
      </c>
      <c r="B5878" s="79" t="s">
        <v>5847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6"/>
        <v>400000</v>
      </c>
      <c r="H5878" s="86" t="s">
        <v>5068</v>
      </c>
    </row>
    <row r="5879" spans="1:8" ht="15" hidden="1" customHeight="1" x14ac:dyDescent="0.25">
      <c r="A5879" s="65" t="s">
        <v>5842</v>
      </c>
      <c r="B5879" s="111" t="s">
        <v>5848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6"/>
        <v>75000</v>
      </c>
      <c r="H5879" s="86" t="s">
        <v>5068</v>
      </c>
    </row>
    <row r="5880" spans="1:8" ht="15" hidden="1" customHeight="1" x14ac:dyDescent="0.25">
      <c r="A5880" s="65" t="s">
        <v>5842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6"/>
        <v>225000</v>
      </c>
      <c r="H5880" s="86" t="s">
        <v>5843</v>
      </c>
    </row>
    <row r="5881" spans="1:8" ht="15" hidden="1" customHeight="1" x14ac:dyDescent="0.25">
      <c r="A5881" s="65" t="s">
        <v>5842</v>
      </c>
      <c r="B5881" s="60" t="s">
        <v>5659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6"/>
        <v>460000</v>
      </c>
      <c r="H5881" s="86" t="s">
        <v>5843</v>
      </c>
    </row>
    <row r="5882" spans="1:8" ht="15" hidden="1" customHeight="1" x14ac:dyDescent="0.25">
      <c r="A5882" s="65" t="s">
        <v>5842</v>
      </c>
      <c r="B5882" s="60" t="s">
        <v>5849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5068</v>
      </c>
    </row>
    <row r="5883" spans="1:8" ht="15" hidden="1" customHeight="1" x14ac:dyDescent="0.25">
      <c r="A5883" s="65" t="s">
        <v>5842</v>
      </c>
      <c r="B5883" s="60" t="s">
        <v>5850</v>
      </c>
      <c r="C5883" s="87" t="s">
        <v>5851</v>
      </c>
      <c r="D5883" s="65">
        <v>2</v>
      </c>
      <c r="E5883" s="66" t="s">
        <v>31</v>
      </c>
      <c r="F5883" s="217">
        <v>1</v>
      </c>
      <c r="G5883" s="68">
        <f t="shared" si="176"/>
        <v>2</v>
      </c>
      <c r="H5883" s="374" t="s">
        <v>5843</v>
      </c>
    </row>
    <row r="5884" spans="1:8" ht="15" hidden="1" customHeight="1" x14ac:dyDescent="0.25">
      <c r="A5884" s="65" t="s">
        <v>5842</v>
      </c>
      <c r="B5884" s="63" t="s">
        <v>5852</v>
      </c>
      <c r="C5884" s="87" t="s">
        <v>5851</v>
      </c>
      <c r="D5884" s="65">
        <v>2</v>
      </c>
      <c r="E5884" s="76" t="s">
        <v>28</v>
      </c>
      <c r="F5884" s="72">
        <v>570000</v>
      </c>
      <c r="G5884" s="68">
        <f t="shared" si="176"/>
        <v>1140000</v>
      </c>
      <c r="H5884" s="86" t="s">
        <v>112</v>
      </c>
    </row>
    <row r="5885" spans="1:8" ht="15" hidden="1" customHeight="1" x14ac:dyDescent="0.25">
      <c r="A5885" s="65" t="s">
        <v>5842</v>
      </c>
      <c r="B5885" s="77" t="s">
        <v>5853</v>
      </c>
      <c r="C5885" s="87" t="s">
        <v>5854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5740</v>
      </c>
    </row>
    <row r="5886" spans="1:8" ht="15" hidden="1" customHeight="1" x14ac:dyDescent="0.25">
      <c r="A5886" s="65" t="s">
        <v>5842</v>
      </c>
      <c r="B5886" s="63" t="s">
        <v>5840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customHeight="1" x14ac:dyDescent="0.25">
      <c r="A5887" s="65" t="s">
        <v>5842</v>
      </c>
      <c r="B5887" s="60" t="s">
        <v>5855</v>
      </c>
      <c r="C5887" s="87" t="s">
        <v>5856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customHeight="1" x14ac:dyDescent="0.25">
      <c r="A5888" s="65" t="s">
        <v>5842</v>
      </c>
      <c r="B5888" s="60" t="s">
        <v>5855</v>
      </c>
      <c r="C5888" s="87" t="s">
        <v>5857</v>
      </c>
      <c r="D5888" s="81">
        <v>1</v>
      </c>
      <c r="E5888" s="66" t="s">
        <v>31</v>
      </c>
      <c r="F5888" s="217">
        <v>1335000</v>
      </c>
      <c r="G5888" s="68">
        <f t="shared" si="176"/>
        <v>1335000</v>
      </c>
      <c r="H5888" s="374" t="s">
        <v>2214</v>
      </c>
    </row>
    <row r="5889" spans="1:8" ht="15" customHeight="1" x14ac:dyDescent="0.25">
      <c r="A5889" s="65" t="s">
        <v>5842</v>
      </c>
      <c r="B5889" s="60" t="s">
        <v>5858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5842</v>
      </c>
      <c r="B5890" s="63" t="s">
        <v>5859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6"/>
        <v>150000</v>
      </c>
      <c r="H5890" s="374" t="s">
        <v>2214</v>
      </c>
    </row>
    <row r="5891" spans="1:8" ht="15" hidden="1" customHeight="1" x14ac:dyDescent="0.25">
      <c r="A5891" s="65" t="s">
        <v>5860</v>
      </c>
      <c r="B5891" s="60" t="s">
        <v>4368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6"/>
        <v>255000</v>
      </c>
      <c r="H5891" s="86" t="s">
        <v>5843</v>
      </c>
    </row>
    <row r="5892" spans="1:8" ht="15" hidden="1" customHeight="1" x14ac:dyDescent="0.25">
      <c r="A5892" s="65" t="s">
        <v>5860</v>
      </c>
      <c r="B5892" s="60" t="s">
        <v>5861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6"/>
        <v>34000</v>
      </c>
      <c r="H5892" s="86" t="s">
        <v>5740</v>
      </c>
    </row>
    <row r="5893" spans="1:8" ht="15" hidden="1" customHeight="1" x14ac:dyDescent="0.25">
      <c r="A5893" s="65" t="s">
        <v>5860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6"/>
        <v>375000</v>
      </c>
      <c r="H5893" s="86" t="s">
        <v>112</v>
      </c>
    </row>
    <row r="5894" spans="1:8" ht="15" hidden="1" customHeight="1" x14ac:dyDescent="0.25">
      <c r="A5894" s="65" t="s">
        <v>5860</v>
      </c>
      <c r="B5894" s="79" t="s">
        <v>5862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6"/>
        <v>160000</v>
      </c>
      <c r="H5894" s="86" t="s">
        <v>112</v>
      </c>
    </row>
    <row r="5895" spans="1:8" ht="15" hidden="1" customHeight="1" x14ac:dyDescent="0.25">
      <c r="A5895" s="65" t="s">
        <v>5860</v>
      </c>
      <c r="B5895" s="111" t="s">
        <v>5863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6"/>
        <v>750000</v>
      </c>
      <c r="H5895" s="86" t="s">
        <v>112</v>
      </c>
    </row>
    <row r="5896" spans="1:8" ht="15" hidden="1" customHeight="1" x14ac:dyDescent="0.25">
      <c r="A5896" s="65" t="s">
        <v>5860</v>
      </c>
      <c r="B5896" s="77" t="s">
        <v>5864</v>
      </c>
      <c r="C5896" s="60" t="s">
        <v>5865</v>
      </c>
      <c r="D5896" s="65">
        <v>2</v>
      </c>
      <c r="E5896" s="66" t="s">
        <v>31</v>
      </c>
      <c r="F5896" s="67">
        <v>23000</v>
      </c>
      <c r="G5896" s="68">
        <f t="shared" si="176"/>
        <v>46000</v>
      </c>
      <c r="H5896" s="86" t="s">
        <v>5068</v>
      </c>
    </row>
    <row r="5897" spans="1:8" ht="15" hidden="1" customHeight="1" x14ac:dyDescent="0.25">
      <c r="A5897" s="65" t="s">
        <v>499</v>
      </c>
      <c r="B5897" s="60" t="s">
        <v>5866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6"/>
        <v>40000</v>
      </c>
      <c r="H5897" s="86" t="s">
        <v>5867</v>
      </c>
    </row>
    <row r="5898" spans="1:8" ht="15" hidden="1" customHeight="1" x14ac:dyDescent="0.25">
      <c r="A5898" s="65" t="s">
        <v>499</v>
      </c>
      <c r="B5898" s="111" t="s">
        <v>5467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6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4062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6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6"/>
        <v>700000</v>
      </c>
      <c r="H5900" s="86" t="s">
        <v>5868</v>
      </c>
    </row>
    <row r="5901" spans="1:8" ht="15" hidden="1" customHeight="1" x14ac:dyDescent="0.25">
      <c r="A5901" s="65" t="s">
        <v>499</v>
      </c>
      <c r="B5901" s="111" t="s">
        <v>5869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6"/>
        <v>460000</v>
      </c>
      <c r="H5901" s="86" t="s">
        <v>5870</v>
      </c>
    </row>
    <row r="5902" spans="1:8" ht="15" hidden="1" customHeight="1" x14ac:dyDescent="0.25">
      <c r="A5902" s="65" t="s">
        <v>499</v>
      </c>
      <c r="B5902" s="111" t="s">
        <v>5128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6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6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5871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5872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6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5468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6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5873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5874</v>
      </c>
    </row>
    <row r="5909" spans="1:8" ht="15" hidden="1" customHeight="1" x14ac:dyDescent="0.25">
      <c r="A5909" s="65" t="s">
        <v>499</v>
      </c>
      <c r="B5909" s="60" t="s">
        <v>5849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5875</v>
      </c>
    </row>
    <row r="5910" spans="1:8" ht="15" hidden="1" customHeight="1" x14ac:dyDescent="0.25">
      <c r="A5910" s="65" t="s">
        <v>499</v>
      </c>
      <c r="B5910" s="79" t="s">
        <v>5847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5068</v>
      </c>
    </row>
    <row r="5911" spans="1:8" ht="15" customHeight="1" x14ac:dyDescent="0.25">
      <c r="A5911" s="65" t="s">
        <v>499</v>
      </c>
      <c r="B5911" s="60" t="s">
        <v>5876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6"/>
        <v>165000</v>
      </c>
      <c r="H5912" s="374" t="s">
        <v>620</v>
      </c>
    </row>
    <row r="5913" spans="1:8" ht="15" customHeight="1" x14ac:dyDescent="0.25">
      <c r="A5913" s="65" t="s">
        <v>499</v>
      </c>
      <c r="B5913" s="60" t="s">
        <v>5877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6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5878</v>
      </c>
      <c r="C5914" s="60" t="s">
        <v>5879</v>
      </c>
      <c r="D5914" s="81">
        <v>1</v>
      </c>
      <c r="E5914" s="66" t="s">
        <v>71</v>
      </c>
      <c r="F5914" s="217">
        <v>25000000</v>
      </c>
      <c r="G5914" s="217">
        <f t="shared" si="176"/>
        <v>25000000</v>
      </c>
      <c r="H5914" s="86" t="s">
        <v>112</v>
      </c>
    </row>
    <row r="5915" spans="1:8" ht="15" hidden="1" customHeight="1" x14ac:dyDescent="0.25">
      <c r="A5915" s="65" t="s">
        <v>5880</v>
      </c>
      <c r="B5915" s="60" t="s">
        <v>4956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6"/>
        <v>270000</v>
      </c>
      <c r="H5915" s="86" t="s">
        <v>5636</v>
      </c>
    </row>
    <row r="5916" spans="1:8" ht="15" hidden="1" customHeight="1" x14ac:dyDescent="0.25">
      <c r="A5916" s="65" t="s">
        <v>5880</v>
      </c>
      <c r="B5916" s="111" t="s">
        <v>5881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6"/>
        <v>90000</v>
      </c>
      <c r="H5916" s="86" t="s">
        <v>134</v>
      </c>
    </row>
    <row r="5917" spans="1:8" ht="15" hidden="1" customHeight="1" x14ac:dyDescent="0.25">
      <c r="A5917" s="65" t="s">
        <v>5880</v>
      </c>
      <c r="B5917" s="63" t="s">
        <v>4481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6"/>
        <v>55000</v>
      </c>
      <c r="H5917" s="86" t="s">
        <v>134</v>
      </c>
    </row>
    <row r="5918" spans="1:8" ht="15" hidden="1" customHeight="1" x14ac:dyDescent="0.25">
      <c r="A5918" s="65" t="s">
        <v>5880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7">F5918*D5918</f>
        <v>40000</v>
      </c>
      <c r="H5918" s="86" t="s">
        <v>134</v>
      </c>
    </row>
    <row r="5919" spans="1:8" ht="15" hidden="1" customHeight="1" x14ac:dyDescent="0.25">
      <c r="A5919" s="65" t="s">
        <v>5880</v>
      </c>
      <c r="B5919" s="111" t="s">
        <v>5882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7"/>
        <v>22000</v>
      </c>
      <c r="H5919" s="86" t="s">
        <v>134</v>
      </c>
    </row>
    <row r="5920" spans="1:8" ht="15" hidden="1" customHeight="1" x14ac:dyDescent="0.25">
      <c r="A5920" s="65" t="s">
        <v>5880</v>
      </c>
      <c r="B5920" s="111" t="s">
        <v>5883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7"/>
        <v>4000</v>
      </c>
      <c r="H5920" s="86" t="s">
        <v>134</v>
      </c>
    </row>
    <row r="5921" spans="1:8" ht="15" hidden="1" customHeight="1" x14ac:dyDescent="0.25">
      <c r="A5921" s="65" t="s">
        <v>5880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7"/>
        <v>900000</v>
      </c>
      <c r="H5921" s="86" t="s">
        <v>2382</v>
      </c>
    </row>
    <row r="5922" spans="1:8" ht="15" hidden="1" customHeight="1" x14ac:dyDescent="0.25">
      <c r="A5922" s="65" t="s">
        <v>5880</v>
      </c>
      <c r="B5922" s="94" t="s">
        <v>5884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5880</v>
      </c>
      <c r="B5923" s="94" t="s">
        <v>5885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7"/>
        <v>450000</v>
      </c>
      <c r="H5923" s="86" t="s">
        <v>112</v>
      </c>
    </row>
    <row r="5924" spans="1:8" ht="15" hidden="1" customHeight="1" x14ac:dyDescent="0.25">
      <c r="A5924" s="65" t="s">
        <v>5880</v>
      </c>
      <c r="B5924" s="63" t="s">
        <v>5886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7"/>
        <v>450000</v>
      </c>
      <c r="H5924" s="86" t="s">
        <v>112</v>
      </c>
    </row>
    <row r="5925" spans="1:8" ht="15" hidden="1" customHeight="1" x14ac:dyDescent="0.25">
      <c r="A5925" s="65" t="s">
        <v>5880</v>
      </c>
      <c r="B5925" s="60" t="s">
        <v>5887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5880</v>
      </c>
      <c r="B5926" s="63" t="s">
        <v>5888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5880</v>
      </c>
      <c r="B5927" s="60" t="s">
        <v>5889</v>
      </c>
      <c r="C5927" s="87" t="s">
        <v>5315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customHeight="1" x14ac:dyDescent="0.25">
      <c r="A5928" s="65" t="s">
        <v>5880</v>
      </c>
      <c r="B5928" s="79" t="s">
        <v>4425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customHeight="1" x14ac:dyDescent="0.25">
      <c r="A5929" s="65" t="s">
        <v>5880</v>
      </c>
      <c r="B5929" s="60" t="s">
        <v>5890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5880</v>
      </c>
      <c r="B5930" s="63" t="s">
        <v>5891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7"/>
        <v>75000</v>
      </c>
      <c r="H5930" s="374" t="s">
        <v>5636</v>
      </c>
    </row>
    <row r="5931" spans="1:8" ht="15" hidden="1" customHeight="1" x14ac:dyDescent="0.25">
      <c r="A5931" s="65" t="s">
        <v>5880</v>
      </c>
      <c r="B5931" s="60" t="s">
        <v>5892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7"/>
        <v>140000</v>
      </c>
      <c r="H5931" s="374" t="s">
        <v>5636</v>
      </c>
    </row>
    <row r="5932" spans="1:8" ht="15" hidden="1" customHeight="1" x14ac:dyDescent="0.25">
      <c r="A5932" s="65" t="s">
        <v>5880</v>
      </c>
      <c r="B5932" s="60" t="s">
        <v>5893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7"/>
        <v>1800000</v>
      </c>
      <c r="H5932" s="86" t="s">
        <v>134</v>
      </c>
    </row>
    <row r="5933" spans="1:8" ht="15" hidden="1" customHeight="1" x14ac:dyDescent="0.25">
      <c r="A5933" s="65" t="s">
        <v>5880</v>
      </c>
      <c r="B5933" s="60" t="s">
        <v>5894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5880</v>
      </c>
      <c r="B5934" s="60" t="s">
        <v>5895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7"/>
        <v>40000</v>
      </c>
      <c r="H5934" s="86" t="s">
        <v>5636</v>
      </c>
    </row>
    <row r="5935" spans="1:8" ht="15" hidden="1" customHeight="1" x14ac:dyDescent="0.25">
      <c r="A5935" s="65" t="s">
        <v>5880</v>
      </c>
      <c r="B5935" s="60" t="s">
        <v>5896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7"/>
        <v>225000</v>
      </c>
      <c r="H5935" s="86" t="s">
        <v>5636</v>
      </c>
    </row>
    <row r="5936" spans="1:8" ht="15" hidden="1" customHeight="1" x14ac:dyDescent="0.25">
      <c r="A5936" s="65" t="s">
        <v>5880</v>
      </c>
      <c r="B5936" s="60" t="s">
        <v>5897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7"/>
        <v>125000</v>
      </c>
      <c r="H5936" s="86" t="s">
        <v>147</v>
      </c>
    </row>
    <row r="5937" spans="1:8" ht="15" hidden="1" customHeight="1" x14ac:dyDescent="0.25">
      <c r="A5937" s="65" t="s">
        <v>5898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7"/>
        <v>12000</v>
      </c>
      <c r="H5937" s="86" t="s">
        <v>5899</v>
      </c>
    </row>
    <row r="5938" spans="1:8" ht="15" hidden="1" customHeight="1" x14ac:dyDescent="0.25">
      <c r="A5938" s="65" t="s">
        <v>5898</v>
      </c>
      <c r="B5938" s="111" t="s">
        <v>5900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7"/>
        <v>60000</v>
      </c>
      <c r="H5938" s="86" t="s">
        <v>5901</v>
      </c>
    </row>
    <row r="5939" spans="1:8" ht="15" hidden="1" customHeight="1" x14ac:dyDescent="0.25">
      <c r="A5939" s="65" t="s">
        <v>5898</v>
      </c>
      <c r="B5939" s="63" t="s">
        <v>5902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7"/>
        <v>45000</v>
      </c>
      <c r="H5939" s="86" t="s">
        <v>648</v>
      </c>
    </row>
    <row r="5940" spans="1:8" ht="15" hidden="1" customHeight="1" x14ac:dyDescent="0.25">
      <c r="A5940" s="65" t="s">
        <v>5898</v>
      </c>
      <c r="B5940" s="80" t="s">
        <v>5903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7"/>
        <v>15000</v>
      </c>
      <c r="H5940" s="86" t="s">
        <v>648</v>
      </c>
    </row>
    <row r="5941" spans="1:8" ht="15" hidden="1" customHeight="1" x14ac:dyDescent="0.25">
      <c r="A5941" s="65" t="s">
        <v>5898</v>
      </c>
      <c r="B5941" s="111" t="s">
        <v>5904</v>
      </c>
      <c r="C5941" s="60" t="s">
        <v>5905</v>
      </c>
      <c r="D5941" s="65">
        <v>3</v>
      </c>
      <c r="E5941" s="66" t="s">
        <v>31</v>
      </c>
      <c r="F5941" s="67">
        <v>15000</v>
      </c>
      <c r="G5941" s="68">
        <f t="shared" si="177"/>
        <v>45000</v>
      </c>
      <c r="H5941" s="86" t="s">
        <v>648</v>
      </c>
    </row>
    <row r="5942" spans="1:8" ht="15" hidden="1" customHeight="1" x14ac:dyDescent="0.25">
      <c r="A5942" s="65" t="s">
        <v>5898</v>
      </c>
      <c r="B5942" s="111" t="s">
        <v>5906</v>
      </c>
      <c r="C5942" s="60" t="s">
        <v>5905</v>
      </c>
      <c r="D5942" s="65">
        <v>3</v>
      </c>
      <c r="E5942" s="66" t="s">
        <v>31</v>
      </c>
      <c r="F5942" s="67">
        <v>5000</v>
      </c>
      <c r="G5942" s="68">
        <f t="shared" si="177"/>
        <v>15000</v>
      </c>
      <c r="H5942" s="86" t="s">
        <v>648</v>
      </c>
    </row>
    <row r="5943" spans="1:8" ht="15" hidden="1" customHeight="1" x14ac:dyDescent="0.25">
      <c r="A5943" s="65" t="s">
        <v>5898</v>
      </c>
      <c r="B5943" s="60" t="s">
        <v>5907</v>
      </c>
      <c r="C5943" s="60" t="s">
        <v>5905</v>
      </c>
      <c r="D5943" s="65">
        <v>5</v>
      </c>
      <c r="E5943" s="66" t="s">
        <v>38</v>
      </c>
      <c r="F5943" s="72">
        <v>11500</v>
      </c>
      <c r="G5943" s="68">
        <f t="shared" si="177"/>
        <v>57500</v>
      </c>
      <c r="H5943" s="86" t="s">
        <v>648</v>
      </c>
    </row>
    <row r="5944" spans="1:8" ht="15" hidden="1" customHeight="1" x14ac:dyDescent="0.25">
      <c r="A5944" s="65" t="s">
        <v>5898</v>
      </c>
      <c r="B5944" s="94" t="s">
        <v>599</v>
      </c>
      <c r="C5944" s="60" t="s">
        <v>4027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5898</v>
      </c>
      <c r="B5945" s="94" t="s">
        <v>5908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7"/>
        <v>960000</v>
      </c>
      <c r="H5945" s="86" t="s">
        <v>3897</v>
      </c>
    </row>
    <row r="5946" spans="1:8" ht="15" hidden="1" customHeight="1" x14ac:dyDescent="0.25">
      <c r="A5946" s="65" t="s">
        <v>5898</v>
      </c>
      <c r="B5946" s="63" t="s">
        <v>5909</v>
      </c>
      <c r="C5946" s="60" t="s">
        <v>5910</v>
      </c>
      <c r="D5946" s="65">
        <v>1</v>
      </c>
      <c r="E5946" s="76" t="s">
        <v>28</v>
      </c>
      <c r="F5946" s="72">
        <v>575000</v>
      </c>
      <c r="G5946" s="68">
        <f t="shared" si="177"/>
        <v>575000</v>
      </c>
      <c r="H5946" s="86" t="s">
        <v>1665</v>
      </c>
    </row>
    <row r="5947" spans="1:8" ht="15" customHeight="1" x14ac:dyDescent="0.25">
      <c r="A5947" s="65" t="s">
        <v>5911</v>
      </c>
      <c r="B5947" s="60" t="s">
        <v>5912</v>
      </c>
      <c r="C5947" s="60" t="s">
        <v>5913</v>
      </c>
      <c r="D5947" s="65">
        <v>1</v>
      </c>
      <c r="E5947" s="66" t="s">
        <v>31</v>
      </c>
      <c r="F5947" s="67">
        <v>1340000</v>
      </c>
      <c r="G5947" s="68">
        <f t="shared" si="177"/>
        <v>1340000</v>
      </c>
      <c r="H5947" s="86" t="s">
        <v>1606</v>
      </c>
    </row>
    <row r="5948" spans="1:8" ht="15" customHeight="1" x14ac:dyDescent="0.25">
      <c r="A5948" s="65" t="s">
        <v>5911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7"/>
        <v>165000</v>
      </c>
      <c r="H5948" s="86" t="s">
        <v>1606</v>
      </c>
    </row>
    <row r="5949" spans="1:8" ht="15" hidden="1" customHeight="1" x14ac:dyDescent="0.25">
      <c r="A5949" s="65" t="s">
        <v>5911</v>
      </c>
      <c r="B5949" s="63" t="s">
        <v>5914</v>
      </c>
      <c r="C5949" s="71" t="s">
        <v>4223</v>
      </c>
      <c r="D5949" s="65">
        <v>1</v>
      </c>
      <c r="E5949" s="66" t="s">
        <v>31</v>
      </c>
      <c r="F5949" s="67">
        <v>40000</v>
      </c>
      <c r="G5949" s="68">
        <f t="shared" si="177"/>
        <v>40000</v>
      </c>
      <c r="H5949" s="86" t="s">
        <v>786</v>
      </c>
    </row>
    <row r="5950" spans="1:8" ht="15" hidden="1" customHeight="1" x14ac:dyDescent="0.25">
      <c r="A5950" s="65" t="s">
        <v>5911</v>
      </c>
      <c r="B5950" s="80" t="s">
        <v>5915</v>
      </c>
      <c r="C5950" s="80" t="s">
        <v>4223</v>
      </c>
      <c r="D5950" s="65">
        <v>10</v>
      </c>
      <c r="E5950" s="66" t="s">
        <v>31</v>
      </c>
      <c r="F5950" s="67">
        <v>1500</v>
      </c>
      <c r="G5950" s="68">
        <f t="shared" si="177"/>
        <v>15000</v>
      </c>
      <c r="H5950" s="86" t="s">
        <v>648</v>
      </c>
    </row>
    <row r="5951" spans="1:8" ht="15" hidden="1" customHeight="1" x14ac:dyDescent="0.25">
      <c r="A5951" s="65" t="s">
        <v>5911</v>
      </c>
      <c r="B5951" s="111" t="s">
        <v>5916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7"/>
        <v>438000</v>
      </c>
      <c r="H5951" s="86" t="s">
        <v>3875</v>
      </c>
    </row>
    <row r="5952" spans="1:8" ht="15" hidden="1" customHeight="1" x14ac:dyDescent="0.25">
      <c r="A5952" s="65" t="s">
        <v>5911</v>
      </c>
      <c r="B5952" s="111" t="s">
        <v>5917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7"/>
        <v>150000</v>
      </c>
      <c r="H5952" s="86" t="s">
        <v>3875</v>
      </c>
    </row>
    <row r="5953" spans="1:9" ht="15" hidden="1" customHeight="1" x14ac:dyDescent="0.25">
      <c r="A5953" s="65" t="s">
        <v>5911</v>
      </c>
      <c r="B5953" s="60" t="s">
        <v>4638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7"/>
        <v>106000</v>
      </c>
      <c r="H5953" s="86" t="s">
        <v>3875</v>
      </c>
    </row>
    <row r="5954" spans="1:9" ht="15" hidden="1" customHeight="1" x14ac:dyDescent="0.25">
      <c r="A5954" s="65" t="s">
        <v>5911</v>
      </c>
      <c r="B5954" s="94" t="s">
        <v>5918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5911</v>
      </c>
      <c r="B5955" s="94" t="s">
        <v>5815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7"/>
        <v>570000</v>
      </c>
      <c r="H5955" s="86" t="s">
        <v>3875</v>
      </c>
    </row>
    <row r="5956" spans="1:9" ht="15" hidden="1" customHeight="1" x14ac:dyDescent="0.25">
      <c r="A5956" s="65" t="s">
        <v>5911</v>
      </c>
      <c r="B5956" s="63" t="s">
        <v>5919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7"/>
        <v>160000</v>
      </c>
      <c r="H5956" s="86" t="s">
        <v>3875</v>
      </c>
    </row>
    <row r="5957" spans="1:9" ht="15" hidden="1" customHeight="1" x14ac:dyDescent="0.25">
      <c r="A5957" s="65" t="s">
        <v>5911</v>
      </c>
      <c r="B5957" s="60" t="s">
        <v>5920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3891</v>
      </c>
    </row>
    <row r="5958" spans="1:9" ht="15" hidden="1" customHeight="1" x14ac:dyDescent="0.25">
      <c r="A5958" s="65" t="s">
        <v>5921</v>
      </c>
      <c r="B5958" s="60" t="s">
        <v>4362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8">F5958*D5958</f>
        <v>37500</v>
      </c>
      <c r="H5958" s="86" t="s">
        <v>5068</v>
      </c>
    </row>
    <row r="5959" spans="1:9" ht="15" hidden="1" customHeight="1" x14ac:dyDescent="0.25">
      <c r="A5959" s="65" t="s">
        <v>5921</v>
      </c>
      <c r="B5959" s="75" t="s">
        <v>5922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8"/>
        <v>12000</v>
      </c>
      <c r="H5959" s="86" t="s">
        <v>550</v>
      </c>
    </row>
    <row r="5960" spans="1:9" ht="15" hidden="1" customHeight="1" x14ac:dyDescent="0.25">
      <c r="A5960" s="65" t="s">
        <v>5921</v>
      </c>
      <c r="B5960" s="63" t="s">
        <v>5923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8"/>
        <v>62500</v>
      </c>
      <c r="H5960" s="86" t="s">
        <v>2435</v>
      </c>
    </row>
    <row r="5961" spans="1:9" ht="15" hidden="1" customHeight="1" x14ac:dyDescent="0.25">
      <c r="A5961" s="65" t="s">
        <v>5921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8"/>
        <v>96000</v>
      </c>
      <c r="H5961" s="86" t="s">
        <v>797</v>
      </c>
    </row>
    <row r="5962" spans="1:9" ht="15" hidden="1" customHeight="1" x14ac:dyDescent="0.25">
      <c r="A5962" s="405">
        <v>44598</v>
      </c>
      <c r="B5962" s="60" t="s">
        <v>5924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8"/>
        <v>30000</v>
      </c>
      <c r="H5962" s="86" t="s">
        <v>5925</v>
      </c>
      <c r="I5962" s="364"/>
    </row>
    <row r="5963" spans="1:9" ht="15" hidden="1" customHeight="1" x14ac:dyDescent="0.25">
      <c r="A5963" s="85">
        <v>44598</v>
      </c>
      <c r="B5963" s="75" t="s">
        <v>5926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8"/>
        <v>60000</v>
      </c>
      <c r="H5963" s="86" t="s">
        <v>5925</v>
      </c>
      <c r="I5963" s="73"/>
    </row>
    <row r="5964" spans="1:9" ht="15" hidden="1" customHeight="1" x14ac:dyDescent="0.25">
      <c r="A5964" s="85">
        <v>44598</v>
      </c>
      <c r="B5964" s="63" t="s">
        <v>5927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8"/>
        <v>5000</v>
      </c>
      <c r="H5964" s="86" t="s">
        <v>5925</v>
      </c>
      <c r="I5964" s="73"/>
    </row>
    <row r="5965" spans="1:9" ht="15" hidden="1" customHeight="1" x14ac:dyDescent="0.25">
      <c r="A5965" s="85">
        <v>44598</v>
      </c>
      <c r="B5965" s="80" t="s">
        <v>5928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8"/>
        <v>6000</v>
      </c>
      <c r="H5965" s="86" t="s">
        <v>5925</v>
      </c>
      <c r="I5965" s="73"/>
    </row>
    <row r="5966" spans="1:9" ht="15" hidden="1" customHeight="1" x14ac:dyDescent="0.25">
      <c r="A5966" s="85">
        <v>44598</v>
      </c>
      <c r="B5966" s="111" t="s">
        <v>5929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8"/>
        <v>400000</v>
      </c>
      <c r="H5966" s="86" t="s">
        <v>5390</v>
      </c>
      <c r="I5966" s="73" t="s">
        <v>5921</v>
      </c>
    </row>
    <row r="5967" spans="1:9" ht="15" hidden="1" customHeight="1" x14ac:dyDescent="0.25">
      <c r="A5967" s="85">
        <v>44598</v>
      </c>
      <c r="B5967" s="111" t="s">
        <v>5264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8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5930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8"/>
        <v>350000</v>
      </c>
      <c r="H5968" s="86" t="s">
        <v>5931</v>
      </c>
      <c r="I5968" s="73" t="s">
        <v>5921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5931</v>
      </c>
      <c r="I5970" s="73" t="s">
        <v>5921</v>
      </c>
    </row>
    <row r="5971" spans="1:9" ht="15" hidden="1" customHeight="1" x14ac:dyDescent="0.25">
      <c r="A5971" s="85">
        <v>44598</v>
      </c>
      <c r="B5971" s="94" t="s">
        <v>4205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8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5932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8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5292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4925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5933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5934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5068</v>
      </c>
      <c r="I5976" s="73"/>
    </row>
    <row r="5977" spans="1:9" ht="15" hidden="1" customHeight="1" x14ac:dyDescent="0.25">
      <c r="A5977" s="85">
        <v>44598</v>
      </c>
      <c r="B5977" s="60" t="s">
        <v>5935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5068</v>
      </c>
      <c r="I5977" s="73"/>
    </row>
    <row r="5978" spans="1:9" ht="15" hidden="1" customHeight="1" x14ac:dyDescent="0.25">
      <c r="A5978" s="85">
        <v>44598</v>
      </c>
      <c r="B5978" s="63" t="s">
        <v>5936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8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5937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8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5938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8"/>
        <v>71000</v>
      </c>
      <c r="H5980" s="86" t="s">
        <v>3891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customHeight="1" x14ac:dyDescent="0.25">
      <c r="A5982" s="85">
        <v>44598</v>
      </c>
      <c r="B5982" s="60" t="s">
        <v>5890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8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8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5940</v>
      </c>
      <c r="C5984" s="60" t="s">
        <v>5941</v>
      </c>
      <c r="D5984" s="65">
        <v>1</v>
      </c>
      <c r="E5984" s="66" t="s">
        <v>31</v>
      </c>
      <c r="F5984" s="67">
        <v>65000</v>
      </c>
      <c r="G5984" s="68">
        <f t="shared" si="178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5942</v>
      </c>
      <c r="C5985" s="60" t="s">
        <v>5941</v>
      </c>
      <c r="D5985" s="65">
        <v>1</v>
      </c>
      <c r="E5985" s="66" t="s">
        <v>31</v>
      </c>
      <c r="F5985" s="67">
        <v>70000</v>
      </c>
      <c r="G5985" s="68">
        <f t="shared" si="178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8"/>
        <v>255000</v>
      </c>
      <c r="H5986" s="86" t="s">
        <v>5068</v>
      </c>
    </row>
    <row r="5987" spans="1:8" ht="15" hidden="1" customHeight="1" x14ac:dyDescent="0.25">
      <c r="A5987" s="85">
        <v>44626</v>
      </c>
      <c r="B5987" s="80" t="s">
        <v>5943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8"/>
        <v>60000</v>
      </c>
      <c r="H5987" s="86" t="s">
        <v>5068</v>
      </c>
    </row>
    <row r="5988" spans="1:8" ht="15" hidden="1" customHeight="1" x14ac:dyDescent="0.25">
      <c r="A5988" s="85">
        <v>44626</v>
      </c>
      <c r="B5988" s="111" t="s">
        <v>5944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8"/>
        <v>22000</v>
      </c>
      <c r="H5988" s="86" t="s">
        <v>5068</v>
      </c>
    </row>
    <row r="5989" spans="1:8" ht="15" hidden="1" customHeight="1" x14ac:dyDescent="0.25">
      <c r="A5989" s="85">
        <v>44626</v>
      </c>
      <c r="B5989" s="111" t="s">
        <v>5945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8"/>
        <v>16000</v>
      </c>
      <c r="H5989" s="86" t="s">
        <v>5068</v>
      </c>
    </row>
    <row r="5990" spans="1:8" ht="15" hidden="1" customHeight="1" x14ac:dyDescent="0.25">
      <c r="A5990" s="85">
        <v>44626</v>
      </c>
      <c r="B5990" s="60" t="s">
        <v>5946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8"/>
        <v>6000</v>
      </c>
      <c r="H5990" s="86" t="s">
        <v>5068</v>
      </c>
    </row>
    <row r="5991" spans="1:8" ht="15" hidden="1" customHeight="1" x14ac:dyDescent="0.25">
      <c r="A5991" s="85">
        <v>44626</v>
      </c>
      <c r="B5991" s="60" t="s">
        <v>4726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5124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5947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8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4808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8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8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5948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8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5949</v>
      </c>
      <c r="C5997" s="87" t="s">
        <v>5950</v>
      </c>
      <c r="D5997" s="81">
        <v>1</v>
      </c>
      <c r="E5997" s="66" t="s">
        <v>31</v>
      </c>
      <c r="F5997" s="217">
        <v>225000</v>
      </c>
      <c r="G5997" s="68">
        <f t="shared" si="178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5951</v>
      </c>
      <c r="C5998" s="60"/>
      <c r="D5998" s="65">
        <v>1</v>
      </c>
      <c r="E5998" s="66" t="s">
        <v>31</v>
      </c>
      <c r="F5998" s="67">
        <v>7000</v>
      </c>
      <c r="G5998" s="68">
        <f t="shared" si="178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5952</v>
      </c>
      <c r="C5999" s="60"/>
      <c r="D5999" s="81">
        <v>1</v>
      </c>
      <c r="E5999" s="66" t="s">
        <v>31</v>
      </c>
      <c r="F5999" s="82">
        <v>6000</v>
      </c>
      <c r="G5999" s="68">
        <f t="shared" si="178"/>
        <v>6000</v>
      </c>
      <c r="H5999" s="374" t="s">
        <v>1665</v>
      </c>
    </row>
    <row r="6000" spans="1:8" ht="15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8"/>
        <v>15200000</v>
      </c>
      <c r="H6000" s="86" t="s">
        <v>112</v>
      </c>
    </row>
    <row r="6001" spans="1:8" ht="15" customHeight="1" x14ac:dyDescent="0.25">
      <c r="A6001" s="85">
        <v>44626</v>
      </c>
      <c r="B6001" s="60" t="s">
        <v>5953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8"/>
        <v>1385000</v>
      </c>
      <c r="H6001" s="374" t="s">
        <v>160</v>
      </c>
    </row>
    <row r="6002" spans="1:8" ht="15" customHeight="1" x14ac:dyDescent="0.25">
      <c r="A6002" s="85">
        <v>44626</v>
      </c>
      <c r="B6002" s="60" t="s">
        <v>5954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8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4368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8"/>
        <v>255000</v>
      </c>
      <c r="H6003" s="86" t="s">
        <v>5068</v>
      </c>
    </row>
    <row r="6004" spans="1:8" ht="15" hidden="1" customHeight="1" x14ac:dyDescent="0.25">
      <c r="A6004" s="85">
        <v>44657</v>
      </c>
      <c r="B6004" s="60" t="s">
        <v>5955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8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4528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8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8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4822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8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8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5956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8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5957</v>
      </c>
    </row>
    <row r="6011" spans="1:8" ht="15" hidden="1" customHeight="1" x14ac:dyDescent="0.25">
      <c r="A6011" s="85">
        <v>44657</v>
      </c>
      <c r="B6011" s="60" t="s">
        <v>5958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8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4368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8"/>
        <v>306000</v>
      </c>
      <c r="H6013" s="86" t="s">
        <v>5068</v>
      </c>
    </row>
    <row r="6014" spans="1:8" ht="15" customHeight="1" x14ac:dyDescent="0.25">
      <c r="A6014" s="85">
        <v>44657</v>
      </c>
      <c r="B6014" s="60" t="s">
        <v>4352</v>
      </c>
      <c r="C6014" s="60" t="s">
        <v>5960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customHeight="1" x14ac:dyDescent="0.25">
      <c r="A6015" s="85">
        <v>44657</v>
      </c>
      <c r="B6015" s="60" t="s">
        <v>5961</v>
      </c>
      <c r="C6015" s="60" t="s">
        <v>5960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5962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5963</v>
      </c>
    </row>
    <row r="6017" spans="1:8" ht="15" hidden="1" customHeight="1" x14ac:dyDescent="0.25">
      <c r="A6017" s="85">
        <v>44657</v>
      </c>
      <c r="B6017" s="79" t="s">
        <v>5964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customHeight="1" x14ac:dyDescent="0.25">
      <c r="A6018" s="85">
        <v>44718</v>
      </c>
      <c r="B6018" s="60" t="s">
        <v>5965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9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5966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9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4205</v>
      </c>
      <c r="C6020" s="71" t="s">
        <v>5967</v>
      </c>
      <c r="D6020" s="65">
        <v>2</v>
      </c>
      <c r="E6020" s="66" t="s">
        <v>64</v>
      </c>
      <c r="F6020" s="67">
        <v>255000</v>
      </c>
      <c r="G6020" s="68">
        <f t="shared" si="179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9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9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9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5467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9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4062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9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9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9"/>
        <v>120000</v>
      </c>
      <c r="H6027" s="86" t="s">
        <v>5068</v>
      </c>
    </row>
    <row r="6028" spans="1:8" ht="15" customHeight="1" x14ac:dyDescent="0.25">
      <c r="A6028" s="85">
        <v>44718</v>
      </c>
      <c r="B6028" s="60" t="s">
        <v>5968</v>
      </c>
      <c r="C6028" s="60" t="s">
        <v>5969</v>
      </c>
      <c r="D6028" s="65">
        <v>1</v>
      </c>
      <c r="E6028" s="66" t="s">
        <v>31</v>
      </c>
      <c r="F6028" s="217">
        <v>1400000</v>
      </c>
      <c r="G6028" s="68">
        <f t="shared" si="179"/>
        <v>1400000</v>
      </c>
      <c r="H6028" s="86" t="s">
        <v>1105</v>
      </c>
    </row>
    <row r="6029" spans="1:8" ht="15" customHeight="1" x14ac:dyDescent="0.25">
      <c r="A6029" s="85">
        <v>44718</v>
      </c>
      <c r="B6029" s="60" t="s">
        <v>5968</v>
      </c>
      <c r="C6029" s="60" t="s">
        <v>5969</v>
      </c>
      <c r="D6029" s="65">
        <v>1</v>
      </c>
      <c r="E6029" s="66" t="s">
        <v>31</v>
      </c>
      <c r="F6029" s="217">
        <v>1400000</v>
      </c>
      <c r="G6029" s="68">
        <f t="shared" si="179"/>
        <v>1400000</v>
      </c>
      <c r="H6029" s="86" t="s">
        <v>1105</v>
      </c>
    </row>
    <row r="6030" spans="1:8" ht="15" customHeight="1" x14ac:dyDescent="0.25">
      <c r="A6030" s="85">
        <v>44718</v>
      </c>
      <c r="B6030" s="75" t="s">
        <v>5970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9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5971</v>
      </c>
      <c r="D6031" s="81">
        <v>2</v>
      </c>
      <c r="E6031" s="66" t="s">
        <v>5972</v>
      </c>
      <c r="F6031" s="217">
        <v>50000</v>
      </c>
      <c r="G6031" s="68">
        <f t="shared" si="179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5973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9"/>
        <v>105000</v>
      </c>
      <c r="H6032" s="374" t="s">
        <v>5974</v>
      </c>
    </row>
    <row r="6033" spans="1:8" ht="15" hidden="1" customHeight="1" x14ac:dyDescent="0.25">
      <c r="A6033" s="85">
        <v>44718</v>
      </c>
      <c r="B6033" s="60" t="s">
        <v>5975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9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5976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9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5966</v>
      </c>
      <c r="C6035" s="60" t="s">
        <v>4027</v>
      </c>
      <c r="D6035" s="81">
        <v>2</v>
      </c>
      <c r="E6035" s="66" t="s">
        <v>31</v>
      </c>
      <c r="F6035" s="82">
        <v>125000</v>
      </c>
      <c r="G6035" s="217">
        <f t="shared" si="179"/>
        <v>250000</v>
      </c>
      <c r="H6035" s="374" t="s">
        <v>5977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9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9"/>
        <v>11110000</v>
      </c>
      <c r="H6037" s="86" t="s">
        <v>5978</v>
      </c>
    </row>
    <row r="6038" spans="1:8" ht="15" hidden="1" customHeight="1" x14ac:dyDescent="0.25">
      <c r="A6038" s="85">
        <v>44718</v>
      </c>
      <c r="B6038" s="60" t="s">
        <v>5979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9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5980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9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5981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9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5982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9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5983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9"/>
        <v>190000</v>
      </c>
      <c r="H6042" s="86" t="s">
        <v>5068</v>
      </c>
    </row>
    <row r="6043" spans="1:8" ht="15" hidden="1" customHeight="1" x14ac:dyDescent="0.25">
      <c r="A6043" s="85">
        <v>44748</v>
      </c>
      <c r="B6043" s="79" t="s">
        <v>5984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9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5985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9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5986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9"/>
        <v>1900000</v>
      </c>
      <c r="H6045" s="86" t="s">
        <v>5987</v>
      </c>
    </row>
    <row r="6046" spans="1:8" ht="15" hidden="1" customHeight="1" x14ac:dyDescent="0.25">
      <c r="A6046" s="85">
        <v>44748</v>
      </c>
      <c r="B6046" s="111" t="s">
        <v>5036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9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5651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9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5651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9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5988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9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5249</v>
      </c>
      <c r="C6050" s="60" t="s">
        <v>5989</v>
      </c>
      <c r="D6050" s="65">
        <v>2</v>
      </c>
      <c r="E6050" s="66" t="s">
        <v>31</v>
      </c>
      <c r="F6050" s="217">
        <v>111000</v>
      </c>
      <c r="G6050" s="68">
        <f t="shared" si="179"/>
        <v>222000</v>
      </c>
      <c r="H6050" s="86" t="s">
        <v>5990</v>
      </c>
    </row>
    <row r="6051" spans="1:8" ht="15" hidden="1" customHeight="1" x14ac:dyDescent="0.25">
      <c r="A6051" s="85">
        <v>44748</v>
      </c>
      <c r="B6051" s="60" t="s">
        <v>5991</v>
      </c>
      <c r="C6051" s="60" t="s">
        <v>4027</v>
      </c>
      <c r="D6051" s="65">
        <v>1</v>
      </c>
      <c r="E6051" s="66" t="s">
        <v>31</v>
      </c>
      <c r="F6051" s="217">
        <v>125000</v>
      </c>
      <c r="G6051" s="68">
        <f t="shared" si="179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5992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9"/>
        <v>450000</v>
      </c>
      <c r="H6052" s="86" t="s">
        <v>5068</v>
      </c>
    </row>
    <row r="6053" spans="1:8" ht="15" hidden="1" customHeight="1" x14ac:dyDescent="0.25">
      <c r="A6053" s="85">
        <v>44779</v>
      </c>
      <c r="B6053" s="60" t="s">
        <v>5993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9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5994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9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5995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9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5996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9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5997</v>
      </c>
      <c r="C6057" s="74" t="s">
        <v>5998</v>
      </c>
      <c r="D6057" s="65">
        <v>1</v>
      </c>
      <c r="E6057" s="66" t="s">
        <v>31</v>
      </c>
      <c r="F6057" s="67">
        <v>40000</v>
      </c>
      <c r="G6057" s="68">
        <f t="shared" si="179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5997</v>
      </c>
      <c r="C6058" s="165" t="s">
        <v>5998</v>
      </c>
      <c r="D6058" s="65">
        <v>1</v>
      </c>
      <c r="E6058" s="66" t="s">
        <v>31</v>
      </c>
      <c r="F6058" s="67">
        <v>40000</v>
      </c>
      <c r="G6058" s="68">
        <f t="shared" si="179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9"/>
        <v>1600000</v>
      </c>
      <c r="H6059" s="86" t="s">
        <v>6000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9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5468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9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6001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9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6002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9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6003</v>
      </c>
      <c r="C6064" s="60"/>
      <c r="D6064" s="65">
        <v>1</v>
      </c>
      <c r="E6064" s="66" t="s">
        <v>71</v>
      </c>
      <c r="F6064" s="67">
        <v>500000</v>
      </c>
      <c r="G6064" s="68">
        <f t="shared" si="179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6004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9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6005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9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9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6006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9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6007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9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6008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9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9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6010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9"/>
        <v>25000</v>
      </c>
      <c r="H6072" s="86" t="s">
        <v>5068</v>
      </c>
    </row>
    <row r="6073" spans="1:8" ht="15" hidden="1" customHeight="1" x14ac:dyDescent="0.25">
      <c r="A6073" s="85">
        <v>44810</v>
      </c>
      <c r="B6073" s="60" t="s">
        <v>6011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9"/>
        <v>55000</v>
      </c>
      <c r="H6073" s="374" t="s">
        <v>5068</v>
      </c>
    </row>
    <row r="6074" spans="1:8" ht="15" hidden="1" customHeight="1" x14ac:dyDescent="0.25">
      <c r="A6074" s="85">
        <v>44810</v>
      </c>
      <c r="B6074" s="79" t="s">
        <v>6012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9"/>
        <v>375000</v>
      </c>
      <c r="H6074" s="374" t="s">
        <v>5068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9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6013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9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6014</v>
      </c>
      <c r="C6077" s="60" t="s">
        <v>6015</v>
      </c>
      <c r="D6077" s="81">
        <v>2</v>
      </c>
      <c r="E6077" s="66" t="s">
        <v>31</v>
      </c>
      <c r="F6077" s="82">
        <v>40000</v>
      </c>
      <c r="G6077" s="217">
        <f t="shared" si="179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6016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9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5108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9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6017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9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6018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9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0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6016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0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6020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0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0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6021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0"/>
        <v>160000</v>
      </c>
      <c r="H6086" s="86" t="s">
        <v>6022</v>
      </c>
    </row>
    <row r="6087" spans="1:8" ht="15" hidden="1" customHeight="1" x14ac:dyDescent="0.25">
      <c r="A6087" s="85">
        <v>44840</v>
      </c>
      <c r="B6087" s="60" t="s">
        <v>6023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0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6024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0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6025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0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6026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0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6027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0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6028</v>
      </c>
      <c r="C6092" s="60" t="s">
        <v>6029</v>
      </c>
      <c r="D6092" s="65">
        <v>1</v>
      </c>
      <c r="E6092" s="66" t="s">
        <v>71</v>
      </c>
      <c r="F6092" s="67">
        <v>310000</v>
      </c>
      <c r="G6092" s="68">
        <f t="shared" si="180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4201</v>
      </c>
      <c r="C6093" s="60" t="s">
        <v>4027</v>
      </c>
      <c r="D6093" s="81">
        <v>3</v>
      </c>
      <c r="E6093" s="66" t="s">
        <v>31</v>
      </c>
      <c r="F6093" s="72">
        <v>125000</v>
      </c>
      <c r="G6093" s="68">
        <f t="shared" si="180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0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6030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0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6031</v>
      </c>
      <c r="C6096" s="60"/>
      <c r="D6096" s="81">
        <v>1</v>
      </c>
      <c r="E6096" s="66" t="s">
        <v>31</v>
      </c>
      <c r="F6096" s="217">
        <v>23000</v>
      </c>
      <c r="G6096" s="217">
        <f t="shared" si="180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6032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0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0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5486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0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6033</v>
      </c>
      <c r="C6100" s="60"/>
      <c r="D6100" s="65">
        <v>3</v>
      </c>
      <c r="E6100" s="66" t="s">
        <v>64</v>
      </c>
      <c r="F6100" s="67">
        <v>13000</v>
      </c>
      <c r="G6100" s="68">
        <f t="shared" si="180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4410</v>
      </c>
      <c r="C6101" s="60"/>
      <c r="D6101" s="65">
        <v>4</v>
      </c>
      <c r="E6101" s="66" t="s">
        <v>3929</v>
      </c>
      <c r="F6101" s="67">
        <v>75000</v>
      </c>
      <c r="G6101" s="68">
        <f t="shared" si="180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6034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0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6035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0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6036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0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6037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0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0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0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6038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0"/>
        <v>57500</v>
      </c>
      <c r="H6108" s="86" t="s">
        <v>1146</v>
      </c>
    </row>
    <row r="6109" spans="1:8" ht="15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0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0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6040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0"/>
        <v>250000</v>
      </c>
      <c r="H6111" s="86" t="s">
        <v>6041</v>
      </c>
    </row>
    <row r="6112" spans="1:8" ht="15" hidden="1" customHeight="1" x14ac:dyDescent="0.25">
      <c r="A6112" s="85">
        <v>44871</v>
      </c>
      <c r="B6112" s="75" t="s">
        <v>6042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0"/>
        <v>275000</v>
      </c>
      <c r="H6112" s="86" t="s">
        <v>6041</v>
      </c>
    </row>
    <row r="6113" spans="1:8" ht="15" hidden="1" customHeight="1" x14ac:dyDescent="0.25">
      <c r="A6113" s="85">
        <v>44871</v>
      </c>
      <c r="B6113" s="60" t="s">
        <v>6043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0"/>
        <v>80000</v>
      </c>
      <c r="H6113" s="86" t="s">
        <v>6041</v>
      </c>
    </row>
    <row r="6114" spans="1:8" ht="15" hidden="1" customHeight="1" x14ac:dyDescent="0.25">
      <c r="A6114" s="65" t="s">
        <v>6044</v>
      </c>
      <c r="B6114" s="60" t="s">
        <v>6045</v>
      </c>
      <c r="C6114" s="60"/>
      <c r="D6114" s="65">
        <v>1</v>
      </c>
      <c r="E6114" s="66" t="s">
        <v>6046</v>
      </c>
      <c r="F6114" s="67">
        <v>145000</v>
      </c>
      <c r="G6114" s="68">
        <f t="shared" si="180"/>
        <v>145000</v>
      </c>
      <c r="H6114" s="86" t="s">
        <v>935</v>
      </c>
    </row>
    <row r="6115" spans="1:8" ht="15" hidden="1" customHeight="1" x14ac:dyDescent="0.25">
      <c r="A6115" s="65" t="s">
        <v>6044</v>
      </c>
      <c r="B6115" s="79" t="s">
        <v>6047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0"/>
        <v>45000</v>
      </c>
      <c r="H6115" s="86" t="s">
        <v>1146</v>
      </c>
    </row>
    <row r="6116" spans="1:8" ht="15" hidden="1" customHeight="1" x14ac:dyDescent="0.25">
      <c r="A6116" s="65" t="s">
        <v>6044</v>
      </c>
      <c r="B6116" s="60" t="s">
        <v>6048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0"/>
        <v>200000</v>
      </c>
      <c r="H6116" s="86" t="s">
        <v>6049</v>
      </c>
    </row>
    <row r="6117" spans="1:8" ht="15" hidden="1" customHeight="1" x14ac:dyDescent="0.25">
      <c r="A6117" s="65" t="s">
        <v>6044</v>
      </c>
      <c r="B6117" s="60" t="s">
        <v>6050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0"/>
        <v>350000</v>
      </c>
      <c r="H6117" s="86" t="s">
        <v>112</v>
      </c>
    </row>
    <row r="6118" spans="1:8" ht="15" hidden="1" customHeight="1" x14ac:dyDescent="0.25">
      <c r="A6118" s="65" t="s">
        <v>6044</v>
      </c>
      <c r="B6118" s="79" t="s">
        <v>4205</v>
      </c>
      <c r="C6118" s="71" t="s">
        <v>5967</v>
      </c>
      <c r="D6118" s="65">
        <v>2</v>
      </c>
      <c r="E6118" s="66" t="s">
        <v>31</v>
      </c>
      <c r="F6118" s="67">
        <v>255000</v>
      </c>
      <c r="G6118" s="68">
        <f t="shared" si="180"/>
        <v>510000</v>
      </c>
      <c r="H6118" s="86" t="s">
        <v>112</v>
      </c>
    </row>
    <row r="6119" spans="1:8" ht="15" hidden="1" customHeight="1" x14ac:dyDescent="0.25">
      <c r="A6119" s="65" t="s">
        <v>6044</v>
      </c>
      <c r="B6119" s="94" t="s">
        <v>4299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0"/>
        <v>60000</v>
      </c>
      <c r="H6119" s="86" t="s">
        <v>112</v>
      </c>
    </row>
    <row r="6120" spans="1:8" ht="15" hidden="1" customHeight="1" x14ac:dyDescent="0.25">
      <c r="A6120" s="65" t="s">
        <v>6044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0"/>
        <v>30000</v>
      </c>
      <c r="H6120" s="86" t="s">
        <v>112</v>
      </c>
    </row>
    <row r="6121" spans="1:8" ht="15" hidden="1" customHeight="1" x14ac:dyDescent="0.25">
      <c r="A6121" s="65" t="s">
        <v>6044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0"/>
        <v>260000</v>
      </c>
      <c r="H6121" s="86" t="s">
        <v>112</v>
      </c>
    </row>
    <row r="6122" spans="1:8" ht="15" hidden="1" customHeight="1" x14ac:dyDescent="0.25">
      <c r="A6122" s="65" t="s">
        <v>6044</v>
      </c>
      <c r="B6122" s="63" t="s">
        <v>6051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0"/>
        <v>100000</v>
      </c>
      <c r="H6122" s="86" t="s">
        <v>112</v>
      </c>
    </row>
    <row r="6123" spans="1:8" ht="15" hidden="1" customHeight="1" x14ac:dyDescent="0.25">
      <c r="A6123" s="65" t="s">
        <v>6044</v>
      </c>
      <c r="B6123" s="75" t="s">
        <v>6052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0"/>
        <v>150000</v>
      </c>
      <c r="H6123" s="86" t="s">
        <v>112</v>
      </c>
    </row>
    <row r="6124" spans="1:8" ht="15" hidden="1" customHeight="1" x14ac:dyDescent="0.25">
      <c r="A6124" s="65" t="s">
        <v>6053</v>
      </c>
      <c r="B6124" s="60" t="s">
        <v>6054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0"/>
        <v>63000</v>
      </c>
      <c r="H6124" s="86" t="s">
        <v>6055</v>
      </c>
    </row>
    <row r="6125" spans="1:8" ht="15" hidden="1" customHeight="1" x14ac:dyDescent="0.25">
      <c r="A6125" s="65" t="s">
        <v>6053</v>
      </c>
      <c r="B6125" s="79" t="s">
        <v>6056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0"/>
        <v>22500</v>
      </c>
      <c r="H6125" s="86" t="s">
        <v>6055</v>
      </c>
    </row>
    <row r="6126" spans="1:8" ht="15" hidden="1" customHeight="1" x14ac:dyDescent="0.25">
      <c r="A6126" s="65" t="s">
        <v>6053</v>
      </c>
      <c r="B6126" s="60" t="s">
        <v>6057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0"/>
        <v>160000</v>
      </c>
      <c r="H6126" s="86" t="s">
        <v>6058</v>
      </c>
    </row>
    <row r="6127" spans="1:8" ht="15" hidden="1" customHeight="1" x14ac:dyDescent="0.25">
      <c r="A6127" s="65" t="s">
        <v>6053</v>
      </c>
      <c r="B6127" s="60" t="s">
        <v>6059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0"/>
        <v>9500</v>
      </c>
      <c r="H6127" s="86" t="s">
        <v>5740</v>
      </c>
    </row>
    <row r="6128" spans="1:8" ht="15" hidden="1" customHeight="1" x14ac:dyDescent="0.25">
      <c r="A6128" s="65" t="s">
        <v>6053</v>
      </c>
      <c r="B6128" s="79" t="s">
        <v>6060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0"/>
        <v>50000</v>
      </c>
      <c r="H6128" s="86" t="s">
        <v>6061</v>
      </c>
    </row>
    <row r="6129" spans="1:9" ht="15" hidden="1" customHeight="1" x14ac:dyDescent="0.25">
      <c r="A6129" s="65" t="s">
        <v>6062</v>
      </c>
      <c r="B6129" s="60" t="s">
        <v>6063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0"/>
        <v>12000</v>
      </c>
      <c r="H6129" s="86" t="s">
        <v>5740</v>
      </c>
      <c r="I6129" s="364"/>
    </row>
    <row r="6130" spans="1:9" ht="15" hidden="1" customHeight="1" x14ac:dyDescent="0.25">
      <c r="A6130" s="65" t="s">
        <v>6062</v>
      </c>
      <c r="B6130" s="79" t="s">
        <v>6064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0"/>
        <v>6000</v>
      </c>
      <c r="H6130" s="86" t="s">
        <v>6065</v>
      </c>
      <c r="I6130" s="364"/>
    </row>
    <row r="6131" spans="1:9" ht="15" hidden="1" customHeight="1" x14ac:dyDescent="0.25">
      <c r="A6131" s="65" t="s">
        <v>6062</v>
      </c>
      <c r="B6131" s="60" t="s">
        <v>6066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0"/>
        <v>1000000</v>
      </c>
      <c r="H6131" s="86" t="s">
        <v>789</v>
      </c>
      <c r="I6131" s="73"/>
    </row>
    <row r="6132" spans="1:9" ht="15" hidden="1" customHeight="1" x14ac:dyDescent="0.25">
      <c r="A6132" s="65" t="s">
        <v>6062</v>
      </c>
      <c r="B6132" s="60" t="s">
        <v>6067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0"/>
        <v>312000</v>
      </c>
      <c r="H6132" s="86" t="s">
        <v>184</v>
      </c>
      <c r="I6132" s="73"/>
    </row>
    <row r="6133" spans="1:9" ht="15" hidden="1" customHeight="1" x14ac:dyDescent="0.25">
      <c r="A6133" s="65" t="s">
        <v>6062</v>
      </c>
      <c r="B6133" s="79" t="s">
        <v>6068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0"/>
        <v>1480000</v>
      </c>
      <c r="H6133" s="86" t="s">
        <v>184</v>
      </c>
      <c r="I6133" s="73"/>
    </row>
    <row r="6134" spans="1:9" ht="15" hidden="1" customHeight="1" x14ac:dyDescent="0.25">
      <c r="A6134" s="65" t="s">
        <v>6062</v>
      </c>
      <c r="B6134" s="94" t="s">
        <v>4765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0"/>
        <v>360000</v>
      </c>
      <c r="H6134" s="86" t="s">
        <v>184</v>
      </c>
      <c r="I6134" s="73"/>
    </row>
    <row r="6135" spans="1:9" ht="15" hidden="1" customHeight="1" x14ac:dyDescent="0.25">
      <c r="A6135" s="65" t="s">
        <v>6062</v>
      </c>
      <c r="B6135" s="94" t="s">
        <v>6069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0"/>
        <v>1227028</v>
      </c>
      <c r="H6135" s="86" t="s">
        <v>184</v>
      </c>
      <c r="I6135" s="73"/>
    </row>
    <row r="6136" spans="1:9" ht="15" hidden="1" customHeight="1" x14ac:dyDescent="0.25">
      <c r="A6136" s="65" t="s">
        <v>6062</v>
      </c>
      <c r="B6136" s="63" t="s">
        <v>6070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0"/>
        <v>1002250</v>
      </c>
      <c r="H6136" s="86" t="s">
        <v>184</v>
      </c>
      <c r="I6136" s="73"/>
    </row>
    <row r="6137" spans="1:9" ht="15" customHeight="1" x14ac:dyDescent="0.25">
      <c r="A6137" s="65" t="s">
        <v>6062</v>
      </c>
      <c r="B6137" s="63" t="s">
        <v>3700</v>
      </c>
      <c r="C6137" s="60" t="s">
        <v>6071</v>
      </c>
      <c r="D6137" s="65">
        <v>5</v>
      </c>
      <c r="E6137" s="66" t="s">
        <v>31</v>
      </c>
      <c r="F6137" s="72">
        <v>1620000</v>
      </c>
      <c r="G6137" s="68">
        <f t="shared" si="180"/>
        <v>8100000</v>
      </c>
      <c r="H6137" s="86" t="s">
        <v>184</v>
      </c>
      <c r="I6137" s="73"/>
    </row>
    <row r="6138" spans="1:9" ht="15" customHeight="1" x14ac:dyDescent="0.25">
      <c r="A6138" s="65" t="s">
        <v>6062</v>
      </c>
      <c r="B6138" s="75" t="s">
        <v>6072</v>
      </c>
      <c r="C6138" s="60" t="s">
        <v>6071</v>
      </c>
      <c r="D6138" s="81">
        <v>5</v>
      </c>
      <c r="E6138" s="66" t="s">
        <v>28</v>
      </c>
      <c r="F6138" s="217">
        <v>170000</v>
      </c>
      <c r="G6138" s="68">
        <f t="shared" si="180"/>
        <v>850000</v>
      </c>
      <c r="H6138" s="86" t="s">
        <v>184</v>
      </c>
      <c r="I6138" s="73"/>
    </row>
    <row r="6139" spans="1:9" ht="15" hidden="1" customHeight="1" x14ac:dyDescent="0.25">
      <c r="A6139" s="65" t="s">
        <v>6062</v>
      </c>
      <c r="B6139" s="60" t="s">
        <v>2618</v>
      </c>
      <c r="C6139" s="60" t="s">
        <v>6071</v>
      </c>
      <c r="D6139" s="65">
        <v>5</v>
      </c>
      <c r="E6139" s="66" t="s">
        <v>31</v>
      </c>
      <c r="F6139" s="217">
        <v>55000</v>
      </c>
      <c r="G6139" s="68">
        <f t="shared" si="180"/>
        <v>275000</v>
      </c>
      <c r="H6139" s="86" t="s">
        <v>184</v>
      </c>
      <c r="I6139" s="73"/>
    </row>
    <row r="6140" spans="1:9" ht="15" customHeight="1" x14ac:dyDescent="0.25">
      <c r="A6140" s="65" t="s">
        <v>6062</v>
      </c>
      <c r="B6140" s="60" t="s">
        <v>6073</v>
      </c>
      <c r="C6140" s="60" t="s">
        <v>6071</v>
      </c>
      <c r="D6140" s="65">
        <v>15</v>
      </c>
      <c r="E6140" s="66" t="s">
        <v>31</v>
      </c>
      <c r="F6140" s="217">
        <v>155000</v>
      </c>
      <c r="G6140" s="68">
        <f t="shared" si="180"/>
        <v>2325000</v>
      </c>
      <c r="H6140" s="86" t="s">
        <v>184</v>
      </c>
      <c r="I6140" s="73"/>
    </row>
    <row r="6141" spans="1:9" ht="15" hidden="1" customHeight="1" x14ac:dyDescent="0.25">
      <c r="A6141" s="65" t="s">
        <v>6062</v>
      </c>
      <c r="B6141" s="75" t="s">
        <v>6074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0"/>
        <v>160000</v>
      </c>
      <c r="H6141" s="86" t="s">
        <v>184</v>
      </c>
      <c r="I6141" s="73"/>
    </row>
    <row r="6142" spans="1:9" ht="15" hidden="1" customHeight="1" x14ac:dyDescent="0.25">
      <c r="A6142" s="65" t="s">
        <v>6062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0"/>
        <v>255000</v>
      </c>
      <c r="H6142" s="86" t="s">
        <v>6075</v>
      </c>
      <c r="I6142" s="73"/>
    </row>
    <row r="6143" spans="1:9" ht="15" hidden="1" customHeight="1" x14ac:dyDescent="0.25">
      <c r="A6143" s="65" t="s">
        <v>6062</v>
      </c>
      <c r="B6143" s="79" t="s">
        <v>5357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0"/>
        <v>130000</v>
      </c>
      <c r="H6143" s="374" t="s">
        <v>184</v>
      </c>
      <c r="I6143" s="73"/>
    </row>
    <row r="6144" spans="1:9" ht="15" hidden="1" customHeight="1" x14ac:dyDescent="0.25">
      <c r="A6144" s="65" t="s">
        <v>6062</v>
      </c>
      <c r="B6144" s="60" t="s">
        <v>6076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0"/>
        <v>54500</v>
      </c>
      <c r="H6144" s="374" t="s">
        <v>134</v>
      </c>
      <c r="I6144" s="73"/>
    </row>
    <row r="6145" spans="1:9" ht="15" hidden="1" customHeight="1" x14ac:dyDescent="0.25">
      <c r="A6145" s="65" t="s">
        <v>6062</v>
      </c>
      <c r="B6145" s="63" t="s">
        <v>6077</v>
      </c>
      <c r="C6145" s="60" t="s">
        <v>587</v>
      </c>
      <c r="D6145" s="81">
        <v>2</v>
      </c>
      <c r="E6145" s="66" t="s">
        <v>6078</v>
      </c>
      <c r="F6145" s="82">
        <v>20000</v>
      </c>
      <c r="G6145" s="217">
        <f t="shared" si="180"/>
        <v>40000</v>
      </c>
      <c r="H6145" s="374" t="s">
        <v>134</v>
      </c>
      <c r="I6145" s="73"/>
    </row>
    <row r="6146" spans="1:9" ht="15" hidden="1" customHeight="1" x14ac:dyDescent="0.25">
      <c r="A6146" s="65" t="s">
        <v>6062</v>
      </c>
      <c r="B6146" s="60" t="s">
        <v>5184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0"/>
        <v>730000</v>
      </c>
      <c r="H6146" s="374" t="s">
        <v>35</v>
      </c>
      <c r="I6146" s="73"/>
    </row>
    <row r="6147" spans="1:9" ht="15" hidden="1" customHeight="1" x14ac:dyDescent="0.25">
      <c r="A6147" s="65" t="s">
        <v>6062</v>
      </c>
      <c r="B6147" s="60" t="s">
        <v>6079</v>
      </c>
      <c r="C6147" s="60" t="s">
        <v>6080</v>
      </c>
      <c r="D6147" s="81">
        <v>2</v>
      </c>
      <c r="E6147" s="66" t="s">
        <v>31</v>
      </c>
      <c r="F6147" s="217">
        <v>20000</v>
      </c>
      <c r="G6147" s="217">
        <f t="shared" si="180"/>
        <v>40000</v>
      </c>
      <c r="H6147" s="86" t="s">
        <v>5740</v>
      </c>
      <c r="I6147" s="73"/>
    </row>
    <row r="6148" spans="1:9" ht="15" hidden="1" customHeight="1" x14ac:dyDescent="0.25">
      <c r="A6148" s="65" t="s">
        <v>6062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0"/>
        <v>300000</v>
      </c>
      <c r="H6148" s="86" t="s">
        <v>184</v>
      </c>
      <c r="I6148" s="73"/>
    </row>
    <row r="6149" spans="1:9" ht="15" hidden="1" customHeight="1" x14ac:dyDescent="0.25">
      <c r="A6149" s="65" t="s">
        <v>6062</v>
      </c>
      <c r="B6149" s="80" t="s">
        <v>6081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0"/>
        <v>291000</v>
      </c>
      <c r="H6149" s="86" t="s">
        <v>134</v>
      </c>
      <c r="I6149" s="73"/>
    </row>
    <row r="6150" spans="1:9" ht="15" hidden="1" customHeight="1" x14ac:dyDescent="0.25">
      <c r="A6150" s="65" t="s">
        <v>6062</v>
      </c>
      <c r="B6150" s="77" t="s">
        <v>6082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0"/>
        <v>20000</v>
      </c>
      <c r="H6150" s="86" t="s">
        <v>953</v>
      </c>
      <c r="I6150" s="73"/>
    </row>
    <row r="6151" spans="1:9" ht="15" hidden="1" customHeight="1" x14ac:dyDescent="0.25">
      <c r="A6151" s="65" t="s">
        <v>6062</v>
      </c>
      <c r="B6151" s="60" t="s">
        <v>6083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1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6062</v>
      </c>
      <c r="B6152" s="60" t="s">
        <v>6084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1"/>
        <v>17000</v>
      </c>
      <c r="H6152" s="86" t="s">
        <v>953</v>
      </c>
      <c r="I6152" s="73"/>
    </row>
    <row r="6153" spans="1:9" ht="15" hidden="1" customHeight="1" x14ac:dyDescent="0.25">
      <c r="A6153" s="65" t="s">
        <v>6062</v>
      </c>
      <c r="B6153" s="60" t="s">
        <v>6085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1"/>
        <v>2000</v>
      </c>
      <c r="H6153" s="86" t="s">
        <v>953</v>
      </c>
      <c r="I6153" s="73"/>
    </row>
    <row r="6154" spans="1:9" ht="15" hidden="1" customHeight="1" x14ac:dyDescent="0.25">
      <c r="A6154" s="65" t="s">
        <v>6062</v>
      </c>
      <c r="B6154" s="63" t="s">
        <v>6077</v>
      </c>
      <c r="C6154" s="60" t="s">
        <v>587</v>
      </c>
      <c r="D6154" s="81">
        <v>1</v>
      </c>
      <c r="E6154" s="76" t="s">
        <v>6078</v>
      </c>
      <c r="F6154" s="398">
        <v>20000</v>
      </c>
      <c r="G6154" s="217">
        <f t="shared" si="181"/>
        <v>20000</v>
      </c>
      <c r="H6154" s="86" t="s">
        <v>134</v>
      </c>
      <c r="I6154" s="69"/>
    </row>
    <row r="6155" spans="1:9" ht="15" hidden="1" customHeight="1" x14ac:dyDescent="0.25">
      <c r="A6155" s="65" t="s">
        <v>6062</v>
      </c>
      <c r="B6155" s="75" t="s">
        <v>6086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1"/>
        <v>88000</v>
      </c>
      <c r="H6155" s="374" t="s">
        <v>184</v>
      </c>
      <c r="I6155" s="69"/>
    </row>
    <row r="6156" spans="1:9" ht="15" hidden="1" customHeight="1" x14ac:dyDescent="0.25">
      <c r="A6156" s="65" t="s">
        <v>6062</v>
      </c>
      <c r="B6156" s="63" t="s">
        <v>6087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1"/>
        <v>13000</v>
      </c>
      <c r="H6156" s="374" t="s">
        <v>953</v>
      </c>
      <c r="I6156" s="69"/>
    </row>
    <row r="6157" spans="1:9" ht="15" hidden="1" customHeight="1" x14ac:dyDescent="0.25">
      <c r="A6157" s="65" t="s">
        <v>6062</v>
      </c>
      <c r="B6157" s="60" t="s">
        <v>6088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1"/>
        <v>3000</v>
      </c>
      <c r="H6157" s="69" t="s">
        <v>953</v>
      </c>
      <c r="I6157" s="69"/>
    </row>
    <row r="6158" spans="1:9" ht="15" hidden="1" customHeight="1" x14ac:dyDescent="0.25">
      <c r="A6158" s="65" t="s">
        <v>6062</v>
      </c>
      <c r="B6158" s="63" t="s">
        <v>6089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1"/>
        <v>110000</v>
      </c>
      <c r="H6158" s="69" t="s">
        <v>953</v>
      </c>
      <c r="I6158" s="69"/>
    </row>
    <row r="6159" spans="1:9" ht="15" hidden="1" customHeight="1" x14ac:dyDescent="0.25">
      <c r="A6159" s="65" t="s">
        <v>6062</v>
      </c>
      <c r="B6159" s="63" t="s">
        <v>6090</v>
      </c>
      <c r="C6159" s="63" t="s">
        <v>6091</v>
      </c>
      <c r="D6159" s="65">
        <v>1</v>
      </c>
      <c r="E6159" s="76" t="s">
        <v>31</v>
      </c>
      <c r="F6159" s="224">
        <v>40000</v>
      </c>
      <c r="G6159" s="76">
        <f t="shared" si="181"/>
        <v>40000</v>
      </c>
      <c r="H6159" s="69" t="s">
        <v>953</v>
      </c>
      <c r="I6159" s="69"/>
    </row>
    <row r="6160" spans="1:9" ht="15" hidden="1" customHeight="1" x14ac:dyDescent="0.25">
      <c r="A6160" s="65" t="s">
        <v>6062</v>
      </c>
      <c r="B6160" s="63" t="s">
        <v>6092</v>
      </c>
      <c r="C6160" s="63" t="s">
        <v>6093</v>
      </c>
      <c r="D6160" s="65">
        <v>2</v>
      </c>
      <c r="E6160" s="76" t="s">
        <v>31</v>
      </c>
      <c r="F6160" s="72">
        <v>3500</v>
      </c>
      <c r="G6160" s="76">
        <f t="shared" si="181"/>
        <v>7000</v>
      </c>
      <c r="H6160" s="69" t="s">
        <v>953</v>
      </c>
      <c r="I6160" s="69"/>
    </row>
    <row r="6161" spans="1:9" ht="15" hidden="1" customHeight="1" x14ac:dyDescent="0.25">
      <c r="A6161" s="65" t="s">
        <v>6062</v>
      </c>
      <c r="B6161" s="63" t="s">
        <v>6094</v>
      </c>
      <c r="C6161" s="63" t="s">
        <v>6095</v>
      </c>
      <c r="D6161" s="65">
        <v>1</v>
      </c>
      <c r="E6161" s="76" t="s">
        <v>31</v>
      </c>
      <c r="F6161" s="72">
        <v>55000</v>
      </c>
      <c r="G6161" s="76">
        <f t="shared" si="181"/>
        <v>55000</v>
      </c>
      <c r="H6161" s="69" t="s">
        <v>953</v>
      </c>
      <c r="I6161" s="69"/>
    </row>
    <row r="6162" spans="1:9" ht="15" hidden="1" customHeight="1" x14ac:dyDescent="0.25">
      <c r="A6162" s="65" t="s">
        <v>6062</v>
      </c>
      <c r="B6162" s="63" t="s">
        <v>6096</v>
      </c>
      <c r="C6162" s="63" t="s">
        <v>6097</v>
      </c>
      <c r="D6162" s="65">
        <v>2</v>
      </c>
      <c r="E6162" s="76" t="s">
        <v>31</v>
      </c>
      <c r="F6162" s="72">
        <v>5000</v>
      </c>
      <c r="G6162" s="72">
        <f t="shared" si="181"/>
        <v>10000</v>
      </c>
      <c r="H6162" s="69" t="s">
        <v>953</v>
      </c>
      <c r="I6162" s="69"/>
    </row>
    <row r="6163" spans="1:9" ht="15" hidden="1" customHeight="1" x14ac:dyDescent="0.25">
      <c r="A6163" s="65" t="s">
        <v>6098</v>
      </c>
      <c r="B6163" s="60" t="s">
        <v>5569</v>
      </c>
      <c r="C6163" s="60" t="s">
        <v>6099</v>
      </c>
      <c r="D6163" s="65">
        <v>4</v>
      </c>
      <c r="E6163" s="66" t="s">
        <v>31</v>
      </c>
      <c r="F6163" s="67">
        <v>100000</v>
      </c>
      <c r="G6163" s="68">
        <f t="shared" si="181"/>
        <v>400000</v>
      </c>
      <c r="H6163" s="86" t="s">
        <v>112</v>
      </c>
    </row>
    <row r="6164" spans="1:9" ht="15" hidden="1" customHeight="1" x14ac:dyDescent="0.25">
      <c r="A6164" s="65" t="s">
        <v>6098</v>
      </c>
      <c r="B6164" s="79" t="s">
        <v>6100</v>
      </c>
      <c r="C6164" s="60" t="s">
        <v>6099</v>
      </c>
      <c r="D6164" s="65">
        <v>1</v>
      </c>
      <c r="E6164" s="66" t="s">
        <v>31</v>
      </c>
      <c r="F6164" s="67">
        <v>65000</v>
      </c>
      <c r="G6164" s="68">
        <f t="shared" si="181"/>
        <v>65000</v>
      </c>
      <c r="H6164" s="86" t="s">
        <v>1211</v>
      </c>
    </row>
    <row r="6165" spans="1:9" ht="15" hidden="1" customHeight="1" x14ac:dyDescent="0.25">
      <c r="A6165" s="65" t="s">
        <v>6098</v>
      </c>
      <c r="B6165" s="60" t="s">
        <v>6101</v>
      </c>
      <c r="C6165" s="74" t="s">
        <v>5950</v>
      </c>
      <c r="D6165" s="65">
        <v>1</v>
      </c>
      <c r="E6165" s="66" t="s">
        <v>71</v>
      </c>
      <c r="F6165" s="72">
        <v>225000</v>
      </c>
      <c r="G6165" s="217">
        <f t="shared" si="181"/>
        <v>225000</v>
      </c>
      <c r="H6165" s="86" t="s">
        <v>953</v>
      </c>
    </row>
    <row r="6166" spans="1:9" ht="15" hidden="1" customHeight="1" x14ac:dyDescent="0.25">
      <c r="A6166" s="65" t="s">
        <v>6098</v>
      </c>
      <c r="B6166" s="60" t="s">
        <v>6102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1"/>
        <v>400000</v>
      </c>
      <c r="H6166" s="86" t="s">
        <v>696</v>
      </c>
    </row>
    <row r="6167" spans="1:9" ht="15" hidden="1" customHeight="1" x14ac:dyDescent="0.25">
      <c r="A6167" s="65" t="s">
        <v>6098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1"/>
        <v>7250000</v>
      </c>
      <c r="H6167" s="86" t="s">
        <v>112</v>
      </c>
    </row>
    <row r="6168" spans="1:9" ht="15" hidden="1" customHeight="1" x14ac:dyDescent="0.25">
      <c r="A6168" s="65" t="s">
        <v>6098</v>
      </c>
      <c r="B6168" s="94" t="s">
        <v>6103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1"/>
        <v>5350000</v>
      </c>
      <c r="H6168" s="86" t="s">
        <v>112</v>
      </c>
    </row>
    <row r="6169" spans="1:9" ht="15" hidden="1" customHeight="1" x14ac:dyDescent="0.25">
      <c r="A6169" s="65" t="s">
        <v>6098</v>
      </c>
      <c r="B6169" s="94" t="s">
        <v>6104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1"/>
        <v>12000</v>
      </c>
      <c r="H6169" s="86" t="s">
        <v>1665</v>
      </c>
    </row>
    <row r="6170" spans="1:9" ht="15" hidden="1" customHeight="1" x14ac:dyDescent="0.25">
      <c r="A6170" s="65" t="s">
        <v>6098</v>
      </c>
      <c r="B6170" s="63" t="s">
        <v>6105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1"/>
        <v>30000</v>
      </c>
      <c r="H6170" s="86" t="s">
        <v>1665</v>
      </c>
    </row>
    <row r="6171" spans="1:9" ht="15" customHeight="1" x14ac:dyDescent="0.25">
      <c r="A6171" s="65" t="s">
        <v>6098</v>
      </c>
      <c r="B6171" s="63" t="s">
        <v>6106</v>
      </c>
      <c r="C6171" s="60" t="s">
        <v>6107</v>
      </c>
      <c r="D6171" s="65">
        <v>20</v>
      </c>
      <c r="E6171" s="66" t="s">
        <v>31</v>
      </c>
      <c r="F6171" s="72">
        <v>170000</v>
      </c>
      <c r="G6171" s="68">
        <f t="shared" si="181"/>
        <v>3400000</v>
      </c>
      <c r="H6171" s="86" t="s">
        <v>112</v>
      </c>
    </row>
    <row r="6172" spans="1:9" ht="15" customHeight="1" x14ac:dyDescent="0.25">
      <c r="A6172" s="65" t="s">
        <v>6098</v>
      </c>
      <c r="B6172" s="75" t="s">
        <v>4633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1"/>
        <v>34000000</v>
      </c>
      <c r="H6172" s="86" t="s">
        <v>112</v>
      </c>
    </row>
    <row r="6173" spans="1:9" ht="15" customHeight="1" x14ac:dyDescent="0.25">
      <c r="A6173" s="65" t="s">
        <v>6098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1"/>
        <v>21000000</v>
      </c>
      <c r="H6173" s="86" t="s">
        <v>112</v>
      </c>
    </row>
    <row r="6174" spans="1:9" ht="15" customHeight="1" x14ac:dyDescent="0.25">
      <c r="A6174" s="65" t="s">
        <v>6098</v>
      </c>
      <c r="B6174" s="60" t="s">
        <v>6108</v>
      </c>
      <c r="C6174" s="60" t="s">
        <v>4634</v>
      </c>
      <c r="D6174" s="65">
        <v>20</v>
      </c>
      <c r="E6174" s="66" t="s">
        <v>31</v>
      </c>
      <c r="F6174" s="217">
        <v>285000</v>
      </c>
      <c r="G6174" s="68">
        <f t="shared" si="181"/>
        <v>5700000</v>
      </c>
      <c r="H6174" s="86" t="s">
        <v>112</v>
      </c>
    </row>
    <row r="6175" spans="1:9" ht="15" hidden="1" customHeight="1" x14ac:dyDescent="0.25">
      <c r="A6175" s="65" t="s">
        <v>6098</v>
      </c>
      <c r="B6175" s="75" t="s">
        <v>6109</v>
      </c>
      <c r="C6175" s="60" t="s">
        <v>4634</v>
      </c>
      <c r="D6175" s="81">
        <v>20</v>
      </c>
      <c r="E6175" s="66" t="s">
        <v>31</v>
      </c>
      <c r="F6175" s="217">
        <v>80000</v>
      </c>
      <c r="G6175" s="68">
        <f t="shared" si="181"/>
        <v>1600000</v>
      </c>
      <c r="H6175" s="86" t="s">
        <v>112</v>
      </c>
    </row>
    <row r="6176" spans="1:9" ht="15" hidden="1" customHeight="1" x14ac:dyDescent="0.25">
      <c r="A6176" s="65" t="s">
        <v>6098</v>
      </c>
      <c r="B6176" s="60" t="s">
        <v>6110</v>
      </c>
      <c r="C6176" s="60" t="s">
        <v>4634</v>
      </c>
      <c r="D6176" s="81">
        <v>55</v>
      </c>
      <c r="E6176" s="66" t="s">
        <v>31</v>
      </c>
      <c r="F6176" s="217">
        <v>45000</v>
      </c>
      <c r="G6176" s="68">
        <f t="shared" si="181"/>
        <v>2475000</v>
      </c>
      <c r="H6176" s="86" t="s">
        <v>112</v>
      </c>
    </row>
    <row r="6177" spans="1:9" ht="15" hidden="1" customHeight="1" x14ac:dyDescent="0.25">
      <c r="A6177" s="65" t="s">
        <v>6098</v>
      </c>
      <c r="B6177" s="79" t="s">
        <v>6111</v>
      </c>
      <c r="C6177" s="60" t="s">
        <v>6112</v>
      </c>
      <c r="D6177" s="65">
        <v>4</v>
      </c>
      <c r="E6177" s="66" t="s">
        <v>31</v>
      </c>
      <c r="F6177" s="67">
        <v>2650000</v>
      </c>
      <c r="G6177" s="68">
        <f t="shared" si="181"/>
        <v>10600000</v>
      </c>
      <c r="H6177" s="374" t="s">
        <v>112</v>
      </c>
    </row>
    <row r="6178" spans="1:9" ht="15" hidden="1" customHeight="1" x14ac:dyDescent="0.25">
      <c r="A6178" s="65" t="s">
        <v>6098</v>
      </c>
      <c r="B6178" s="60" t="s">
        <v>6113</v>
      </c>
      <c r="C6178" s="60" t="s">
        <v>6112</v>
      </c>
      <c r="D6178" s="81">
        <v>2</v>
      </c>
      <c r="E6178" s="66" t="s">
        <v>31</v>
      </c>
      <c r="F6178" s="72">
        <v>3250000</v>
      </c>
      <c r="G6178" s="68">
        <f t="shared" si="181"/>
        <v>6500000</v>
      </c>
      <c r="H6178" s="374" t="s">
        <v>112</v>
      </c>
    </row>
    <row r="6179" spans="1:9" ht="15" hidden="1" customHeight="1" x14ac:dyDescent="0.25">
      <c r="A6179" s="65" t="s">
        <v>6098</v>
      </c>
      <c r="B6179" s="63" t="s">
        <v>6114</v>
      </c>
      <c r="C6179" s="60" t="s">
        <v>6112</v>
      </c>
      <c r="D6179" s="81">
        <v>1</v>
      </c>
      <c r="E6179" s="66" t="s">
        <v>31</v>
      </c>
      <c r="F6179" s="82">
        <v>1565000</v>
      </c>
      <c r="G6179" s="217">
        <f t="shared" si="181"/>
        <v>1565000</v>
      </c>
      <c r="H6179" s="374" t="s">
        <v>687</v>
      </c>
    </row>
    <row r="6180" spans="1:9" ht="15" hidden="1" customHeight="1" x14ac:dyDescent="0.25">
      <c r="A6180" s="65" t="s">
        <v>6098</v>
      </c>
      <c r="B6180" s="60" t="s">
        <v>6115</v>
      </c>
      <c r="C6180" s="60" t="s">
        <v>6112</v>
      </c>
      <c r="D6180" s="81">
        <v>2</v>
      </c>
      <c r="E6180" s="66" t="s">
        <v>31</v>
      </c>
      <c r="F6180" s="82">
        <v>1900000</v>
      </c>
      <c r="G6180" s="217">
        <f t="shared" si="181"/>
        <v>3800000</v>
      </c>
      <c r="H6180" s="374" t="s">
        <v>687</v>
      </c>
    </row>
    <row r="6181" spans="1:9" ht="15" hidden="1" customHeight="1" x14ac:dyDescent="0.25">
      <c r="A6181" s="65" t="s">
        <v>6116</v>
      </c>
      <c r="B6181" s="60" t="s">
        <v>6117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1"/>
        <v>32000</v>
      </c>
      <c r="H6181" s="86" t="s">
        <v>1317</v>
      </c>
    </row>
    <row r="6182" spans="1:9" ht="15" hidden="1" customHeight="1" x14ac:dyDescent="0.25">
      <c r="A6182" s="65" t="s">
        <v>6116</v>
      </c>
      <c r="B6182" s="79" t="s">
        <v>6118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1"/>
        <v>12000</v>
      </c>
      <c r="H6182" s="86" t="s">
        <v>953</v>
      </c>
    </row>
    <row r="6183" spans="1:9" ht="15" hidden="1" customHeight="1" x14ac:dyDescent="0.25">
      <c r="A6183" s="65" t="s">
        <v>6116</v>
      </c>
      <c r="B6183" s="60" t="s">
        <v>6119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1"/>
        <v>18000</v>
      </c>
      <c r="H6183" s="86" t="s">
        <v>953</v>
      </c>
    </row>
    <row r="6184" spans="1:9" ht="15" hidden="1" customHeight="1" x14ac:dyDescent="0.25">
      <c r="A6184" s="65" t="s">
        <v>6116</v>
      </c>
      <c r="B6184" s="60" t="s">
        <v>6120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1"/>
        <v>12000</v>
      </c>
      <c r="H6184" s="86" t="s">
        <v>953</v>
      </c>
    </row>
    <row r="6185" spans="1:9" ht="15" hidden="1" customHeight="1" x14ac:dyDescent="0.25">
      <c r="A6185" s="65" t="s">
        <v>6116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1"/>
        <v>190000</v>
      </c>
      <c r="H6185" s="86" t="s">
        <v>112</v>
      </c>
    </row>
    <row r="6186" spans="1:9" ht="15" hidden="1" customHeight="1" x14ac:dyDescent="0.25">
      <c r="A6186" s="65" t="s">
        <v>6116</v>
      </c>
      <c r="B6186" s="94" t="s">
        <v>6121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1"/>
        <v>40000</v>
      </c>
      <c r="H6186" s="86" t="s">
        <v>112</v>
      </c>
    </row>
    <row r="6187" spans="1:9" ht="15" hidden="1" customHeight="1" x14ac:dyDescent="0.25">
      <c r="A6187" s="65" t="s">
        <v>6116</v>
      </c>
      <c r="B6187" s="94" t="s">
        <v>6122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1"/>
        <v>45000</v>
      </c>
      <c r="H6187" s="86" t="s">
        <v>6123</v>
      </c>
    </row>
    <row r="6188" spans="1:9" ht="15" hidden="1" customHeight="1" x14ac:dyDescent="0.25">
      <c r="A6188" s="65" t="s">
        <v>6116</v>
      </c>
      <c r="B6188" s="63" t="s">
        <v>6124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1"/>
        <v>50000</v>
      </c>
      <c r="H6188" s="86" t="s">
        <v>756</v>
      </c>
    </row>
    <row r="6189" spans="1:9" ht="15" hidden="1" customHeight="1" x14ac:dyDescent="0.25">
      <c r="A6189" s="65" t="s">
        <v>6116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customHeight="1" x14ac:dyDescent="0.25">
      <c r="A6190" s="65" t="s">
        <v>6116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customHeight="1" x14ac:dyDescent="0.25">
      <c r="A6191" s="65" t="s">
        <v>6116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customHeight="1" x14ac:dyDescent="0.25">
      <c r="A6192" s="65" t="s">
        <v>6116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09" si="182">F6192*D6192</f>
        <v>4250000</v>
      </c>
      <c r="H6192" s="69" t="s">
        <v>106</v>
      </c>
      <c r="I6192" s="60" t="s">
        <v>16651</v>
      </c>
    </row>
    <row r="6193" spans="1:9" ht="15" customHeight="1" x14ac:dyDescent="0.25">
      <c r="A6193" s="65" t="s">
        <v>6116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82"/>
        <v>4250000</v>
      </c>
      <c r="H6193" s="69" t="s">
        <v>106</v>
      </c>
      <c r="I6193" s="60" t="s">
        <v>16651</v>
      </c>
    </row>
    <row r="6194" spans="1:9" ht="15" customHeight="1" x14ac:dyDescent="0.25">
      <c r="A6194" s="65" t="s">
        <v>6116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82"/>
        <v>1650000</v>
      </c>
      <c r="H6194" s="69" t="s">
        <v>106</v>
      </c>
      <c r="I6194" s="60" t="s">
        <v>16651</v>
      </c>
    </row>
    <row r="6195" spans="1:9" ht="15" customHeight="1" x14ac:dyDescent="0.25">
      <c r="A6195" s="65" t="s">
        <v>6116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82"/>
        <v>1650000</v>
      </c>
      <c r="H6195" s="69" t="s">
        <v>106</v>
      </c>
      <c r="I6195" s="60" t="s">
        <v>16651</v>
      </c>
    </row>
    <row r="6196" spans="1:9" ht="15" customHeight="1" x14ac:dyDescent="0.25">
      <c r="A6196" s="65" t="s">
        <v>6116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82"/>
        <v>1650000</v>
      </c>
      <c r="H6196" s="69" t="s">
        <v>106</v>
      </c>
      <c r="I6196" s="60" t="s">
        <v>16651</v>
      </c>
    </row>
    <row r="6197" spans="1:9" ht="15" customHeight="1" x14ac:dyDescent="0.25">
      <c r="A6197" s="65" t="s">
        <v>6116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82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65" t="s">
        <v>6116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2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65" t="s">
        <v>6133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65" t="s">
        <v>6133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65" t="s">
        <v>6133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3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406" t="s">
        <v>6133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3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65" t="s">
        <v>6137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3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65" t="s">
        <v>6137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3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65" t="s">
        <v>6137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2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65" t="s">
        <v>6137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2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65" t="s">
        <v>6137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2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65" t="s">
        <v>6137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2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65" t="s">
        <v>6137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2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65" t="s">
        <v>6137</v>
      </c>
      <c r="B6210" s="63" t="s">
        <v>6144</v>
      </c>
      <c r="C6210" s="74" t="s">
        <v>6142</v>
      </c>
      <c r="D6210" s="65">
        <v>1</v>
      </c>
      <c r="E6210" s="66" t="s">
        <v>31</v>
      </c>
      <c r="F6210" s="72">
        <v>65000</v>
      </c>
      <c r="G6210" s="68">
        <f t="shared" si="181"/>
        <v>65000</v>
      </c>
      <c r="H6210" s="86" t="s">
        <v>3096</v>
      </c>
    </row>
    <row r="6211" spans="1:9" ht="15" hidden="1" customHeight="1" x14ac:dyDescent="0.25">
      <c r="A6211" s="65" t="s">
        <v>6137</v>
      </c>
      <c r="B6211" s="63" t="s">
        <v>6145</v>
      </c>
      <c r="C6211" s="74" t="s">
        <v>6142</v>
      </c>
      <c r="D6211" s="65">
        <v>1</v>
      </c>
      <c r="E6211" s="66" t="s">
        <v>31</v>
      </c>
      <c r="F6211" s="72">
        <v>60000</v>
      </c>
      <c r="G6211" s="68">
        <f t="shared" si="181"/>
        <v>60000</v>
      </c>
      <c r="H6211" s="86" t="s">
        <v>3096</v>
      </c>
    </row>
    <row r="6212" spans="1:9" ht="15" hidden="1" customHeight="1" x14ac:dyDescent="0.25">
      <c r="A6212" s="65" t="s">
        <v>6137</v>
      </c>
      <c r="B6212" s="75" t="s">
        <v>6146</v>
      </c>
      <c r="C6212" s="74" t="s">
        <v>6142</v>
      </c>
      <c r="D6212" s="81">
        <v>1</v>
      </c>
      <c r="E6212" s="66" t="s">
        <v>28</v>
      </c>
      <c r="F6212" s="217">
        <v>200000</v>
      </c>
      <c r="G6212" s="68">
        <f t="shared" si="181"/>
        <v>200000</v>
      </c>
      <c r="H6212" s="86" t="s">
        <v>3096</v>
      </c>
    </row>
    <row r="6213" spans="1:9" ht="15" hidden="1" customHeight="1" x14ac:dyDescent="0.25">
      <c r="A6213" s="65" t="s">
        <v>6137</v>
      </c>
      <c r="B6213" s="60" t="s">
        <v>6147</v>
      </c>
      <c r="C6213" s="74" t="s">
        <v>6142</v>
      </c>
      <c r="D6213" s="65">
        <v>10</v>
      </c>
      <c r="E6213" s="66" t="s">
        <v>31</v>
      </c>
      <c r="F6213" s="217">
        <v>10000</v>
      </c>
      <c r="G6213" s="68">
        <f t="shared" si="181"/>
        <v>100000</v>
      </c>
      <c r="H6213" s="86" t="s">
        <v>552</v>
      </c>
    </row>
    <row r="6214" spans="1:9" ht="15" hidden="1" customHeight="1" x14ac:dyDescent="0.25">
      <c r="A6214" s="65" t="s">
        <v>6137</v>
      </c>
      <c r="B6214" s="60" t="s">
        <v>6148</v>
      </c>
      <c r="C6214" s="74" t="s">
        <v>6142</v>
      </c>
      <c r="D6214" s="65">
        <v>10</v>
      </c>
      <c r="E6214" s="66" t="s">
        <v>31</v>
      </c>
      <c r="F6214" s="217">
        <v>4000</v>
      </c>
      <c r="G6214" s="68">
        <f t="shared" si="181"/>
        <v>40000</v>
      </c>
      <c r="H6214" s="86" t="s">
        <v>552</v>
      </c>
    </row>
    <row r="6215" spans="1:9" ht="15" hidden="1" customHeight="1" x14ac:dyDescent="0.25">
      <c r="A6215" s="65" t="s">
        <v>6137</v>
      </c>
      <c r="B6215" s="60" t="s">
        <v>6149</v>
      </c>
      <c r="C6215" s="74" t="s">
        <v>6142</v>
      </c>
      <c r="D6215" s="81">
        <v>1</v>
      </c>
      <c r="E6215" s="66" t="s">
        <v>31</v>
      </c>
      <c r="F6215" s="217">
        <v>245000</v>
      </c>
      <c r="G6215" s="68">
        <f t="shared" ref="G6215:G6278" si="184">F6215*D6215</f>
        <v>245000</v>
      </c>
      <c r="H6215" s="86" t="s">
        <v>3096</v>
      </c>
    </row>
    <row r="6216" spans="1:9" ht="15" hidden="1" customHeight="1" x14ac:dyDescent="0.25">
      <c r="A6216" s="65" t="s">
        <v>6137</v>
      </c>
      <c r="B6216" s="60" t="s">
        <v>6150</v>
      </c>
      <c r="C6216" s="74" t="s">
        <v>6142</v>
      </c>
      <c r="D6216" s="81">
        <v>10</v>
      </c>
      <c r="E6216" s="66" t="s">
        <v>31</v>
      </c>
      <c r="F6216" s="217">
        <v>12500</v>
      </c>
      <c r="G6216" s="68">
        <f t="shared" si="184"/>
        <v>125000</v>
      </c>
      <c r="H6216" s="86" t="s">
        <v>552</v>
      </c>
    </row>
    <row r="6217" spans="1:9" ht="15" hidden="1" customHeight="1" x14ac:dyDescent="0.25">
      <c r="A6217" s="65" t="s">
        <v>6137</v>
      </c>
      <c r="B6217" s="79" t="s">
        <v>6151</v>
      </c>
      <c r="C6217" s="74" t="s">
        <v>6142</v>
      </c>
      <c r="D6217" s="65">
        <v>2</v>
      </c>
      <c r="E6217" s="66" t="s">
        <v>31</v>
      </c>
      <c r="F6217" s="67">
        <v>1110000</v>
      </c>
      <c r="G6217" s="68">
        <f t="shared" si="184"/>
        <v>2220000</v>
      </c>
      <c r="H6217" s="374" t="s">
        <v>620</v>
      </c>
    </row>
    <row r="6218" spans="1:9" ht="15" hidden="1" customHeight="1" x14ac:dyDescent="0.25">
      <c r="A6218" s="65" t="s">
        <v>6137</v>
      </c>
      <c r="B6218" s="60" t="s">
        <v>6152</v>
      </c>
      <c r="C6218" s="74" t="s">
        <v>6142</v>
      </c>
      <c r="D6218" s="81">
        <v>10</v>
      </c>
      <c r="E6218" s="66" t="s">
        <v>31</v>
      </c>
      <c r="F6218" s="72">
        <v>10000</v>
      </c>
      <c r="G6218" s="68">
        <f t="shared" si="184"/>
        <v>100000</v>
      </c>
      <c r="H6218" s="86" t="s">
        <v>552</v>
      </c>
    </row>
    <row r="6219" spans="1:9" ht="15" hidden="1" customHeight="1" x14ac:dyDescent="0.25">
      <c r="A6219" s="65" t="s">
        <v>6137</v>
      </c>
      <c r="B6219" s="63" t="s">
        <v>6153</v>
      </c>
      <c r="C6219" s="60"/>
      <c r="D6219" s="81">
        <v>10</v>
      </c>
      <c r="E6219" s="66" t="s">
        <v>31</v>
      </c>
      <c r="F6219" s="82">
        <v>2500</v>
      </c>
      <c r="G6219" s="217">
        <f t="shared" si="184"/>
        <v>25000</v>
      </c>
      <c r="H6219" s="374" t="s">
        <v>953</v>
      </c>
    </row>
    <row r="6220" spans="1:9" ht="15" hidden="1" customHeight="1" x14ac:dyDescent="0.25">
      <c r="A6220" s="65" t="s">
        <v>6137</v>
      </c>
      <c r="B6220" s="60" t="s">
        <v>6154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4"/>
        <v>40000</v>
      </c>
      <c r="H6220" s="374" t="s">
        <v>112</v>
      </c>
    </row>
    <row r="6221" spans="1:9" ht="15" hidden="1" customHeight="1" x14ac:dyDescent="0.25">
      <c r="A6221" s="65" t="s">
        <v>6137</v>
      </c>
      <c r="B6221" s="60" t="s">
        <v>6155</v>
      </c>
      <c r="C6221" s="60" t="s">
        <v>4456</v>
      </c>
      <c r="D6221" s="81">
        <v>9</v>
      </c>
      <c r="E6221" s="66" t="s">
        <v>884</v>
      </c>
      <c r="F6221" s="217">
        <v>2423000</v>
      </c>
      <c r="G6221" s="217">
        <f t="shared" si="184"/>
        <v>21807000</v>
      </c>
      <c r="H6221" s="86" t="s">
        <v>6156</v>
      </c>
    </row>
    <row r="6222" spans="1:9" ht="15" hidden="1" customHeight="1" x14ac:dyDescent="0.25">
      <c r="A6222" s="65" t="s">
        <v>6137</v>
      </c>
      <c r="B6222" s="60" t="s">
        <v>6157</v>
      </c>
      <c r="C6222" s="60" t="s">
        <v>4456</v>
      </c>
      <c r="D6222" s="65">
        <v>2</v>
      </c>
      <c r="E6222" s="66" t="s">
        <v>884</v>
      </c>
      <c r="F6222" s="67">
        <v>1525500</v>
      </c>
      <c r="G6222" s="217">
        <f t="shared" si="184"/>
        <v>3051000</v>
      </c>
      <c r="H6222" s="86" t="s">
        <v>6156</v>
      </c>
    </row>
    <row r="6223" spans="1:9" ht="15" hidden="1" customHeight="1" x14ac:dyDescent="0.25">
      <c r="A6223" s="65" t="s">
        <v>6137</v>
      </c>
      <c r="B6223" s="80" t="s">
        <v>4641</v>
      </c>
      <c r="C6223" s="60" t="s">
        <v>4456</v>
      </c>
      <c r="D6223" s="81">
        <v>5</v>
      </c>
      <c r="E6223" s="66" t="s">
        <v>638</v>
      </c>
      <c r="F6223" s="217">
        <v>240000</v>
      </c>
      <c r="G6223" s="217">
        <f t="shared" si="184"/>
        <v>1200000</v>
      </c>
      <c r="H6223" s="86" t="s">
        <v>6158</v>
      </c>
    </row>
    <row r="6224" spans="1:9" ht="15" hidden="1" customHeight="1" x14ac:dyDescent="0.25">
      <c r="A6224" s="65" t="s">
        <v>6137</v>
      </c>
      <c r="B6224" s="77" t="s">
        <v>882</v>
      </c>
      <c r="C6224" s="60" t="s">
        <v>4456</v>
      </c>
      <c r="D6224" s="65">
        <v>1</v>
      </c>
      <c r="E6224" s="66" t="s">
        <v>638</v>
      </c>
      <c r="F6224" s="72">
        <v>663000</v>
      </c>
      <c r="G6224" s="217">
        <f t="shared" si="184"/>
        <v>663000</v>
      </c>
      <c r="H6224" s="86" t="s">
        <v>6159</v>
      </c>
    </row>
    <row r="6225" spans="1:8" ht="15" hidden="1" customHeight="1" x14ac:dyDescent="0.25">
      <c r="A6225" s="65" t="s">
        <v>6137</v>
      </c>
      <c r="B6225" s="60" t="s">
        <v>6160</v>
      </c>
      <c r="C6225" s="60" t="s">
        <v>4456</v>
      </c>
      <c r="D6225" s="65">
        <v>20</v>
      </c>
      <c r="E6225" s="66" t="s">
        <v>64</v>
      </c>
      <c r="F6225" s="72">
        <v>28750</v>
      </c>
      <c r="G6225" s="217">
        <f t="shared" si="184"/>
        <v>575000</v>
      </c>
      <c r="H6225" s="86" t="s">
        <v>112</v>
      </c>
    </row>
    <row r="6226" spans="1:8" ht="15" hidden="1" customHeight="1" x14ac:dyDescent="0.25">
      <c r="A6226" s="65" t="s">
        <v>6137</v>
      </c>
      <c r="B6226" s="60" t="s">
        <v>887</v>
      </c>
      <c r="C6226" s="60" t="s">
        <v>4456</v>
      </c>
      <c r="D6226" s="65">
        <v>20</v>
      </c>
      <c r="E6226" s="76" t="s">
        <v>64</v>
      </c>
      <c r="F6226" s="72">
        <v>28750</v>
      </c>
      <c r="G6226" s="217">
        <f t="shared" si="184"/>
        <v>575000</v>
      </c>
      <c r="H6226" s="86" t="s">
        <v>112</v>
      </c>
    </row>
    <row r="6227" spans="1:8" ht="15" hidden="1" customHeight="1" x14ac:dyDescent="0.25">
      <c r="A6227" s="65" t="s">
        <v>6137</v>
      </c>
      <c r="B6227" s="60" t="s">
        <v>6161</v>
      </c>
      <c r="C6227" s="60" t="s">
        <v>4456</v>
      </c>
      <c r="D6227" s="65">
        <v>2</v>
      </c>
      <c r="E6227" s="76" t="s">
        <v>638</v>
      </c>
      <c r="F6227" s="72">
        <v>128500</v>
      </c>
      <c r="G6227" s="217">
        <f t="shared" si="184"/>
        <v>257000</v>
      </c>
      <c r="H6227" s="86" t="s">
        <v>6156</v>
      </c>
    </row>
    <row r="6228" spans="1:8" ht="15" customHeight="1" x14ac:dyDescent="0.25">
      <c r="A6228" s="65" t="s">
        <v>6137</v>
      </c>
      <c r="B6228" s="63" t="s">
        <v>6162</v>
      </c>
      <c r="C6228" s="60" t="s">
        <v>6163</v>
      </c>
      <c r="D6228" s="81">
        <v>4</v>
      </c>
      <c r="E6228" s="76" t="s">
        <v>31</v>
      </c>
      <c r="F6228" s="398">
        <v>1</v>
      </c>
      <c r="G6228" s="217">
        <f t="shared" si="184"/>
        <v>4</v>
      </c>
      <c r="H6228" s="86" t="s">
        <v>112</v>
      </c>
    </row>
    <row r="6229" spans="1:8" ht="15" hidden="1" customHeight="1" x14ac:dyDescent="0.25">
      <c r="A6229" s="65" t="s">
        <v>6164</v>
      </c>
      <c r="B6229" s="60" t="s">
        <v>5249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4"/>
        <v>110000</v>
      </c>
      <c r="H6229" s="86" t="s">
        <v>6165</v>
      </c>
    </row>
    <row r="6230" spans="1:8" ht="15" hidden="1" customHeight="1" x14ac:dyDescent="0.25">
      <c r="A6230" s="65" t="s">
        <v>6164</v>
      </c>
      <c r="B6230" s="111" t="s">
        <v>6166</v>
      </c>
      <c r="C6230" s="119" t="s">
        <v>6167</v>
      </c>
      <c r="D6230" s="65">
        <v>1</v>
      </c>
      <c r="E6230" s="66" t="s">
        <v>71</v>
      </c>
      <c r="F6230" s="72">
        <v>270000</v>
      </c>
      <c r="G6230" s="68">
        <f t="shared" si="184"/>
        <v>270000</v>
      </c>
      <c r="H6230" s="69" t="s">
        <v>160</v>
      </c>
    </row>
    <row r="6231" spans="1:8" ht="15" hidden="1" customHeight="1" x14ac:dyDescent="0.25">
      <c r="A6231" s="65" t="s">
        <v>6164</v>
      </c>
      <c r="B6231" s="79" t="s">
        <v>4205</v>
      </c>
      <c r="C6231" s="71" t="s">
        <v>5967</v>
      </c>
      <c r="D6231" s="65">
        <v>2</v>
      </c>
      <c r="E6231" s="66" t="s">
        <v>31</v>
      </c>
      <c r="F6231" s="72">
        <v>260000</v>
      </c>
      <c r="G6231" s="217">
        <f t="shared" si="184"/>
        <v>520000</v>
      </c>
      <c r="H6231" s="86" t="s">
        <v>112</v>
      </c>
    </row>
    <row r="6232" spans="1:8" ht="15" hidden="1" customHeight="1" x14ac:dyDescent="0.25">
      <c r="A6232" s="65" t="s">
        <v>6164</v>
      </c>
      <c r="B6232" s="60" t="s">
        <v>4207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4"/>
        <v>280000</v>
      </c>
      <c r="H6232" s="86" t="s">
        <v>112</v>
      </c>
    </row>
    <row r="6233" spans="1:8" ht="15" hidden="1" customHeight="1" x14ac:dyDescent="0.25">
      <c r="A6233" s="65" t="s">
        <v>6164</v>
      </c>
      <c r="B6233" s="79" t="s">
        <v>6168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4"/>
        <v>1570000</v>
      </c>
      <c r="H6233" s="86" t="s">
        <v>160</v>
      </c>
    </row>
    <row r="6234" spans="1:8" ht="15" hidden="1" customHeight="1" x14ac:dyDescent="0.25">
      <c r="A6234" s="65" t="s">
        <v>6164</v>
      </c>
      <c r="B6234" s="94" t="s">
        <v>6169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4"/>
        <v>40000</v>
      </c>
      <c r="H6234" s="86" t="s">
        <v>112</v>
      </c>
    </row>
    <row r="6235" spans="1:8" ht="15" hidden="1" customHeight="1" x14ac:dyDescent="0.25">
      <c r="A6235" s="65" t="s">
        <v>6164</v>
      </c>
      <c r="B6235" s="94" t="s">
        <v>6170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4"/>
        <v>630000</v>
      </c>
      <c r="H6235" s="86" t="s">
        <v>112</v>
      </c>
    </row>
    <row r="6236" spans="1:8" ht="15" hidden="1" customHeight="1" x14ac:dyDescent="0.25">
      <c r="A6236" s="65" t="s">
        <v>6164</v>
      </c>
      <c r="B6236" s="63" t="s">
        <v>5264</v>
      </c>
      <c r="C6236" s="74" t="s">
        <v>6171</v>
      </c>
      <c r="D6236" s="65">
        <v>20</v>
      </c>
      <c r="E6236" s="66" t="s">
        <v>31</v>
      </c>
      <c r="F6236" s="72">
        <v>10000</v>
      </c>
      <c r="G6236" s="68">
        <f t="shared" si="184"/>
        <v>200000</v>
      </c>
      <c r="H6236" s="86" t="s">
        <v>112</v>
      </c>
    </row>
    <row r="6237" spans="1:8" ht="15" hidden="1" customHeight="1" x14ac:dyDescent="0.25">
      <c r="A6237" s="65" t="s">
        <v>6164</v>
      </c>
      <c r="B6237" s="63" t="s">
        <v>6172</v>
      </c>
      <c r="C6237" s="74"/>
      <c r="D6237" s="65">
        <v>2</v>
      </c>
      <c r="E6237" s="66" t="s">
        <v>31</v>
      </c>
      <c r="F6237" s="72">
        <v>37500</v>
      </c>
      <c r="G6237" s="68">
        <f t="shared" si="184"/>
        <v>75000</v>
      </c>
      <c r="H6237" s="86" t="s">
        <v>160</v>
      </c>
    </row>
    <row r="6238" spans="1:8" ht="15" hidden="1" customHeight="1" x14ac:dyDescent="0.25">
      <c r="A6238" s="65" t="s">
        <v>6164</v>
      </c>
      <c r="B6238" s="75" t="s">
        <v>599</v>
      </c>
      <c r="C6238" s="60" t="s">
        <v>4027</v>
      </c>
      <c r="D6238" s="81">
        <v>2</v>
      </c>
      <c r="E6238" s="66" t="s">
        <v>28</v>
      </c>
      <c r="F6238" s="217">
        <v>125000</v>
      </c>
      <c r="G6238" s="68">
        <f t="shared" si="184"/>
        <v>250000</v>
      </c>
      <c r="H6238" s="86" t="s">
        <v>112</v>
      </c>
    </row>
    <row r="6239" spans="1:8" ht="15" hidden="1" customHeight="1" x14ac:dyDescent="0.25">
      <c r="A6239" s="65" t="s">
        <v>6164</v>
      </c>
      <c r="B6239" s="60" t="s">
        <v>6173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4"/>
        <v>160000</v>
      </c>
      <c r="H6239" s="86" t="s">
        <v>2682</v>
      </c>
    </row>
    <row r="6240" spans="1:8" ht="15" hidden="1" customHeight="1" x14ac:dyDescent="0.25">
      <c r="A6240" s="65" t="s">
        <v>6174</v>
      </c>
      <c r="B6240" s="60" t="s">
        <v>6175</v>
      </c>
      <c r="C6240" s="60" t="s">
        <v>6176</v>
      </c>
      <c r="D6240" s="65">
        <v>1</v>
      </c>
      <c r="E6240" s="66" t="s">
        <v>31</v>
      </c>
      <c r="F6240" s="67">
        <v>115000</v>
      </c>
      <c r="G6240" s="68">
        <f t="shared" si="184"/>
        <v>115000</v>
      </c>
      <c r="H6240" s="86" t="s">
        <v>4216</v>
      </c>
    </row>
    <row r="6241" spans="1:8" ht="15" hidden="1" customHeight="1" x14ac:dyDescent="0.25">
      <c r="A6241" s="65" t="s">
        <v>6174</v>
      </c>
      <c r="B6241" s="111" t="s">
        <v>6177</v>
      </c>
      <c r="C6241" s="119" t="s">
        <v>6176</v>
      </c>
      <c r="D6241" s="65">
        <v>1</v>
      </c>
      <c r="E6241" s="66" t="s">
        <v>31</v>
      </c>
      <c r="F6241" s="72">
        <v>45000</v>
      </c>
      <c r="G6241" s="68">
        <f t="shared" si="184"/>
        <v>45000</v>
      </c>
      <c r="H6241" s="69" t="s">
        <v>4216</v>
      </c>
    </row>
    <row r="6242" spans="1:8" ht="15" hidden="1" customHeight="1" x14ac:dyDescent="0.25">
      <c r="A6242" s="65" t="s">
        <v>6174</v>
      </c>
      <c r="B6242" s="79" t="s">
        <v>6178</v>
      </c>
      <c r="C6242" s="71" t="s">
        <v>6176</v>
      </c>
      <c r="D6242" s="65">
        <v>2</v>
      </c>
      <c r="E6242" s="66" t="s">
        <v>31</v>
      </c>
      <c r="F6242" s="72">
        <v>25000</v>
      </c>
      <c r="G6242" s="217">
        <f t="shared" si="184"/>
        <v>50000</v>
      </c>
      <c r="H6242" s="86" t="s">
        <v>4216</v>
      </c>
    </row>
    <row r="6243" spans="1:8" ht="15" hidden="1" customHeight="1" x14ac:dyDescent="0.25">
      <c r="A6243" s="65" t="s">
        <v>6174</v>
      </c>
      <c r="B6243" s="60" t="s">
        <v>4426</v>
      </c>
      <c r="C6243" s="165" t="s">
        <v>6176</v>
      </c>
      <c r="D6243" s="65">
        <v>6</v>
      </c>
      <c r="E6243" s="76" t="s">
        <v>31</v>
      </c>
      <c r="F6243" s="72">
        <v>100000</v>
      </c>
      <c r="G6243" s="217">
        <f t="shared" si="184"/>
        <v>600000</v>
      </c>
      <c r="H6243" s="86" t="s">
        <v>112</v>
      </c>
    </row>
    <row r="6244" spans="1:8" ht="15" hidden="1" customHeight="1" x14ac:dyDescent="0.25">
      <c r="A6244" s="65" t="s">
        <v>6174</v>
      </c>
      <c r="B6244" s="79" t="s">
        <v>6179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4"/>
        <v>12000</v>
      </c>
      <c r="H6244" s="86" t="s">
        <v>648</v>
      </c>
    </row>
    <row r="6245" spans="1:8" ht="15" hidden="1" customHeight="1" x14ac:dyDescent="0.25">
      <c r="A6245" s="65" t="s">
        <v>6174</v>
      </c>
      <c r="B6245" s="94" t="s">
        <v>6180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4"/>
        <v>152000</v>
      </c>
      <c r="H6245" s="86" t="s">
        <v>2382</v>
      </c>
    </row>
    <row r="6246" spans="1:8" ht="15" hidden="1" customHeight="1" x14ac:dyDescent="0.25">
      <c r="A6246" s="65" t="s">
        <v>6174</v>
      </c>
      <c r="B6246" s="94" t="s">
        <v>6181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4"/>
        <v>152000</v>
      </c>
      <c r="H6246" s="86" t="s">
        <v>112</v>
      </c>
    </row>
    <row r="6247" spans="1:8" ht="15" hidden="1" customHeight="1" x14ac:dyDescent="0.25">
      <c r="A6247" s="65" t="s">
        <v>6174</v>
      </c>
      <c r="B6247" s="63" t="s">
        <v>6182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4"/>
        <v>152000</v>
      </c>
      <c r="H6247" s="86" t="s">
        <v>112</v>
      </c>
    </row>
    <row r="6248" spans="1:8" ht="15" hidden="1" customHeight="1" x14ac:dyDescent="0.25">
      <c r="A6248" s="65" t="s">
        <v>6174</v>
      </c>
      <c r="B6248" s="63" t="s">
        <v>6183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4"/>
        <v>438000</v>
      </c>
      <c r="H6248" s="86" t="s">
        <v>112</v>
      </c>
    </row>
    <row r="6249" spans="1:8" ht="15" hidden="1" customHeight="1" x14ac:dyDescent="0.25">
      <c r="A6249" s="65" t="s">
        <v>6174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4"/>
        <v>100000</v>
      </c>
      <c r="H6249" s="86" t="s">
        <v>797</v>
      </c>
    </row>
    <row r="6250" spans="1:8" ht="15" hidden="1" customHeight="1" x14ac:dyDescent="0.25">
      <c r="A6250" s="65" t="s">
        <v>6174</v>
      </c>
      <c r="B6250" s="60" t="s">
        <v>4941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4"/>
        <v>325000</v>
      </c>
      <c r="H6250" s="86" t="s">
        <v>953</v>
      </c>
    </row>
    <row r="6251" spans="1:8" ht="15" hidden="1" customHeight="1" x14ac:dyDescent="0.25">
      <c r="A6251" s="65" t="s">
        <v>6174</v>
      </c>
      <c r="B6251" s="60" t="s">
        <v>6184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4"/>
        <v>180000</v>
      </c>
      <c r="H6251" s="86" t="s">
        <v>4216</v>
      </c>
    </row>
    <row r="6252" spans="1:8" ht="15" hidden="1" customHeight="1" x14ac:dyDescent="0.25">
      <c r="A6252" s="65" t="s">
        <v>6174</v>
      </c>
      <c r="B6252" s="60" t="s">
        <v>6185</v>
      </c>
      <c r="C6252" s="74" t="s">
        <v>6186</v>
      </c>
      <c r="D6252" s="81">
        <v>1</v>
      </c>
      <c r="E6252" s="66" t="s">
        <v>31</v>
      </c>
      <c r="F6252" s="217">
        <v>269000</v>
      </c>
      <c r="G6252" s="68">
        <f t="shared" si="184"/>
        <v>269000</v>
      </c>
      <c r="H6252" s="86" t="s">
        <v>953</v>
      </c>
    </row>
    <row r="6253" spans="1:8" ht="15" hidden="1" customHeight="1" x14ac:dyDescent="0.25">
      <c r="A6253" s="65" t="s">
        <v>6174</v>
      </c>
      <c r="B6253" s="60" t="s">
        <v>6187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4"/>
        <v>200000</v>
      </c>
      <c r="H6253" s="86" t="s">
        <v>552</v>
      </c>
    </row>
    <row r="6254" spans="1:8" ht="15" customHeight="1" x14ac:dyDescent="0.25">
      <c r="A6254" s="65" t="s">
        <v>6174</v>
      </c>
      <c r="B6254" s="79" t="s">
        <v>4352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4"/>
        <v>33000000</v>
      </c>
      <c r="H6254" s="374" t="s">
        <v>112</v>
      </c>
    </row>
    <row r="6255" spans="1:8" ht="15" customHeight="1" x14ac:dyDescent="0.25">
      <c r="A6255" s="65" t="s">
        <v>6174</v>
      </c>
      <c r="B6255" s="60" t="s">
        <v>6188</v>
      </c>
      <c r="C6255" s="74" t="s">
        <v>6189</v>
      </c>
      <c r="D6255" s="81">
        <v>4</v>
      </c>
      <c r="E6255" s="66" t="s">
        <v>31</v>
      </c>
      <c r="F6255" s="72">
        <v>1775000</v>
      </c>
      <c r="G6255" s="68">
        <f t="shared" si="184"/>
        <v>7100000</v>
      </c>
      <c r="H6255" s="86" t="s">
        <v>112</v>
      </c>
    </row>
    <row r="6256" spans="1:8" ht="15" hidden="1" customHeight="1" x14ac:dyDescent="0.25">
      <c r="A6256" s="65" t="s">
        <v>6190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4"/>
        <v>306000</v>
      </c>
      <c r="H6256" s="86" t="s">
        <v>6191</v>
      </c>
    </row>
    <row r="6257" spans="1:8" ht="15" customHeight="1" x14ac:dyDescent="0.25">
      <c r="A6257" s="65" t="s">
        <v>6190</v>
      </c>
      <c r="B6257" s="111" t="s">
        <v>6192</v>
      </c>
      <c r="C6257" s="119" t="s">
        <v>646</v>
      </c>
      <c r="D6257" s="65">
        <v>1</v>
      </c>
      <c r="E6257" s="66" t="s">
        <v>6193</v>
      </c>
      <c r="F6257" s="72">
        <v>78000</v>
      </c>
      <c r="G6257" s="68">
        <f t="shared" si="184"/>
        <v>78000</v>
      </c>
      <c r="H6257" s="69" t="s">
        <v>648</v>
      </c>
    </row>
    <row r="6258" spans="1:8" ht="15" hidden="1" customHeight="1" x14ac:dyDescent="0.25">
      <c r="A6258" s="65" t="s">
        <v>6190</v>
      </c>
      <c r="B6258" s="79" t="s">
        <v>6194</v>
      </c>
      <c r="C6258" s="71" t="s">
        <v>6195</v>
      </c>
      <c r="D6258" s="65">
        <v>10</v>
      </c>
      <c r="E6258" s="66" t="s">
        <v>31</v>
      </c>
      <c r="F6258" s="72">
        <v>30000</v>
      </c>
      <c r="G6258" s="217">
        <f t="shared" si="184"/>
        <v>300000</v>
      </c>
      <c r="H6258" s="86" t="s">
        <v>2657</v>
      </c>
    </row>
    <row r="6259" spans="1:8" ht="15" hidden="1" customHeight="1" x14ac:dyDescent="0.25">
      <c r="A6259" s="65" t="s">
        <v>6190</v>
      </c>
      <c r="B6259" s="60" t="s">
        <v>6196</v>
      </c>
      <c r="C6259" s="165" t="s">
        <v>6195</v>
      </c>
      <c r="D6259" s="65">
        <v>1</v>
      </c>
      <c r="E6259" s="76" t="s">
        <v>71</v>
      </c>
      <c r="F6259" s="72">
        <v>500000</v>
      </c>
      <c r="G6259" s="217">
        <f t="shared" si="184"/>
        <v>500000</v>
      </c>
      <c r="H6259" s="86" t="s">
        <v>2657</v>
      </c>
    </row>
    <row r="6260" spans="1:8" ht="15" hidden="1" customHeight="1" x14ac:dyDescent="0.25">
      <c r="A6260" s="65" t="s">
        <v>6190</v>
      </c>
      <c r="B6260" s="79" t="s">
        <v>6197</v>
      </c>
      <c r="C6260" s="71" t="s">
        <v>6195</v>
      </c>
      <c r="D6260" s="65">
        <v>5</v>
      </c>
      <c r="E6260" s="66" t="s">
        <v>38</v>
      </c>
      <c r="F6260" s="67">
        <v>40000</v>
      </c>
      <c r="G6260" s="68">
        <f t="shared" si="184"/>
        <v>200000</v>
      </c>
      <c r="H6260" s="86" t="s">
        <v>112</v>
      </c>
    </row>
    <row r="6261" spans="1:8" ht="15" hidden="1" customHeight="1" x14ac:dyDescent="0.25">
      <c r="A6261" s="65" t="s">
        <v>6190</v>
      </c>
      <c r="B6261" s="94" t="s">
        <v>6198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4"/>
        <v>160000</v>
      </c>
      <c r="H6261" s="86" t="s">
        <v>112</v>
      </c>
    </row>
    <row r="6262" spans="1:8" ht="15" hidden="1" customHeight="1" x14ac:dyDescent="0.25">
      <c r="A6262" s="65" t="s">
        <v>6190</v>
      </c>
      <c r="B6262" s="94" t="s">
        <v>6199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4"/>
        <v>20000</v>
      </c>
      <c r="H6262" s="86" t="s">
        <v>953</v>
      </c>
    </row>
    <row r="6263" spans="1:8" ht="15" hidden="1" customHeight="1" x14ac:dyDescent="0.25">
      <c r="A6263" s="65" t="s">
        <v>6190</v>
      </c>
      <c r="B6263" s="63" t="s">
        <v>6200</v>
      </c>
      <c r="C6263" s="74" t="s">
        <v>6201</v>
      </c>
      <c r="D6263" s="65">
        <v>1</v>
      </c>
      <c r="E6263" s="66" t="s">
        <v>31</v>
      </c>
      <c r="F6263" s="72">
        <v>40000</v>
      </c>
      <c r="G6263" s="68">
        <f t="shared" si="184"/>
        <v>40000</v>
      </c>
      <c r="H6263" s="86" t="s">
        <v>6202</v>
      </c>
    </row>
    <row r="6264" spans="1:8" ht="15" hidden="1" customHeight="1" x14ac:dyDescent="0.25">
      <c r="A6264" s="65" t="s">
        <v>6190</v>
      </c>
      <c r="B6264" s="63" t="s">
        <v>707</v>
      </c>
      <c r="C6264" s="74" t="s">
        <v>6203</v>
      </c>
      <c r="D6264" s="65">
        <v>8</v>
      </c>
      <c r="E6264" s="66" t="s">
        <v>884</v>
      </c>
      <c r="F6264" s="72">
        <v>1</v>
      </c>
      <c r="G6264" s="68">
        <f t="shared" si="184"/>
        <v>8</v>
      </c>
      <c r="H6264" s="86" t="s">
        <v>6204</v>
      </c>
    </row>
    <row r="6265" spans="1:8" ht="15" hidden="1" customHeight="1" x14ac:dyDescent="0.25">
      <c r="A6265" s="65" t="s">
        <v>6190</v>
      </c>
      <c r="B6265" s="75" t="s">
        <v>6205</v>
      </c>
      <c r="C6265" s="74" t="s">
        <v>6206</v>
      </c>
      <c r="D6265" s="81">
        <v>1</v>
      </c>
      <c r="E6265" s="66" t="s">
        <v>31</v>
      </c>
      <c r="F6265" s="217">
        <v>238650</v>
      </c>
      <c r="G6265" s="68">
        <f t="shared" si="184"/>
        <v>238650</v>
      </c>
      <c r="H6265" s="86" t="s">
        <v>3891</v>
      </c>
    </row>
    <row r="6266" spans="1:8" ht="15" hidden="1" customHeight="1" x14ac:dyDescent="0.25">
      <c r="A6266" s="65" t="s">
        <v>6190</v>
      </c>
      <c r="B6266" s="60" t="s">
        <v>6207</v>
      </c>
      <c r="C6266" s="74" t="s">
        <v>6206</v>
      </c>
      <c r="D6266" s="65">
        <v>1</v>
      </c>
      <c r="E6266" s="66" t="s">
        <v>31</v>
      </c>
      <c r="F6266" s="217">
        <v>1681650</v>
      </c>
      <c r="G6266" s="68">
        <f t="shared" si="184"/>
        <v>1681650</v>
      </c>
      <c r="H6266" s="86" t="s">
        <v>1250</v>
      </c>
    </row>
    <row r="6267" spans="1:8" ht="15" hidden="1" customHeight="1" x14ac:dyDescent="0.25">
      <c r="A6267" s="65" t="s">
        <v>6190</v>
      </c>
      <c r="B6267" s="60" t="s">
        <v>6208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4"/>
        <v>25000</v>
      </c>
      <c r="H6267" s="86" t="s">
        <v>953</v>
      </c>
    </row>
    <row r="6268" spans="1:8" ht="15" hidden="1" customHeight="1" x14ac:dyDescent="0.25">
      <c r="A6268" s="65" t="s">
        <v>6190</v>
      </c>
      <c r="B6268" s="60" t="s">
        <v>6209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4"/>
        <v>65000</v>
      </c>
      <c r="H6268" s="86" t="s">
        <v>953</v>
      </c>
    </row>
    <row r="6269" spans="1:8" ht="15" hidden="1" customHeight="1" x14ac:dyDescent="0.25">
      <c r="A6269" s="65" t="s">
        <v>6190</v>
      </c>
      <c r="B6269" s="60" t="s">
        <v>6210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4"/>
        <v>65000</v>
      </c>
      <c r="H6269" s="86" t="s">
        <v>953</v>
      </c>
    </row>
    <row r="6270" spans="1:8" ht="15" hidden="1" customHeight="1" x14ac:dyDescent="0.25">
      <c r="A6270" s="65" t="s">
        <v>6190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4"/>
        <v>155000</v>
      </c>
      <c r="H6270" s="374" t="s">
        <v>112</v>
      </c>
    </row>
    <row r="6271" spans="1:8" ht="15" hidden="1" customHeight="1" x14ac:dyDescent="0.25">
      <c r="A6271" s="65" t="s">
        <v>6190</v>
      </c>
      <c r="B6271" s="60" t="s">
        <v>4379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4"/>
        <v>275000</v>
      </c>
      <c r="H6271" s="86" t="s">
        <v>112</v>
      </c>
    </row>
    <row r="6272" spans="1:8" ht="15" hidden="1" customHeight="1" x14ac:dyDescent="0.25">
      <c r="A6272" s="65" t="s">
        <v>6211</v>
      </c>
      <c r="B6272" s="60" t="s">
        <v>6212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4"/>
        <v>450000</v>
      </c>
      <c r="H6272" s="86" t="s">
        <v>160</v>
      </c>
    </row>
    <row r="6273" spans="1:8" ht="15" hidden="1" customHeight="1" x14ac:dyDescent="0.25">
      <c r="A6273" s="65" t="s">
        <v>6211</v>
      </c>
      <c r="B6273" s="111" t="s">
        <v>4426</v>
      </c>
      <c r="C6273" s="60" t="s">
        <v>4027</v>
      </c>
      <c r="D6273" s="65">
        <v>3</v>
      </c>
      <c r="E6273" s="66" t="s">
        <v>31</v>
      </c>
      <c r="F6273" s="72">
        <v>125000</v>
      </c>
      <c r="G6273" s="68">
        <f t="shared" si="184"/>
        <v>375000</v>
      </c>
      <c r="H6273" s="69" t="s">
        <v>112</v>
      </c>
    </row>
    <row r="6274" spans="1:8" ht="15" hidden="1" customHeight="1" x14ac:dyDescent="0.25">
      <c r="A6274" s="65" t="s">
        <v>6211</v>
      </c>
      <c r="B6274" s="79" t="s">
        <v>6213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4"/>
        <v>60000</v>
      </c>
      <c r="H6274" s="86" t="s">
        <v>6214</v>
      </c>
    </row>
    <row r="6275" spans="1:8" ht="15" hidden="1" customHeight="1" x14ac:dyDescent="0.25">
      <c r="A6275" s="65" t="s">
        <v>6211</v>
      </c>
      <c r="B6275" s="60" t="s">
        <v>6215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4"/>
        <v>480000</v>
      </c>
      <c r="H6275" s="86" t="s">
        <v>160</v>
      </c>
    </row>
    <row r="6276" spans="1:8" ht="15" hidden="1" customHeight="1" x14ac:dyDescent="0.25">
      <c r="A6276" s="65" t="s">
        <v>6211</v>
      </c>
      <c r="B6276" s="79" t="s">
        <v>6216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4"/>
        <v>120000</v>
      </c>
      <c r="H6276" s="86" t="s">
        <v>6217</v>
      </c>
    </row>
    <row r="6277" spans="1:8" ht="15" hidden="1" customHeight="1" x14ac:dyDescent="0.25">
      <c r="A6277" s="65" t="s">
        <v>6211</v>
      </c>
      <c r="B6277" s="79" t="s">
        <v>6218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4"/>
        <v>190000</v>
      </c>
      <c r="H6277" s="86" t="s">
        <v>2277</v>
      </c>
    </row>
    <row r="6278" spans="1:8" ht="15" hidden="1" customHeight="1" x14ac:dyDescent="0.25">
      <c r="A6278" s="65" t="s">
        <v>6211</v>
      </c>
      <c r="B6278" s="94" t="s">
        <v>6219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4"/>
        <v>175000</v>
      </c>
      <c r="H6278" s="86" t="s">
        <v>112</v>
      </c>
    </row>
    <row r="6279" spans="1:8" ht="15" hidden="1" customHeight="1" x14ac:dyDescent="0.25">
      <c r="A6279" s="65" t="s">
        <v>6211</v>
      </c>
      <c r="B6279" s="94" t="s">
        <v>6220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5">F6279*D6279</f>
        <v>10000</v>
      </c>
      <c r="H6279" s="86" t="s">
        <v>953</v>
      </c>
    </row>
    <row r="6280" spans="1:8" ht="15" hidden="1" customHeight="1" x14ac:dyDescent="0.25">
      <c r="A6280" s="65" t="s">
        <v>6211</v>
      </c>
      <c r="B6280" s="63" t="s">
        <v>6221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5"/>
        <v>50000</v>
      </c>
      <c r="H6280" s="86" t="s">
        <v>2277</v>
      </c>
    </row>
    <row r="6281" spans="1:8" ht="15" hidden="1" customHeight="1" x14ac:dyDescent="0.25">
      <c r="A6281" s="65" t="s">
        <v>6211</v>
      </c>
      <c r="B6281" s="63" t="s">
        <v>6222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5"/>
        <v>50000</v>
      </c>
      <c r="H6281" s="86" t="s">
        <v>2277</v>
      </c>
    </row>
    <row r="6282" spans="1:8" ht="15" hidden="1" customHeight="1" x14ac:dyDescent="0.25">
      <c r="A6282" s="65" t="s">
        <v>6211</v>
      </c>
      <c r="B6282" s="75" t="s">
        <v>6223</v>
      </c>
      <c r="C6282" s="74" t="s">
        <v>6224</v>
      </c>
      <c r="D6282" s="81">
        <v>1</v>
      </c>
      <c r="E6282" s="66" t="s">
        <v>156</v>
      </c>
      <c r="F6282" s="217">
        <v>800000</v>
      </c>
      <c r="G6282" s="68">
        <f t="shared" si="185"/>
        <v>800000</v>
      </c>
      <c r="H6282" s="86" t="s">
        <v>552</v>
      </c>
    </row>
    <row r="6283" spans="1:8" ht="15" hidden="1" customHeight="1" x14ac:dyDescent="0.25">
      <c r="A6283" s="65" t="s">
        <v>6211</v>
      </c>
      <c r="B6283" s="60" t="s">
        <v>6225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5"/>
        <v>85000</v>
      </c>
      <c r="H6283" s="86" t="s">
        <v>2657</v>
      </c>
    </row>
    <row r="6284" spans="1:8" ht="15" hidden="1" customHeight="1" x14ac:dyDescent="0.25">
      <c r="A6284" s="65" t="s">
        <v>6211</v>
      </c>
      <c r="B6284" s="60" t="s">
        <v>6226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5"/>
        <v>1000000</v>
      </c>
      <c r="H6284" s="86" t="s">
        <v>620</v>
      </c>
    </row>
    <row r="6285" spans="1:8" ht="15" hidden="1" customHeight="1" x14ac:dyDescent="0.25">
      <c r="A6285" s="65" t="s">
        <v>6211</v>
      </c>
      <c r="B6285" s="60" t="s">
        <v>6227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5"/>
        <v>1000000</v>
      </c>
      <c r="H6285" s="86" t="s">
        <v>160</v>
      </c>
    </row>
    <row r="6286" spans="1:8" ht="15" hidden="1" customHeight="1" x14ac:dyDescent="0.25">
      <c r="A6286" s="65" t="s">
        <v>6211</v>
      </c>
      <c r="B6286" s="60" t="s">
        <v>6228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5"/>
        <v>120000</v>
      </c>
      <c r="H6286" s="86" t="s">
        <v>2657</v>
      </c>
    </row>
    <row r="6287" spans="1:8" ht="15" hidden="1" customHeight="1" x14ac:dyDescent="0.25">
      <c r="A6287" s="65" t="s">
        <v>6211</v>
      </c>
      <c r="B6287" s="79" t="s">
        <v>6229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5"/>
        <v>550000</v>
      </c>
      <c r="H6287" s="374" t="s">
        <v>2657</v>
      </c>
    </row>
    <row r="6288" spans="1:8" ht="15" hidden="1" customHeight="1" x14ac:dyDescent="0.25">
      <c r="A6288" s="65" t="s">
        <v>6211</v>
      </c>
      <c r="B6288" s="60" t="s">
        <v>6230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5"/>
        <v>50000</v>
      </c>
      <c r="H6288" s="86" t="s">
        <v>2657</v>
      </c>
    </row>
    <row r="6289" spans="1:8" ht="15" customHeight="1" x14ac:dyDescent="0.25">
      <c r="A6289" s="65" t="s">
        <v>6211</v>
      </c>
      <c r="B6289" s="60" t="s">
        <v>115</v>
      </c>
      <c r="C6289" s="60" t="s">
        <v>5222</v>
      </c>
      <c r="D6289" s="81">
        <v>6</v>
      </c>
      <c r="E6289" s="66" t="s">
        <v>31</v>
      </c>
      <c r="F6289" s="82">
        <v>2100000</v>
      </c>
      <c r="G6289" s="217">
        <f t="shared" si="185"/>
        <v>12600000</v>
      </c>
      <c r="H6289" s="374" t="s">
        <v>112</v>
      </c>
    </row>
    <row r="6290" spans="1:8" ht="15" hidden="1" customHeight="1" x14ac:dyDescent="0.25">
      <c r="A6290" s="65" t="s">
        <v>6231</v>
      </c>
      <c r="B6290" s="60" t="s">
        <v>6232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5"/>
        <v>110000</v>
      </c>
      <c r="H6290" s="86" t="s">
        <v>953</v>
      </c>
    </row>
    <row r="6291" spans="1:8" ht="15" hidden="1" customHeight="1" x14ac:dyDescent="0.25">
      <c r="A6291" s="65" t="s">
        <v>6231</v>
      </c>
      <c r="B6291" s="111" t="s">
        <v>6233</v>
      </c>
      <c r="C6291" s="119" t="s">
        <v>70</v>
      </c>
      <c r="D6291" s="65">
        <v>1</v>
      </c>
      <c r="E6291" s="66" t="s">
        <v>71</v>
      </c>
      <c r="F6291" s="72"/>
      <c r="G6291" s="68">
        <f t="shared" si="185"/>
        <v>0</v>
      </c>
      <c r="H6291" s="69" t="s">
        <v>953</v>
      </c>
    </row>
    <row r="6292" spans="1:8" ht="15" hidden="1" customHeight="1" x14ac:dyDescent="0.25">
      <c r="A6292" s="65" t="s">
        <v>6231</v>
      </c>
      <c r="B6292" s="79" t="s">
        <v>6234</v>
      </c>
      <c r="C6292" s="71"/>
      <c r="D6292" s="65">
        <v>20</v>
      </c>
      <c r="E6292" s="66" t="s">
        <v>31</v>
      </c>
      <c r="F6292" s="72">
        <v>3500</v>
      </c>
      <c r="G6292" s="217">
        <f t="shared" si="185"/>
        <v>70000</v>
      </c>
      <c r="H6292" s="69" t="s">
        <v>953</v>
      </c>
    </row>
    <row r="6293" spans="1:8" ht="15" hidden="1" customHeight="1" x14ac:dyDescent="0.25">
      <c r="A6293" s="65" t="s">
        <v>6231</v>
      </c>
      <c r="B6293" s="60" t="s">
        <v>6235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5"/>
        <v>30000</v>
      </c>
      <c r="H6293" s="86" t="s">
        <v>2657</v>
      </c>
    </row>
    <row r="6294" spans="1:8" ht="15" hidden="1" customHeight="1" x14ac:dyDescent="0.25">
      <c r="A6294" s="65" t="s">
        <v>6231</v>
      </c>
      <c r="B6294" s="79" t="s">
        <v>6236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5"/>
        <v>12500</v>
      </c>
      <c r="H6294" s="86" t="s">
        <v>2657</v>
      </c>
    </row>
    <row r="6295" spans="1:8" ht="15" hidden="1" customHeight="1" x14ac:dyDescent="0.25">
      <c r="A6295" s="65" t="s">
        <v>6231</v>
      </c>
      <c r="B6295" s="94" t="s">
        <v>6237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5"/>
        <v>22500</v>
      </c>
      <c r="H6295" s="86" t="s">
        <v>2657</v>
      </c>
    </row>
    <row r="6296" spans="1:8" ht="15" hidden="1" customHeight="1" x14ac:dyDescent="0.25">
      <c r="A6296" s="65" t="s">
        <v>6231</v>
      </c>
      <c r="B6296" s="94" t="s">
        <v>5569</v>
      </c>
      <c r="C6296" s="74" t="s">
        <v>6238</v>
      </c>
      <c r="D6296" s="65">
        <v>4</v>
      </c>
      <c r="E6296" s="66" t="s">
        <v>31</v>
      </c>
      <c r="F6296" s="67">
        <v>100000</v>
      </c>
      <c r="G6296" s="68">
        <f t="shared" si="185"/>
        <v>400000</v>
      </c>
      <c r="H6296" s="86" t="s">
        <v>112</v>
      </c>
    </row>
    <row r="6297" spans="1:8" ht="15" hidden="1" customHeight="1" x14ac:dyDescent="0.25">
      <c r="A6297" s="65" t="s">
        <v>6231</v>
      </c>
      <c r="B6297" s="63" t="s">
        <v>6239</v>
      </c>
      <c r="C6297" s="74" t="s">
        <v>6240</v>
      </c>
      <c r="D6297" s="65">
        <v>5</v>
      </c>
      <c r="E6297" s="66" t="s">
        <v>38</v>
      </c>
      <c r="F6297" s="72">
        <v>10000</v>
      </c>
      <c r="G6297" s="68">
        <f t="shared" si="185"/>
        <v>50000</v>
      </c>
      <c r="H6297" s="86" t="s">
        <v>6241</v>
      </c>
    </row>
    <row r="6298" spans="1:8" ht="15" hidden="1" customHeight="1" x14ac:dyDescent="0.25">
      <c r="A6298" s="65" t="s">
        <v>6231</v>
      </c>
      <c r="B6298" s="63" t="s">
        <v>6242</v>
      </c>
      <c r="C6298" s="74" t="s">
        <v>6186</v>
      </c>
      <c r="D6298" s="65">
        <v>10</v>
      </c>
      <c r="E6298" s="66" t="s">
        <v>31</v>
      </c>
      <c r="F6298" s="72">
        <v>19000</v>
      </c>
      <c r="G6298" s="68">
        <f t="shared" si="185"/>
        <v>190000</v>
      </c>
      <c r="H6298" s="86" t="s">
        <v>6241</v>
      </c>
    </row>
    <row r="6299" spans="1:8" ht="15" hidden="1" customHeight="1" x14ac:dyDescent="0.25">
      <c r="A6299" s="65" t="s">
        <v>6231</v>
      </c>
      <c r="B6299" s="75" t="s">
        <v>6243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5"/>
        <v>61000000</v>
      </c>
      <c r="H6299" s="86" t="s">
        <v>112</v>
      </c>
    </row>
    <row r="6300" spans="1:8" ht="15" hidden="1" customHeight="1" x14ac:dyDescent="0.25">
      <c r="A6300" s="65" t="s">
        <v>6231</v>
      </c>
      <c r="B6300" s="60" t="s">
        <v>6244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5"/>
        <v>21000000</v>
      </c>
      <c r="H6300" s="86" t="s">
        <v>112</v>
      </c>
    </row>
    <row r="6301" spans="1:8" ht="15" hidden="1" customHeight="1" x14ac:dyDescent="0.25">
      <c r="A6301" s="65" t="s">
        <v>6245</v>
      </c>
      <c r="B6301" s="60" t="s">
        <v>6246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5"/>
        <v>276000</v>
      </c>
      <c r="H6301" s="86" t="s">
        <v>112</v>
      </c>
    </row>
    <row r="6302" spans="1:8" ht="15" hidden="1" customHeight="1" x14ac:dyDescent="0.25">
      <c r="A6302" s="65" t="s">
        <v>6245</v>
      </c>
      <c r="B6302" s="111" t="s">
        <v>6247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5"/>
        <v>40000</v>
      </c>
      <c r="H6302" s="69" t="s">
        <v>6241</v>
      </c>
    </row>
    <row r="6303" spans="1:8" ht="15" hidden="1" customHeight="1" x14ac:dyDescent="0.25">
      <c r="A6303" s="65" t="s">
        <v>6245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5"/>
        <v>530000</v>
      </c>
      <c r="H6303" s="69" t="s">
        <v>631</v>
      </c>
    </row>
    <row r="6304" spans="1:8" ht="15" hidden="1" customHeight="1" x14ac:dyDescent="0.25">
      <c r="A6304" s="65" t="s">
        <v>6245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5"/>
        <v>54000</v>
      </c>
      <c r="H6304" s="86" t="s">
        <v>112</v>
      </c>
    </row>
    <row r="6305" spans="1:8" ht="15" hidden="1" customHeight="1" x14ac:dyDescent="0.25">
      <c r="A6305" s="65" t="s">
        <v>6245</v>
      </c>
      <c r="B6305" s="79" t="s">
        <v>6218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5"/>
        <v>190000</v>
      </c>
      <c r="H6305" s="86" t="s">
        <v>1301</v>
      </c>
    </row>
    <row r="6306" spans="1:8" ht="15" hidden="1" customHeight="1" x14ac:dyDescent="0.25">
      <c r="A6306" s="65" t="s">
        <v>6245</v>
      </c>
      <c r="B6306" s="94" t="s">
        <v>6248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5"/>
        <v>200000</v>
      </c>
      <c r="H6306" s="86" t="s">
        <v>112</v>
      </c>
    </row>
    <row r="6307" spans="1:8" ht="15" hidden="1" customHeight="1" x14ac:dyDescent="0.25">
      <c r="A6307" s="65" t="s">
        <v>6245</v>
      </c>
      <c r="B6307" s="94" t="s">
        <v>6249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5"/>
        <v>60000</v>
      </c>
      <c r="H6307" s="86" t="s">
        <v>1301</v>
      </c>
    </row>
    <row r="6308" spans="1:8" ht="15" hidden="1" customHeight="1" x14ac:dyDescent="0.25">
      <c r="A6308" s="65" t="s">
        <v>6245</v>
      </c>
      <c r="B6308" s="63" t="s">
        <v>6250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5"/>
        <v>100000</v>
      </c>
      <c r="H6308" s="86" t="s">
        <v>2382</v>
      </c>
    </row>
    <row r="6309" spans="1:8" ht="15" hidden="1" customHeight="1" x14ac:dyDescent="0.25">
      <c r="A6309" s="65" t="s">
        <v>6251</v>
      </c>
      <c r="B6309" s="60" t="s">
        <v>4577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5"/>
        <v>21000</v>
      </c>
      <c r="H6309" s="86" t="s">
        <v>3887</v>
      </c>
    </row>
    <row r="6310" spans="1:8" ht="15" hidden="1" customHeight="1" x14ac:dyDescent="0.25">
      <c r="A6310" s="65" t="s">
        <v>6251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5"/>
        <v>200000</v>
      </c>
      <c r="H6310" s="69" t="s">
        <v>1043</v>
      </c>
    </row>
    <row r="6311" spans="1:8" ht="15" hidden="1" customHeight="1" x14ac:dyDescent="0.25">
      <c r="A6311" s="65" t="s">
        <v>6251</v>
      </c>
      <c r="B6311" s="79" t="s">
        <v>6252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5"/>
        <v>100000</v>
      </c>
      <c r="H6311" s="69" t="s">
        <v>112</v>
      </c>
    </row>
    <row r="6312" spans="1:8" ht="15" hidden="1" customHeight="1" x14ac:dyDescent="0.25">
      <c r="A6312" s="65" t="s">
        <v>6251</v>
      </c>
      <c r="B6312" s="60" t="s">
        <v>4522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5"/>
        <v>92000</v>
      </c>
      <c r="H6312" s="86" t="s">
        <v>112</v>
      </c>
    </row>
    <row r="6313" spans="1:8" ht="15" hidden="1" customHeight="1" x14ac:dyDescent="0.25">
      <c r="A6313" s="65" t="s">
        <v>6251</v>
      </c>
      <c r="B6313" s="60" t="s">
        <v>4986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5"/>
        <v>75000</v>
      </c>
      <c r="H6313" s="69" t="s">
        <v>1043</v>
      </c>
    </row>
    <row r="6314" spans="1:8" ht="15" hidden="1" customHeight="1" x14ac:dyDescent="0.25">
      <c r="A6314" s="65" t="s">
        <v>6251</v>
      </c>
      <c r="B6314" s="79" t="s">
        <v>4987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5"/>
        <v>105000</v>
      </c>
      <c r="H6314" s="69" t="s">
        <v>1043</v>
      </c>
    </row>
    <row r="6315" spans="1:8" ht="15" hidden="1" customHeight="1" x14ac:dyDescent="0.25">
      <c r="A6315" s="65" t="s">
        <v>6251</v>
      </c>
      <c r="B6315" s="94" t="s">
        <v>6253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5"/>
        <v>450000</v>
      </c>
      <c r="H6315" s="69" t="s">
        <v>1043</v>
      </c>
    </row>
    <row r="6316" spans="1:8" ht="15" hidden="1" customHeight="1" x14ac:dyDescent="0.25">
      <c r="A6316" s="65" t="s">
        <v>6251</v>
      </c>
      <c r="B6316" s="60" t="s">
        <v>6254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5"/>
        <v>1000000</v>
      </c>
      <c r="H6316" s="69" t="s">
        <v>1043</v>
      </c>
    </row>
    <row r="6317" spans="1:8" ht="15" hidden="1" customHeight="1" x14ac:dyDescent="0.25">
      <c r="A6317" s="65" t="s">
        <v>6251</v>
      </c>
      <c r="B6317" s="63" t="s">
        <v>6255</v>
      </c>
      <c r="C6317" s="74" t="s">
        <v>6256</v>
      </c>
      <c r="D6317" s="65">
        <v>1</v>
      </c>
      <c r="E6317" s="66" t="s">
        <v>71</v>
      </c>
      <c r="F6317" s="72">
        <v>2225000</v>
      </c>
      <c r="G6317" s="68">
        <f t="shared" si="185"/>
        <v>2225000</v>
      </c>
      <c r="H6317" s="69" t="s">
        <v>1043</v>
      </c>
    </row>
    <row r="6318" spans="1:8" ht="15" hidden="1" customHeight="1" x14ac:dyDescent="0.25">
      <c r="A6318" s="65" t="s">
        <v>6251</v>
      </c>
      <c r="B6318" s="75" t="s">
        <v>6257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5"/>
        <v>25000</v>
      </c>
      <c r="H6318" s="86" t="s">
        <v>112</v>
      </c>
    </row>
    <row r="6319" spans="1:8" ht="15" hidden="1" customHeight="1" x14ac:dyDescent="0.25">
      <c r="A6319" s="65" t="s">
        <v>6251</v>
      </c>
      <c r="B6319" s="60" t="s">
        <v>6258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5"/>
        <v>500000</v>
      </c>
      <c r="H6319" s="86" t="s">
        <v>953</v>
      </c>
    </row>
    <row r="6320" spans="1:8" ht="15" hidden="1" customHeight="1" x14ac:dyDescent="0.25">
      <c r="A6320" s="65" t="s">
        <v>6251</v>
      </c>
      <c r="B6320" s="60" t="s">
        <v>6101</v>
      </c>
      <c r="C6320" s="74" t="s">
        <v>5950</v>
      </c>
      <c r="D6320" s="65">
        <v>1</v>
      </c>
      <c r="E6320" s="66" t="s">
        <v>31</v>
      </c>
      <c r="F6320" s="217">
        <v>250000</v>
      </c>
      <c r="G6320" s="68">
        <f t="shared" si="185"/>
        <v>250000</v>
      </c>
      <c r="H6320" s="86" t="s">
        <v>1043</v>
      </c>
    </row>
    <row r="6321" spans="1:8" ht="15" hidden="1" customHeight="1" x14ac:dyDescent="0.25">
      <c r="A6321" s="65" t="s">
        <v>6251</v>
      </c>
      <c r="B6321" s="60" t="s">
        <v>6259</v>
      </c>
      <c r="C6321" s="74" t="s">
        <v>6260</v>
      </c>
      <c r="D6321" s="81">
        <v>1</v>
      </c>
      <c r="E6321" s="66" t="s">
        <v>71</v>
      </c>
      <c r="F6321" s="217">
        <v>1</v>
      </c>
      <c r="G6321" s="68">
        <f t="shared" si="185"/>
        <v>1</v>
      </c>
      <c r="H6321" s="86" t="s">
        <v>3209</v>
      </c>
    </row>
    <row r="6322" spans="1:8" ht="15" hidden="1" customHeight="1" x14ac:dyDescent="0.25">
      <c r="A6322" s="65" t="s">
        <v>6251</v>
      </c>
      <c r="B6322" s="60" t="s">
        <v>6261</v>
      </c>
      <c r="C6322" s="74" t="s">
        <v>6260</v>
      </c>
      <c r="D6322" s="81">
        <v>1</v>
      </c>
      <c r="E6322" s="66" t="s">
        <v>71</v>
      </c>
      <c r="F6322" s="217">
        <v>1</v>
      </c>
      <c r="G6322" s="68">
        <f t="shared" si="185"/>
        <v>1</v>
      </c>
      <c r="H6322" s="86" t="s">
        <v>3209</v>
      </c>
    </row>
    <row r="6323" spans="1:8" ht="15" hidden="1" customHeight="1" x14ac:dyDescent="0.25">
      <c r="A6323" s="65" t="s">
        <v>6251</v>
      </c>
      <c r="B6323" s="79" t="s">
        <v>6262</v>
      </c>
      <c r="C6323" s="74" t="s">
        <v>6263</v>
      </c>
      <c r="D6323" s="65">
        <v>1</v>
      </c>
      <c r="E6323" s="66" t="s">
        <v>156</v>
      </c>
      <c r="F6323" s="67">
        <v>85000</v>
      </c>
      <c r="G6323" s="68">
        <f t="shared" si="185"/>
        <v>85000</v>
      </c>
      <c r="H6323" s="374" t="s">
        <v>648</v>
      </c>
    </row>
    <row r="6324" spans="1:8" ht="15" hidden="1" customHeight="1" x14ac:dyDescent="0.25">
      <c r="A6324" s="65" t="s">
        <v>6251</v>
      </c>
      <c r="B6324" s="60" t="s">
        <v>6264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5"/>
        <v>100000</v>
      </c>
      <c r="H6324" s="86" t="s">
        <v>154</v>
      </c>
    </row>
    <row r="6325" spans="1:8" ht="15" hidden="1" customHeight="1" x14ac:dyDescent="0.25">
      <c r="A6325" s="65" t="s">
        <v>6251</v>
      </c>
      <c r="B6325" s="63" t="s">
        <v>6265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5"/>
        <v>700000</v>
      </c>
      <c r="H6325" s="374" t="s">
        <v>1043</v>
      </c>
    </row>
    <row r="6326" spans="1:8" ht="15" hidden="1" customHeight="1" x14ac:dyDescent="0.25">
      <c r="A6326" s="65" t="s">
        <v>6266</v>
      </c>
      <c r="B6326" s="60" t="s">
        <v>6267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5"/>
        <v>30000</v>
      </c>
      <c r="H6326" s="86" t="s">
        <v>6268</v>
      </c>
    </row>
    <row r="6327" spans="1:8" ht="15" hidden="1" customHeight="1" x14ac:dyDescent="0.25">
      <c r="A6327" s="65" t="s">
        <v>6266</v>
      </c>
      <c r="B6327" s="111" t="s">
        <v>6269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5"/>
        <v>900000</v>
      </c>
      <c r="H6327" s="86" t="s">
        <v>6058</v>
      </c>
    </row>
    <row r="6328" spans="1:8" ht="15" hidden="1" customHeight="1" x14ac:dyDescent="0.25">
      <c r="A6328" s="65" t="s">
        <v>6266</v>
      </c>
      <c r="B6328" s="79" t="s">
        <v>6270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5"/>
        <v>140000</v>
      </c>
      <c r="H6328" s="86" t="s">
        <v>6058</v>
      </c>
    </row>
    <row r="6329" spans="1:8" ht="15" hidden="1" customHeight="1" x14ac:dyDescent="0.25">
      <c r="A6329" s="65" t="s">
        <v>6266</v>
      </c>
      <c r="B6329" s="60" t="s">
        <v>6271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5"/>
        <v>2375000</v>
      </c>
      <c r="H6329" s="86" t="s">
        <v>6058</v>
      </c>
    </row>
    <row r="6330" spans="1:8" ht="15" hidden="1" customHeight="1" x14ac:dyDescent="0.25">
      <c r="A6330" s="65" t="s">
        <v>6266</v>
      </c>
      <c r="B6330" s="60" t="s">
        <v>6272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5"/>
        <v>390000</v>
      </c>
      <c r="H6330" s="69" t="s">
        <v>154</v>
      </c>
    </row>
    <row r="6331" spans="1:8" ht="15" hidden="1" customHeight="1" x14ac:dyDescent="0.25">
      <c r="A6331" s="65" t="s">
        <v>6266</v>
      </c>
      <c r="B6331" s="79" t="s">
        <v>6273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5"/>
        <v>800000</v>
      </c>
      <c r="H6331" s="69" t="s">
        <v>3877</v>
      </c>
    </row>
    <row r="6332" spans="1:8" ht="15" hidden="1" customHeight="1" x14ac:dyDescent="0.25">
      <c r="A6332" s="65" t="s">
        <v>6266</v>
      </c>
      <c r="B6332" s="94" t="s">
        <v>6274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5"/>
        <v>16000</v>
      </c>
      <c r="H6332" s="69" t="s">
        <v>552</v>
      </c>
    </row>
    <row r="6333" spans="1:8" ht="15" hidden="1" customHeight="1" x14ac:dyDescent="0.25">
      <c r="A6333" s="65" t="s">
        <v>6266</v>
      </c>
      <c r="B6333" s="60" t="s">
        <v>6275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5"/>
        <v>18000</v>
      </c>
      <c r="H6333" s="69" t="s">
        <v>154</v>
      </c>
    </row>
    <row r="6334" spans="1:8" ht="15" hidden="1" customHeight="1" x14ac:dyDescent="0.25">
      <c r="A6334" s="65" t="s">
        <v>6276</v>
      </c>
      <c r="B6334" s="60" t="s">
        <v>5249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5"/>
        <v>220000</v>
      </c>
      <c r="H6334" s="86" t="s">
        <v>6277</v>
      </c>
    </row>
    <row r="6335" spans="1:8" ht="15" hidden="1" customHeight="1" x14ac:dyDescent="0.25">
      <c r="A6335" s="65" t="s">
        <v>6276</v>
      </c>
      <c r="B6335" s="111" t="s">
        <v>6278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5"/>
        <v>37500</v>
      </c>
      <c r="H6335" s="86" t="s">
        <v>3899</v>
      </c>
    </row>
    <row r="6336" spans="1:8" ht="15" hidden="1" customHeight="1" x14ac:dyDescent="0.25">
      <c r="A6336" s="65" t="s">
        <v>6276</v>
      </c>
      <c r="B6336" s="79" t="s">
        <v>6279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5"/>
        <v>42000</v>
      </c>
      <c r="H6336" s="86" t="s">
        <v>3899</v>
      </c>
    </row>
    <row r="6337" spans="1:8" ht="15" hidden="1" customHeight="1" x14ac:dyDescent="0.25">
      <c r="A6337" s="65" t="s">
        <v>6276</v>
      </c>
      <c r="B6337" s="60" t="s">
        <v>6280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5"/>
        <v>40000</v>
      </c>
      <c r="H6337" s="86" t="s">
        <v>953</v>
      </c>
    </row>
    <row r="6338" spans="1:8" ht="15" hidden="1" customHeight="1" x14ac:dyDescent="0.25">
      <c r="A6338" s="65" t="s">
        <v>6276</v>
      </c>
      <c r="B6338" s="60" t="s">
        <v>6281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5"/>
        <v>90000</v>
      </c>
      <c r="H6338" s="69" t="s">
        <v>953</v>
      </c>
    </row>
    <row r="6339" spans="1:8" ht="15" hidden="1" customHeight="1" x14ac:dyDescent="0.25">
      <c r="A6339" s="65" t="s">
        <v>6276</v>
      </c>
      <c r="B6339" s="79" t="s">
        <v>6282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5"/>
        <v>21000</v>
      </c>
      <c r="H6339" s="69" t="s">
        <v>953</v>
      </c>
    </row>
    <row r="6340" spans="1:8" ht="15" hidden="1" customHeight="1" x14ac:dyDescent="0.25">
      <c r="A6340" s="65" t="s">
        <v>6276</v>
      </c>
      <c r="B6340" s="94" t="s">
        <v>6283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5"/>
        <v>13000</v>
      </c>
      <c r="H6340" s="69" t="s">
        <v>953</v>
      </c>
    </row>
    <row r="6341" spans="1:8" ht="15" hidden="1" customHeight="1" x14ac:dyDescent="0.25">
      <c r="A6341" s="65" t="s">
        <v>6276</v>
      </c>
      <c r="B6341" s="60" t="s">
        <v>6284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5"/>
        <v>4000</v>
      </c>
      <c r="H6341" s="69" t="s">
        <v>953</v>
      </c>
    </row>
    <row r="6342" spans="1:8" ht="15" hidden="1" customHeight="1" x14ac:dyDescent="0.25">
      <c r="A6342" s="65" t="s">
        <v>6276</v>
      </c>
      <c r="B6342" s="63" t="s">
        <v>6285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5"/>
        <v>2000</v>
      </c>
      <c r="H6342" s="69" t="s">
        <v>953</v>
      </c>
    </row>
    <row r="6343" spans="1:8" ht="15" hidden="1" customHeight="1" x14ac:dyDescent="0.25">
      <c r="A6343" s="65" t="s">
        <v>6276</v>
      </c>
      <c r="B6343" s="75" t="s">
        <v>6286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5"/>
        <v>6000</v>
      </c>
      <c r="H6343" s="69" t="s">
        <v>953</v>
      </c>
    </row>
    <row r="6344" spans="1:8" ht="15" hidden="1" customHeight="1" x14ac:dyDescent="0.25">
      <c r="A6344" s="65" t="s">
        <v>6276</v>
      </c>
      <c r="B6344" s="60" t="s">
        <v>6287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5"/>
        <v>48000</v>
      </c>
      <c r="H6344" s="86" t="s">
        <v>134</v>
      </c>
    </row>
    <row r="6345" spans="1:8" ht="15" hidden="1" customHeight="1" x14ac:dyDescent="0.25">
      <c r="A6345" s="65" t="s">
        <v>6276</v>
      </c>
      <c r="B6345" s="60" t="s">
        <v>6288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6276</v>
      </c>
      <c r="B6346" s="60" t="s">
        <v>6289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6276</v>
      </c>
      <c r="B6347" s="60" t="s">
        <v>5639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6276</v>
      </c>
      <c r="B6348" s="63" t="s">
        <v>6290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5068</v>
      </c>
    </row>
    <row r="6349" spans="1:8" ht="15" hidden="1" customHeight="1" x14ac:dyDescent="0.25">
      <c r="A6349" s="343">
        <v>44568</v>
      </c>
      <c r="B6349" s="111" t="s">
        <v>5917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5815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4808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6291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6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6292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6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6293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6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6294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6"/>
        <v>165000</v>
      </c>
      <c r="H6355" s="69" t="s">
        <v>6295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6"/>
        <v>643000</v>
      </c>
      <c r="H6356" s="69" t="s">
        <v>3899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6"/>
        <v>1681000</v>
      </c>
      <c r="H6357" s="69" t="s">
        <v>3899</v>
      </c>
    </row>
    <row r="6358" spans="1:8" ht="15" hidden="1" customHeight="1" x14ac:dyDescent="0.25">
      <c r="A6358" s="85">
        <v>44568</v>
      </c>
      <c r="B6358" s="75" t="s">
        <v>6296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6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6297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6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6298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6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4368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6"/>
        <v>255000</v>
      </c>
      <c r="H6361" s="69" t="s">
        <v>6241</v>
      </c>
    </row>
    <row r="6362" spans="1:8" ht="15" hidden="1" customHeight="1" x14ac:dyDescent="0.25">
      <c r="A6362" s="85">
        <v>44599</v>
      </c>
      <c r="B6362" s="94" t="s">
        <v>5569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6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6299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6"/>
        <v>628000</v>
      </c>
      <c r="H6363" s="69" t="s">
        <v>3899</v>
      </c>
    </row>
    <row r="6364" spans="1:8" ht="15" hidden="1" customHeight="1" x14ac:dyDescent="0.25">
      <c r="A6364" s="85">
        <v>44599</v>
      </c>
      <c r="B6364" s="60" t="s">
        <v>6300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6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6301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6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6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6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3997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6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6302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6"/>
        <v>1000000</v>
      </c>
      <c r="H6369" s="69" t="s">
        <v>4565</v>
      </c>
    </row>
    <row r="6370" spans="1:8" ht="15" hidden="1" customHeight="1" x14ac:dyDescent="0.25">
      <c r="A6370" s="85">
        <v>44658</v>
      </c>
      <c r="B6370" s="94" t="s">
        <v>6303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6"/>
        <v>1</v>
      </c>
      <c r="H6370" s="69" t="s">
        <v>4565</v>
      </c>
    </row>
    <row r="6371" spans="1:8" ht="15" hidden="1" customHeight="1" x14ac:dyDescent="0.25">
      <c r="A6371" s="85">
        <v>44658</v>
      </c>
      <c r="B6371" s="63" t="s">
        <v>4805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6"/>
        <v>90000</v>
      </c>
      <c r="H6371" s="69" t="s">
        <v>6241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6"/>
        <v>100000</v>
      </c>
      <c r="H6372" s="69" t="s">
        <v>4177</v>
      </c>
    </row>
    <row r="6373" spans="1:8" ht="15" hidden="1" customHeight="1" x14ac:dyDescent="0.25">
      <c r="A6373" s="85">
        <v>44658</v>
      </c>
      <c r="B6373" s="60" t="s">
        <v>6304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6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6305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6"/>
        <v>320000</v>
      </c>
      <c r="H6374" s="69" t="s">
        <v>6306</v>
      </c>
    </row>
    <row r="6375" spans="1:8" ht="15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6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6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7" t="s">
        <v>6307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6"/>
        <v>1560000</v>
      </c>
      <c r="H6377" s="408" t="s">
        <v>696</v>
      </c>
    </row>
    <row r="6378" spans="1:8" ht="15" hidden="1" customHeight="1" x14ac:dyDescent="0.25">
      <c r="A6378" s="85">
        <v>44688</v>
      </c>
      <c r="B6378" s="60" t="s">
        <v>6308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6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6309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6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6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6310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6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6311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6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6312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6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6313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6"/>
        <v>60000</v>
      </c>
      <c r="H6384" s="86" t="s">
        <v>6314</v>
      </c>
    </row>
    <row r="6385" spans="1:9" ht="15" hidden="1" customHeight="1" x14ac:dyDescent="0.25">
      <c r="A6385" s="85">
        <v>44688</v>
      </c>
      <c r="B6385" s="60" t="s">
        <v>4971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6"/>
        <v>60000</v>
      </c>
      <c r="H6385" s="86" t="s">
        <v>6314</v>
      </c>
    </row>
    <row r="6386" spans="1:9" ht="15" customHeight="1" x14ac:dyDescent="0.25">
      <c r="A6386" s="85">
        <v>44688</v>
      </c>
      <c r="B6386" s="60" t="s">
        <v>6315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6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6316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6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6317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6"/>
        <v>200000</v>
      </c>
      <c r="H6388" s="69" t="s">
        <v>6318</v>
      </c>
    </row>
    <row r="6389" spans="1:9" ht="15" hidden="1" customHeight="1" x14ac:dyDescent="0.25">
      <c r="A6389" s="85">
        <v>44719</v>
      </c>
      <c r="B6389" s="63" t="s">
        <v>6319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6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6320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6"/>
        <v>185000</v>
      </c>
      <c r="H6390" s="69" t="s">
        <v>6318</v>
      </c>
    </row>
    <row r="6391" spans="1:9" ht="15" hidden="1" customHeight="1" x14ac:dyDescent="0.25">
      <c r="A6391" s="85">
        <v>44719</v>
      </c>
      <c r="B6391" s="60" t="s">
        <v>6321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6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5647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6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5135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6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6"/>
        <v>2365000</v>
      </c>
      <c r="H6394" s="69" t="s">
        <v>6322</v>
      </c>
    </row>
    <row r="6395" spans="1:9" ht="15" hidden="1" customHeight="1" x14ac:dyDescent="0.25">
      <c r="A6395" s="85">
        <v>44719</v>
      </c>
      <c r="B6395" s="63" t="s">
        <v>6323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6"/>
        <v>90000</v>
      </c>
      <c r="H6395" s="69" t="s">
        <v>5740</v>
      </c>
    </row>
    <row r="6396" spans="1:9" ht="15" hidden="1" customHeight="1" x14ac:dyDescent="0.25">
      <c r="A6396" s="85">
        <v>44719</v>
      </c>
      <c r="B6396" s="75" t="s">
        <v>6323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6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6324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6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6325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6"/>
        <v>50000</v>
      </c>
      <c r="H6398" s="86" t="s">
        <v>909</v>
      </c>
    </row>
    <row r="6399" spans="1:9" ht="15" customHeight="1" x14ac:dyDescent="0.25">
      <c r="A6399" s="85">
        <v>44749</v>
      </c>
      <c r="B6399" s="111" t="s">
        <v>5593</v>
      </c>
      <c r="C6399" s="60" t="s">
        <v>6326</v>
      </c>
      <c r="D6399" s="65">
        <v>1</v>
      </c>
      <c r="E6399" s="66" t="s">
        <v>31</v>
      </c>
      <c r="F6399" s="67">
        <v>425000</v>
      </c>
      <c r="G6399" s="68">
        <f t="shared" si="186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6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6327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6"/>
        <v>50000</v>
      </c>
      <c r="H6401" s="69" t="s">
        <v>3096</v>
      </c>
    </row>
    <row r="6402" spans="1:8" ht="15" customHeight="1" x14ac:dyDescent="0.25">
      <c r="A6402" s="85">
        <v>44749</v>
      </c>
      <c r="B6402" s="60" t="s">
        <v>6328</v>
      </c>
      <c r="C6402" s="60"/>
      <c r="D6402" s="65">
        <v>2</v>
      </c>
      <c r="E6402" s="76" t="s">
        <v>31</v>
      </c>
      <c r="F6402" s="72">
        <v>15000</v>
      </c>
      <c r="G6402" s="217">
        <f t="shared" si="186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6329</v>
      </c>
      <c r="C6403" s="60" t="s">
        <v>6330</v>
      </c>
      <c r="D6403" s="65">
        <v>2</v>
      </c>
      <c r="E6403" s="66" t="s">
        <v>156</v>
      </c>
      <c r="F6403" s="67">
        <v>17500</v>
      </c>
      <c r="G6403" s="68">
        <f t="shared" si="186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6331</v>
      </c>
      <c r="C6404" s="60" t="s">
        <v>6332</v>
      </c>
      <c r="D6404" s="65">
        <v>3</v>
      </c>
      <c r="E6404" s="66" t="s">
        <v>31</v>
      </c>
      <c r="F6404" s="217">
        <v>18000</v>
      </c>
      <c r="G6404" s="68">
        <f t="shared" si="186"/>
        <v>54000</v>
      </c>
      <c r="H6404" s="69" t="s">
        <v>6333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6"/>
        <v>255000</v>
      </c>
      <c r="H6405" s="69" t="s">
        <v>6241</v>
      </c>
    </row>
    <row r="6406" spans="1:8" ht="15" hidden="1" customHeight="1" x14ac:dyDescent="0.25">
      <c r="A6406" s="85">
        <v>44780</v>
      </c>
      <c r="B6406" s="60" t="s">
        <v>6334</v>
      </c>
      <c r="C6406" s="60" t="s">
        <v>6195</v>
      </c>
      <c r="D6406" s="65">
        <v>25</v>
      </c>
      <c r="E6406" s="76" t="s">
        <v>38</v>
      </c>
      <c r="F6406" s="72">
        <v>35000</v>
      </c>
      <c r="G6406" s="217">
        <f t="shared" si="186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6335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6"/>
        <v>48000</v>
      </c>
      <c r="H6407" s="69" t="s">
        <v>3901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6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6336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6"/>
        <v>100000</v>
      </c>
      <c r="H6409" s="69" t="s">
        <v>6337</v>
      </c>
    </row>
    <row r="6410" spans="1:8" ht="15" hidden="1" customHeight="1" x14ac:dyDescent="0.25">
      <c r="A6410" s="85">
        <v>44780</v>
      </c>
      <c r="B6410" s="60" t="s">
        <v>6338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4115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6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6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6339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6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6340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6"/>
        <v>70000</v>
      </c>
      <c r="H6414" s="86" t="s">
        <v>6341</v>
      </c>
    </row>
    <row r="6415" spans="1:8" ht="15" hidden="1" customHeight="1" x14ac:dyDescent="0.25">
      <c r="A6415" s="85">
        <v>44780</v>
      </c>
      <c r="B6415" s="60" t="s">
        <v>6342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6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6343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7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6344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7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6345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7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4956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7"/>
        <v>340000</v>
      </c>
      <c r="H6419" s="69" t="s">
        <v>6241</v>
      </c>
    </row>
    <row r="6420" spans="1:8" ht="15" hidden="1" customHeight="1" x14ac:dyDescent="0.25">
      <c r="A6420" s="85">
        <v>44872</v>
      </c>
      <c r="B6420" s="79" t="s">
        <v>6346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7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6347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7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6348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6349</v>
      </c>
      <c r="C6423" s="60" t="s">
        <v>225</v>
      </c>
      <c r="D6423" s="65">
        <v>10</v>
      </c>
      <c r="E6423" s="66" t="s">
        <v>6350</v>
      </c>
      <c r="F6423" s="72">
        <v>14500</v>
      </c>
      <c r="G6423" s="68">
        <f t="shared" si="187"/>
        <v>145000</v>
      </c>
      <c r="H6423" s="69" t="s">
        <v>6351</v>
      </c>
    </row>
    <row r="6424" spans="1:8" ht="15" hidden="1" customHeight="1" x14ac:dyDescent="0.25">
      <c r="A6424" s="85">
        <v>44872</v>
      </c>
      <c r="B6424" s="75" t="s">
        <v>6352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7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6353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7"/>
        <v>40000</v>
      </c>
      <c r="H6425" s="86" t="s">
        <v>6351</v>
      </c>
    </row>
    <row r="6426" spans="1:8" ht="15" hidden="1" customHeight="1" x14ac:dyDescent="0.25">
      <c r="A6426" s="85">
        <v>44872</v>
      </c>
      <c r="B6426" s="60" t="s">
        <v>6354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7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6355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7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6356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7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6357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7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6347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7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6358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7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4206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7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6359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7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6360</v>
      </c>
      <c r="C6435" s="74" t="s">
        <v>6361</v>
      </c>
      <c r="D6435" s="81">
        <v>1</v>
      </c>
      <c r="E6435" s="66" t="s">
        <v>31</v>
      </c>
      <c r="F6435" s="217">
        <v>50000</v>
      </c>
      <c r="G6435" s="68">
        <f t="shared" si="187"/>
        <v>50000</v>
      </c>
      <c r="H6435" s="86" t="s">
        <v>6362</v>
      </c>
    </row>
    <row r="6436" spans="1:8" ht="15" hidden="1" customHeight="1" x14ac:dyDescent="0.25">
      <c r="A6436" s="85">
        <v>44902</v>
      </c>
      <c r="B6436" s="60" t="s">
        <v>6363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7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6364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7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6365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7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6366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7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6367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7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6368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7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6369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7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6370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6371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7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6372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7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6373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7"/>
        <v>275000</v>
      </c>
      <c r="H6446" s="86" t="s">
        <v>3925</v>
      </c>
    </row>
    <row r="6447" spans="1:8" ht="15" hidden="1" customHeight="1" x14ac:dyDescent="0.25">
      <c r="A6447" s="65" t="s">
        <v>152</v>
      </c>
      <c r="B6447" s="60" t="s">
        <v>6374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7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6375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7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4956</v>
      </c>
      <c r="C6449" s="74" t="s">
        <v>6376</v>
      </c>
      <c r="D6449" s="81">
        <v>18</v>
      </c>
      <c r="E6449" s="66" t="s">
        <v>137</v>
      </c>
      <c r="F6449" s="217">
        <v>17000</v>
      </c>
      <c r="G6449" s="68">
        <f t="shared" si="187"/>
        <v>306000</v>
      </c>
      <c r="H6449" s="86" t="s">
        <v>6377</v>
      </c>
    </row>
    <row r="6450" spans="1:8" ht="15" hidden="1" customHeight="1" x14ac:dyDescent="0.25">
      <c r="A6450" s="65" t="s">
        <v>152</v>
      </c>
      <c r="B6450" s="63" t="s">
        <v>4750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7"/>
        <v>123000</v>
      </c>
      <c r="H6450" s="86" t="s">
        <v>6377</v>
      </c>
    </row>
    <row r="6451" spans="1:8" ht="15" hidden="1" customHeight="1" x14ac:dyDescent="0.25">
      <c r="A6451" s="65" t="s">
        <v>152</v>
      </c>
      <c r="B6451" s="60" t="s">
        <v>6378</v>
      </c>
      <c r="C6451" s="74" t="s">
        <v>6379</v>
      </c>
      <c r="D6451" s="81">
        <v>1</v>
      </c>
      <c r="E6451" s="66" t="s">
        <v>31</v>
      </c>
      <c r="F6451" s="72">
        <v>10000</v>
      </c>
      <c r="G6451" s="68">
        <f t="shared" si="187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6380</v>
      </c>
      <c r="C6452" s="60" t="s">
        <v>6379</v>
      </c>
      <c r="D6452" s="81">
        <v>2</v>
      </c>
      <c r="E6452" s="66" t="s">
        <v>31</v>
      </c>
      <c r="F6452" s="82">
        <v>2500</v>
      </c>
      <c r="G6452" s="217">
        <f t="shared" si="187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6381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7"/>
        <v>55000</v>
      </c>
      <c r="H6453" s="374" t="s">
        <v>5740</v>
      </c>
    </row>
    <row r="6454" spans="1:8" ht="15" hidden="1" customHeight="1" x14ac:dyDescent="0.25">
      <c r="A6454" s="65" t="s">
        <v>152</v>
      </c>
      <c r="B6454" s="60" t="s">
        <v>6382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7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6383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7"/>
        <v>700000</v>
      </c>
      <c r="H6455" s="86" t="s">
        <v>6384</v>
      </c>
    </row>
    <row r="6456" spans="1:8" ht="15" hidden="1" customHeight="1" x14ac:dyDescent="0.25">
      <c r="A6456" s="65" t="s">
        <v>152</v>
      </c>
      <c r="B6456" s="80" t="s">
        <v>6385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7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6386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7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5486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7"/>
        <v>1080000</v>
      </c>
      <c r="H6458" s="86" t="s">
        <v>112</v>
      </c>
    </row>
    <row r="6459" spans="1:8" ht="15" hidden="1" customHeight="1" x14ac:dyDescent="0.25">
      <c r="A6459" s="65" t="s">
        <v>6387</v>
      </c>
      <c r="B6459" s="60" t="s">
        <v>6037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7"/>
        <v>870000</v>
      </c>
      <c r="H6459" s="69" t="s">
        <v>112</v>
      </c>
    </row>
    <row r="6460" spans="1:8" ht="15" hidden="1" customHeight="1" x14ac:dyDescent="0.25">
      <c r="A6460" s="65" t="s">
        <v>6387</v>
      </c>
      <c r="B6460" s="79" t="s">
        <v>6388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7"/>
        <v>152000</v>
      </c>
      <c r="H6460" s="69" t="s">
        <v>112</v>
      </c>
    </row>
    <row r="6461" spans="1:8" ht="15" hidden="1" customHeight="1" x14ac:dyDescent="0.25">
      <c r="A6461" s="65" t="s">
        <v>6387</v>
      </c>
      <c r="B6461" s="94" t="s">
        <v>6389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7"/>
        <v>304000</v>
      </c>
      <c r="H6461" s="69" t="s">
        <v>112</v>
      </c>
    </row>
    <row r="6462" spans="1:8" ht="15" hidden="1" customHeight="1" x14ac:dyDescent="0.25">
      <c r="A6462" s="65" t="s">
        <v>6387</v>
      </c>
      <c r="B6462" s="60" t="s">
        <v>5916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6387</v>
      </c>
      <c r="B6463" s="63" t="s">
        <v>6390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7"/>
        <v>1200000</v>
      </c>
      <c r="H6463" s="69" t="s">
        <v>2382</v>
      </c>
    </row>
    <row r="6464" spans="1:8" ht="15" hidden="1" customHeight="1" x14ac:dyDescent="0.25">
      <c r="A6464" s="65" t="s">
        <v>6387</v>
      </c>
      <c r="B6464" s="75" t="s">
        <v>6391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7"/>
        <v>100000</v>
      </c>
      <c r="H6464" s="86" t="s">
        <v>6377</v>
      </c>
    </row>
    <row r="6465" spans="1:8" ht="15" hidden="1" customHeight="1" x14ac:dyDescent="0.25">
      <c r="A6465" s="65" t="s">
        <v>6387</v>
      </c>
      <c r="B6465" s="60" t="s">
        <v>6392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7"/>
        <v>240000</v>
      </c>
      <c r="H6465" s="86" t="s">
        <v>6377</v>
      </c>
    </row>
    <row r="6466" spans="1:8" ht="15" hidden="1" customHeight="1" x14ac:dyDescent="0.25">
      <c r="A6466" s="65" t="s">
        <v>6387</v>
      </c>
      <c r="B6466" s="60" t="s">
        <v>6393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7"/>
        <v>365000</v>
      </c>
      <c r="H6466" s="86" t="s">
        <v>3874</v>
      </c>
    </row>
    <row r="6467" spans="1:8" ht="15" hidden="1" customHeight="1" x14ac:dyDescent="0.25">
      <c r="A6467" s="65" t="s">
        <v>6387</v>
      </c>
      <c r="B6467" s="60" t="s">
        <v>6394</v>
      </c>
      <c r="C6467" s="74" t="s">
        <v>6395</v>
      </c>
      <c r="D6467" s="81">
        <v>1</v>
      </c>
      <c r="E6467" s="66" t="s">
        <v>71</v>
      </c>
      <c r="F6467" s="217">
        <v>85000</v>
      </c>
      <c r="G6467" s="68">
        <f t="shared" si="187"/>
        <v>85000</v>
      </c>
      <c r="H6467" s="86" t="s">
        <v>1214</v>
      </c>
    </row>
    <row r="6468" spans="1:8" ht="15" hidden="1" customHeight="1" x14ac:dyDescent="0.25">
      <c r="A6468" s="65" t="s">
        <v>6387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6387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6387</v>
      </c>
      <c r="B6470" s="60" t="s">
        <v>6396</v>
      </c>
      <c r="C6470" s="74" t="s">
        <v>5315</v>
      </c>
      <c r="D6470" s="81">
        <v>5</v>
      </c>
      <c r="E6470" s="66" t="s">
        <v>31</v>
      </c>
      <c r="F6470" s="72">
        <v>95000</v>
      </c>
      <c r="G6470" s="68">
        <f t="shared" si="187"/>
        <v>475000</v>
      </c>
      <c r="H6470" s="86" t="s">
        <v>112</v>
      </c>
    </row>
    <row r="6471" spans="1:8" ht="15" hidden="1" customHeight="1" x14ac:dyDescent="0.25">
      <c r="A6471" s="65" t="s">
        <v>6387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7"/>
        <v>549000</v>
      </c>
      <c r="H6471" s="374" t="s">
        <v>6397</v>
      </c>
    </row>
    <row r="6472" spans="1:8" ht="15" hidden="1" customHeight="1" x14ac:dyDescent="0.25">
      <c r="A6472" s="65" t="s">
        <v>6387</v>
      </c>
      <c r="B6472" s="60" t="s">
        <v>6398</v>
      </c>
      <c r="C6472" s="60" t="s">
        <v>6399</v>
      </c>
      <c r="D6472" s="81">
        <v>1</v>
      </c>
      <c r="E6472" s="66" t="s">
        <v>31</v>
      </c>
      <c r="F6472" s="82">
        <v>450000</v>
      </c>
      <c r="G6472" s="217">
        <f t="shared" si="187"/>
        <v>450000</v>
      </c>
      <c r="H6472" s="374" t="s">
        <v>3891</v>
      </c>
    </row>
    <row r="6473" spans="1:8" ht="15" hidden="1" customHeight="1" x14ac:dyDescent="0.25">
      <c r="A6473" s="65" t="s">
        <v>109</v>
      </c>
      <c r="B6473" s="60" t="s">
        <v>6400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7"/>
        <v>51000</v>
      </c>
      <c r="H6473" s="69" t="s">
        <v>5127</v>
      </c>
    </row>
    <row r="6474" spans="1:8" ht="15" hidden="1" customHeight="1" x14ac:dyDescent="0.25">
      <c r="A6474" s="65" t="s">
        <v>109</v>
      </c>
      <c r="B6474" s="79" t="s">
        <v>5603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7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6401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7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6402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7"/>
        <v>300000</v>
      </c>
      <c r="H6477" s="69" t="s">
        <v>6377</v>
      </c>
    </row>
    <row r="6478" spans="1:8" ht="15" hidden="1" customHeight="1" x14ac:dyDescent="0.25">
      <c r="A6478" s="65" t="s">
        <v>109</v>
      </c>
      <c r="B6478" s="75" t="s">
        <v>6403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7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6404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7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6405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8">F6480*D6480</f>
        <v>570000</v>
      </c>
      <c r="H6480" s="86" t="s">
        <v>3901</v>
      </c>
    </row>
    <row r="6481" spans="1:8" ht="15" hidden="1" customHeight="1" x14ac:dyDescent="0.25">
      <c r="A6481" s="65" t="s">
        <v>109</v>
      </c>
      <c r="B6481" s="60" t="s">
        <v>6406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8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6407</v>
      </c>
      <c r="C6482" s="60" t="s">
        <v>791</v>
      </c>
      <c r="D6482" s="81">
        <v>6</v>
      </c>
      <c r="E6482" s="66" t="s">
        <v>6408</v>
      </c>
      <c r="F6482" s="217">
        <v>14000</v>
      </c>
      <c r="G6482" s="68">
        <f t="shared" si="188"/>
        <v>84000</v>
      </c>
      <c r="H6482" s="86" t="s">
        <v>6377</v>
      </c>
    </row>
    <row r="6483" spans="1:8" ht="15" hidden="1" customHeight="1" x14ac:dyDescent="0.25">
      <c r="A6483" s="65" t="s">
        <v>109</v>
      </c>
      <c r="B6483" s="60" t="s">
        <v>6409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8"/>
        <v>15000</v>
      </c>
      <c r="H6483" s="86" t="s">
        <v>6377</v>
      </c>
    </row>
    <row r="6484" spans="1:8" ht="15" customHeight="1" x14ac:dyDescent="0.25">
      <c r="A6484" s="65" t="s">
        <v>109</v>
      </c>
      <c r="B6484" s="60" t="s">
        <v>6410</v>
      </c>
      <c r="C6484" s="74" t="s">
        <v>6411</v>
      </c>
      <c r="D6484" s="81">
        <v>2</v>
      </c>
      <c r="E6484" s="66" t="s">
        <v>31</v>
      </c>
      <c r="F6484" s="72">
        <v>7000000</v>
      </c>
      <c r="G6484" s="68">
        <f t="shared" si="188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4265</v>
      </c>
      <c r="C6485" s="60" t="s">
        <v>5807</v>
      </c>
      <c r="D6485" s="81">
        <v>2</v>
      </c>
      <c r="E6485" s="66" t="s">
        <v>31</v>
      </c>
      <c r="F6485" s="82">
        <v>1500000</v>
      </c>
      <c r="G6485" s="68">
        <f t="shared" si="188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8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5486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8"/>
        <v>5925000</v>
      </c>
      <c r="H6487" s="86" t="s">
        <v>112</v>
      </c>
    </row>
    <row r="6488" spans="1:8" ht="15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8"/>
        <v>7000000</v>
      </c>
      <c r="H6488" s="86" t="s">
        <v>112</v>
      </c>
    </row>
    <row r="6489" spans="1:8" ht="15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8"/>
        <v>42500000</v>
      </c>
      <c r="H6489" s="86" t="s">
        <v>112</v>
      </c>
    </row>
    <row r="6490" spans="1:8" ht="15" customHeight="1" x14ac:dyDescent="0.25">
      <c r="A6490" s="65" t="s">
        <v>109</v>
      </c>
      <c r="B6490" s="77" t="s">
        <v>4644</v>
      </c>
      <c r="C6490" s="60" t="s">
        <v>6412</v>
      </c>
      <c r="D6490" s="65">
        <v>5</v>
      </c>
      <c r="E6490" s="66" t="s">
        <v>31</v>
      </c>
      <c r="F6490" s="72">
        <v>165000</v>
      </c>
      <c r="G6490" s="217">
        <f t="shared" si="188"/>
        <v>825000</v>
      </c>
      <c r="H6490" s="86" t="s">
        <v>112</v>
      </c>
    </row>
    <row r="6491" spans="1:8" ht="15" customHeight="1" x14ac:dyDescent="0.25">
      <c r="A6491" s="65" t="s">
        <v>109</v>
      </c>
      <c r="B6491" s="60" t="s">
        <v>4643</v>
      </c>
      <c r="C6491" s="60" t="s">
        <v>6412</v>
      </c>
      <c r="D6491" s="65">
        <v>25</v>
      </c>
      <c r="E6491" s="66" t="s">
        <v>31</v>
      </c>
      <c r="F6491" s="72">
        <v>175000</v>
      </c>
      <c r="G6491" s="217">
        <f t="shared" si="188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6110</v>
      </c>
      <c r="C6492" s="60" t="s">
        <v>6412</v>
      </c>
      <c r="D6492" s="65">
        <v>30</v>
      </c>
      <c r="E6492" s="76" t="s">
        <v>28</v>
      </c>
      <c r="F6492" s="72">
        <v>45000</v>
      </c>
      <c r="G6492" s="217">
        <f t="shared" si="188"/>
        <v>1350000</v>
      </c>
      <c r="H6492" s="86" t="s">
        <v>112</v>
      </c>
    </row>
    <row r="6493" spans="1:8" ht="15" customHeight="1" x14ac:dyDescent="0.25">
      <c r="A6493" s="65" t="s">
        <v>109</v>
      </c>
      <c r="B6493" s="60" t="s">
        <v>6413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8"/>
        <v>14800000</v>
      </c>
      <c r="H6493" s="86" t="s">
        <v>112</v>
      </c>
    </row>
    <row r="6494" spans="1:8" ht="15" customHeight="1" x14ac:dyDescent="0.25">
      <c r="A6494" s="65" t="s">
        <v>109</v>
      </c>
      <c r="B6494" s="63" t="s">
        <v>6414</v>
      </c>
      <c r="C6494" s="60" t="s">
        <v>6412</v>
      </c>
      <c r="D6494" s="81">
        <v>4</v>
      </c>
      <c r="E6494" s="76" t="s">
        <v>28</v>
      </c>
      <c r="F6494" s="398">
        <v>335000</v>
      </c>
      <c r="G6494" s="217">
        <f t="shared" si="188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6109</v>
      </c>
      <c r="C6495" s="60" t="s">
        <v>6412</v>
      </c>
      <c r="D6495" s="65">
        <v>4</v>
      </c>
      <c r="E6495" s="76" t="s">
        <v>31</v>
      </c>
      <c r="F6495" s="72">
        <v>85000</v>
      </c>
      <c r="G6495" s="76">
        <f t="shared" si="188"/>
        <v>340000</v>
      </c>
      <c r="H6495" s="86" t="s">
        <v>556</v>
      </c>
    </row>
    <row r="6496" spans="1:8" ht="15" customHeight="1" x14ac:dyDescent="0.25">
      <c r="A6496" s="65" t="s">
        <v>109</v>
      </c>
      <c r="B6496" s="63" t="s">
        <v>6415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8"/>
        <v>475000</v>
      </c>
      <c r="H6496" s="374" t="s">
        <v>112</v>
      </c>
    </row>
    <row r="6497" spans="1:9" ht="15" customHeight="1" x14ac:dyDescent="0.25">
      <c r="A6497" s="65" t="s">
        <v>109</v>
      </c>
      <c r="B6497" s="60" t="s">
        <v>6415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8"/>
        <v>475000</v>
      </c>
      <c r="H6497" s="69" t="s">
        <v>112</v>
      </c>
    </row>
    <row r="6498" spans="1:9" ht="15" customHeight="1" x14ac:dyDescent="0.25">
      <c r="A6498" s="65" t="s">
        <v>109</v>
      </c>
      <c r="B6498" s="63" t="s">
        <v>6416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8"/>
        <v>775000</v>
      </c>
      <c r="H6498" s="69" t="s">
        <v>112</v>
      </c>
    </row>
    <row r="6499" spans="1:9" ht="15" hidden="1" customHeight="1" x14ac:dyDescent="0.25">
      <c r="A6499" s="65" t="s">
        <v>6417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8"/>
        <v>250000</v>
      </c>
      <c r="H6499" s="69" t="s">
        <v>112</v>
      </c>
      <c r="I6499" s="73"/>
    </row>
    <row r="6500" spans="1:9" ht="15" customHeight="1" x14ac:dyDescent="0.25">
      <c r="A6500" s="65" t="s">
        <v>6417</v>
      </c>
      <c r="B6500" s="79" t="s">
        <v>6418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8"/>
        <v>700000</v>
      </c>
      <c r="H6500" s="69" t="s">
        <v>112</v>
      </c>
      <c r="I6500" s="399"/>
    </row>
    <row r="6501" spans="1:9" ht="15" hidden="1" customHeight="1" x14ac:dyDescent="0.25">
      <c r="A6501" s="65" t="s">
        <v>6417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8"/>
        <v>300000</v>
      </c>
      <c r="H6501" s="69" t="s">
        <v>2682</v>
      </c>
      <c r="I6501" s="399"/>
    </row>
    <row r="6502" spans="1:9" ht="15" hidden="1" customHeight="1" x14ac:dyDescent="0.25">
      <c r="A6502" s="65" t="s">
        <v>6417</v>
      </c>
      <c r="B6502" s="60" t="s">
        <v>6419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9"/>
    </row>
    <row r="6503" spans="1:9" ht="15" hidden="1" customHeight="1" x14ac:dyDescent="0.25">
      <c r="A6503" s="65" t="s">
        <v>6417</v>
      </c>
      <c r="B6503" s="63" t="s">
        <v>6420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8"/>
        <v>250000</v>
      </c>
      <c r="H6503" s="69" t="s">
        <v>2682</v>
      </c>
      <c r="I6503" s="399"/>
    </row>
    <row r="6504" spans="1:9" ht="15" hidden="1" customHeight="1" x14ac:dyDescent="0.25">
      <c r="A6504" s="65" t="s">
        <v>6417</v>
      </c>
      <c r="B6504" s="75" t="s">
        <v>6421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8"/>
        <v>60000</v>
      </c>
      <c r="H6504" s="86" t="s">
        <v>112</v>
      </c>
      <c r="I6504" s="399"/>
    </row>
    <row r="6505" spans="1:9" ht="15" hidden="1" customHeight="1" x14ac:dyDescent="0.25">
      <c r="A6505" s="65" t="s">
        <v>6417</v>
      </c>
      <c r="B6505" s="60" t="s">
        <v>6422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8"/>
        <v>6966000</v>
      </c>
      <c r="H6505" s="86" t="s">
        <v>909</v>
      </c>
      <c r="I6505" s="399"/>
    </row>
    <row r="6506" spans="1:9" ht="15" hidden="1" customHeight="1" x14ac:dyDescent="0.25">
      <c r="A6506" s="65" t="s">
        <v>6417</v>
      </c>
      <c r="B6506" s="60" t="s">
        <v>4640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8"/>
        <v>4645500</v>
      </c>
      <c r="H6506" s="86" t="s">
        <v>909</v>
      </c>
      <c r="I6506" s="399"/>
    </row>
    <row r="6507" spans="1:9" ht="15" hidden="1" customHeight="1" x14ac:dyDescent="0.25">
      <c r="A6507" s="65" t="s">
        <v>6417</v>
      </c>
      <c r="B6507" s="60" t="s">
        <v>4455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8"/>
        <v>1206000</v>
      </c>
      <c r="H6507" s="86" t="s">
        <v>909</v>
      </c>
      <c r="I6507" s="399"/>
    </row>
    <row r="6508" spans="1:9" ht="15" hidden="1" customHeight="1" x14ac:dyDescent="0.25">
      <c r="A6508" s="65" t="s">
        <v>6423</v>
      </c>
      <c r="B6508" s="60" t="s">
        <v>4426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8"/>
        <v>500000</v>
      </c>
      <c r="H6508" s="69" t="s">
        <v>112</v>
      </c>
      <c r="I6508" s="399"/>
    </row>
    <row r="6509" spans="1:9" ht="15" hidden="1" customHeight="1" x14ac:dyDescent="0.25">
      <c r="A6509" s="65" t="s">
        <v>6423</v>
      </c>
      <c r="B6509" s="79" t="s">
        <v>133</v>
      </c>
      <c r="C6509" s="60" t="s">
        <v>6424</v>
      </c>
      <c r="D6509" s="65">
        <v>1</v>
      </c>
      <c r="E6509" s="66" t="s">
        <v>77</v>
      </c>
      <c r="F6509" s="67">
        <v>210000</v>
      </c>
      <c r="G6509" s="68">
        <f t="shared" si="188"/>
        <v>210000</v>
      </c>
      <c r="H6509" s="69" t="s">
        <v>909</v>
      </c>
      <c r="I6509" s="86"/>
    </row>
    <row r="6510" spans="1:9" ht="15" hidden="1" customHeight="1" x14ac:dyDescent="0.25">
      <c r="A6510" s="65" t="s">
        <v>6423</v>
      </c>
      <c r="B6510" s="94" t="s">
        <v>6425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8"/>
        <v>100000</v>
      </c>
      <c r="H6510" s="69" t="s">
        <v>648</v>
      </c>
      <c r="I6510" s="86"/>
    </row>
    <row r="6511" spans="1:9" ht="15" hidden="1" customHeight="1" x14ac:dyDescent="0.25">
      <c r="A6511" s="65" t="s">
        <v>6423</v>
      </c>
      <c r="B6511" s="60" t="s">
        <v>990</v>
      </c>
      <c r="C6511" s="75" t="s">
        <v>5567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6423</v>
      </c>
      <c r="B6512" s="63" t="s">
        <v>6352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8"/>
        <v>100000</v>
      </c>
      <c r="H6512" s="69" t="s">
        <v>2277</v>
      </c>
      <c r="I6512" s="86"/>
    </row>
    <row r="6513" spans="1:9" ht="15" hidden="1" customHeight="1" x14ac:dyDescent="0.25">
      <c r="A6513" s="65" t="s">
        <v>6423</v>
      </c>
      <c r="B6513" s="75" t="s">
        <v>6264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8"/>
        <v>100000</v>
      </c>
      <c r="H6513" s="86" t="s">
        <v>112</v>
      </c>
      <c r="I6513" s="86"/>
    </row>
    <row r="6514" spans="1:9" ht="15" hidden="1" customHeight="1" x14ac:dyDescent="0.25">
      <c r="A6514" s="65" t="s">
        <v>6423</v>
      </c>
      <c r="B6514" s="60" t="s">
        <v>6426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8"/>
        <v>575000</v>
      </c>
      <c r="H6514" s="86" t="s">
        <v>112</v>
      </c>
      <c r="I6514" s="73"/>
    </row>
    <row r="6515" spans="1:9" ht="15" hidden="1" customHeight="1" x14ac:dyDescent="0.25">
      <c r="A6515" s="65" t="s">
        <v>6423</v>
      </c>
      <c r="B6515" s="60" t="s">
        <v>6427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8"/>
        <v>88000</v>
      </c>
      <c r="H6515" s="86" t="s">
        <v>112</v>
      </c>
      <c r="I6515" s="399"/>
    </row>
    <row r="6516" spans="1:9" ht="15" hidden="1" customHeight="1" x14ac:dyDescent="0.25">
      <c r="A6516" s="65" t="s">
        <v>6423</v>
      </c>
      <c r="B6516" s="60" t="s">
        <v>5592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8"/>
        <v>150000</v>
      </c>
      <c r="H6516" s="86" t="s">
        <v>160</v>
      </c>
      <c r="I6516" s="86"/>
    </row>
    <row r="6517" spans="1:9" ht="15" hidden="1" customHeight="1" x14ac:dyDescent="0.25">
      <c r="A6517" s="65" t="s">
        <v>6423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8"/>
        <v>75000</v>
      </c>
      <c r="H6517" s="86" t="s">
        <v>160</v>
      </c>
      <c r="I6517" s="86"/>
    </row>
    <row r="6518" spans="1:9" ht="15" hidden="1" customHeight="1" x14ac:dyDescent="0.25">
      <c r="A6518" s="65" t="s">
        <v>6428</v>
      </c>
      <c r="B6518" s="60" t="s">
        <v>6429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8"/>
        <v>270000</v>
      </c>
      <c r="H6518" s="69" t="s">
        <v>620</v>
      </c>
      <c r="I6518" s="75"/>
    </row>
    <row r="6519" spans="1:9" ht="15" hidden="1" customHeight="1" x14ac:dyDescent="0.25">
      <c r="A6519" s="65" t="s">
        <v>6428</v>
      </c>
      <c r="B6519" s="79" t="s">
        <v>6430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8"/>
        <v>52500</v>
      </c>
      <c r="H6519" s="69" t="s">
        <v>112</v>
      </c>
      <c r="I6519" s="75"/>
    </row>
    <row r="6520" spans="1:9" ht="15" hidden="1" customHeight="1" x14ac:dyDescent="0.25">
      <c r="A6520" s="65" t="s">
        <v>6428</v>
      </c>
      <c r="B6520" s="94" t="s">
        <v>4590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8"/>
        <v>40000</v>
      </c>
      <c r="H6520" s="69" t="s">
        <v>631</v>
      </c>
      <c r="I6520" s="399"/>
    </row>
    <row r="6521" spans="1:9" ht="15" hidden="1" customHeight="1" x14ac:dyDescent="0.25">
      <c r="A6521" s="65" t="s">
        <v>6428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6428</v>
      </c>
      <c r="B6522" s="63" t="s">
        <v>6431</v>
      </c>
      <c r="C6522" s="60" t="s">
        <v>5581</v>
      </c>
      <c r="D6522" s="65">
        <v>1</v>
      </c>
      <c r="E6522" s="66" t="s">
        <v>1504</v>
      </c>
      <c r="F6522" s="72">
        <v>950000</v>
      </c>
      <c r="G6522" s="68">
        <f t="shared" si="188"/>
        <v>950000</v>
      </c>
      <c r="H6522" s="69" t="s">
        <v>112</v>
      </c>
      <c r="I6522" s="60"/>
    </row>
    <row r="6523" spans="1:9" ht="15" hidden="1" customHeight="1" x14ac:dyDescent="0.25">
      <c r="A6523" s="65" t="s">
        <v>6432</v>
      </c>
      <c r="B6523" s="60" t="s">
        <v>5569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8"/>
        <v>600000</v>
      </c>
      <c r="H6523" s="69" t="s">
        <v>112</v>
      </c>
      <c r="I6523" s="60"/>
    </row>
    <row r="6524" spans="1:9" ht="15" hidden="1" customHeight="1" x14ac:dyDescent="0.25">
      <c r="A6524" s="65" t="s">
        <v>6432</v>
      </c>
      <c r="B6524" s="79" t="s">
        <v>6433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8"/>
        <v>225000</v>
      </c>
      <c r="H6524" s="69" t="s">
        <v>1301</v>
      </c>
      <c r="I6524" s="60"/>
    </row>
    <row r="6525" spans="1:9" ht="15" hidden="1" customHeight="1" x14ac:dyDescent="0.25">
      <c r="A6525" s="65" t="s">
        <v>6432</v>
      </c>
      <c r="B6525" s="94" t="s">
        <v>6434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8"/>
        <v>4800000</v>
      </c>
      <c r="H6525" s="69" t="s">
        <v>6435</v>
      </c>
      <c r="I6525" s="60"/>
    </row>
    <row r="6526" spans="1:9" ht="15" hidden="1" customHeight="1" x14ac:dyDescent="0.25">
      <c r="A6526" s="65" t="s">
        <v>6432</v>
      </c>
      <c r="B6526" s="60" t="s">
        <v>6436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3945</v>
      </c>
      <c r="I6526" s="60"/>
    </row>
    <row r="6527" spans="1:9" ht="15" hidden="1" customHeight="1" x14ac:dyDescent="0.25">
      <c r="A6527" s="65" t="s">
        <v>6432</v>
      </c>
      <c r="B6527" s="132" t="s">
        <v>6437</v>
      </c>
      <c r="C6527" s="60" t="s">
        <v>6438</v>
      </c>
      <c r="D6527" s="65">
        <v>2</v>
      </c>
      <c r="E6527" s="66" t="s">
        <v>31</v>
      </c>
      <c r="F6527" s="72">
        <v>40000</v>
      </c>
      <c r="G6527" s="68">
        <f t="shared" si="188"/>
        <v>80000</v>
      </c>
      <c r="H6527" s="69" t="s">
        <v>909</v>
      </c>
      <c r="I6527" s="60"/>
    </row>
    <row r="6528" spans="1:9" ht="15" hidden="1" customHeight="1" x14ac:dyDescent="0.25">
      <c r="A6528" s="65" t="s">
        <v>6432</v>
      </c>
      <c r="B6528" s="75" t="s">
        <v>6439</v>
      </c>
      <c r="C6528" s="60" t="s">
        <v>6438</v>
      </c>
      <c r="D6528" s="81">
        <v>1</v>
      </c>
      <c r="E6528" s="66" t="s">
        <v>31</v>
      </c>
      <c r="F6528" s="217">
        <v>40000</v>
      </c>
      <c r="G6528" s="68">
        <f t="shared" si="188"/>
        <v>40000</v>
      </c>
      <c r="H6528" s="86" t="s">
        <v>6440</v>
      </c>
      <c r="I6528" s="60"/>
    </row>
    <row r="6529" spans="1:9" ht="15" hidden="1" customHeight="1" x14ac:dyDescent="0.25">
      <c r="A6529" s="65" t="s">
        <v>6432</v>
      </c>
      <c r="B6529" s="80" t="s">
        <v>6441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8"/>
        <v>485000</v>
      </c>
      <c r="H6529" s="86" t="s">
        <v>112</v>
      </c>
      <c r="I6529" s="60"/>
    </row>
    <row r="6530" spans="1:9" ht="15" hidden="1" customHeight="1" x14ac:dyDescent="0.25">
      <c r="A6530" s="65" t="s">
        <v>6442</v>
      </c>
      <c r="B6530" s="60" t="s">
        <v>6443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8"/>
        <v>152000</v>
      </c>
      <c r="H6530" s="69" t="s">
        <v>112</v>
      </c>
      <c r="I6530" s="60"/>
    </row>
    <row r="6531" spans="1:9" ht="15" hidden="1" customHeight="1" x14ac:dyDescent="0.25">
      <c r="A6531" s="65" t="s">
        <v>6442</v>
      </c>
      <c r="B6531" s="79" t="s">
        <v>6444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8"/>
        <v>130000</v>
      </c>
      <c r="H6531" s="69" t="s">
        <v>112</v>
      </c>
      <c r="I6531" s="399"/>
    </row>
    <row r="6532" spans="1:9" ht="15" hidden="1" customHeight="1" x14ac:dyDescent="0.25">
      <c r="A6532" s="65" t="s">
        <v>6442</v>
      </c>
      <c r="B6532" s="94" t="s">
        <v>6445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8"/>
        <v>280000</v>
      </c>
      <c r="H6532" s="69" t="s">
        <v>909</v>
      </c>
      <c r="I6532" s="60"/>
    </row>
    <row r="6533" spans="1:9" ht="15" hidden="1" customHeight="1" x14ac:dyDescent="0.25">
      <c r="A6533" s="65" t="s">
        <v>6442</v>
      </c>
      <c r="B6533" s="60" t="s">
        <v>6446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customHeight="1" x14ac:dyDescent="0.25">
      <c r="A6534" s="65" t="s">
        <v>6442</v>
      </c>
      <c r="B6534" s="132" t="s">
        <v>6447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8"/>
        <v>250000</v>
      </c>
      <c r="H6534" s="69" t="s">
        <v>112</v>
      </c>
    </row>
    <row r="6535" spans="1:9" ht="15" hidden="1" customHeight="1" x14ac:dyDescent="0.25">
      <c r="A6535" s="65" t="s">
        <v>6442</v>
      </c>
      <c r="B6535" s="75" t="s">
        <v>6448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8"/>
        <v>90000</v>
      </c>
      <c r="H6535" s="86" t="s">
        <v>1306</v>
      </c>
    </row>
    <row r="6536" spans="1:9" ht="15" hidden="1" customHeight="1" x14ac:dyDescent="0.25">
      <c r="A6536" s="65" t="s">
        <v>6442</v>
      </c>
      <c r="B6536" s="60" t="s">
        <v>6449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8"/>
        <v>24000</v>
      </c>
      <c r="H6536" s="86" t="s">
        <v>1017</v>
      </c>
    </row>
    <row r="6537" spans="1:9" ht="15" hidden="1" customHeight="1" x14ac:dyDescent="0.25">
      <c r="A6537" s="65" t="s">
        <v>6442</v>
      </c>
      <c r="B6537" s="60" t="s">
        <v>6450</v>
      </c>
      <c r="C6537" s="75" t="s">
        <v>6451</v>
      </c>
      <c r="D6537" s="65">
        <v>1</v>
      </c>
      <c r="E6537" s="66" t="s">
        <v>31</v>
      </c>
      <c r="F6537" s="217">
        <v>35000</v>
      </c>
      <c r="G6537" s="68">
        <f t="shared" si="188"/>
        <v>35000</v>
      </c>
      <c r="H6537" s="86" t="s">
        <v>1317</v>
      </c>
    </row>
    <row r="6538" spans="1:9" ht="15" hidden="1" customHeight="1" x14ac:dyDescent="0.25">
      <c r="A6538" s="65" t="s">
        <v>6442</v>
      </c>
      <c r="B6538" s="60" t="s">
        <v>6452</v>
      </c>
      <c r="C6538" s="74" t="s">
        <v>6451</v>
      </c>
      <c r="D6538" s="81">
        <v>1</v>
      </c>
      <c r="E6538" s="66" t="s">
        <v>31</v>
      </c>
      <c r="F6538" s="217">
        <v>50000</v>
      </c>
      <c r="G6538" s="68">
        <f t="shared" si="188"/>
        <v>50000</v>
      </c>
      <c r="H6538" s="86" t="s">
        <v>1317</v>
      </c>
    </row>
    <row r="6539" spans="1:9" ht="15" hidden="1" customHeight="1" x14ac:dyDescent="0.25">
      <c r="A6539" s="65" t="s">
        <v>6453</v>
      </c>
      <c r="B6539" s="60" t="s">
        <v>6454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8"/>
        <v>210000</v>
      </c>
      <c r="H6539" s="69" t="s">
        <v>112</v>
      </c>
    </row>
    <row r="6540" spans="1:9" ht="15" hidden="1" customHeight="1" x14ac:dyDescent="0.25">
      <c r="A6540" s="65" t="s">
        <v>6453</v>
      </c>
      <c r="B6540" s="79" t="s">
        <v>6455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8"/>
        <v>230000</v>
      </c>
      <c r="H6540" s="69" t="s">
        <v>112</v>
      </c>
    </row>
    <row r="6541" spans="1:9" ht="15" hidden="1" customHeight="1" x14ac:dyDescent="0.25">
      <c r="A6541" s="65" t="s">
        <v>6453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8"/>
        <v>750000</v>
      </c>
      <c r="H6541" s="69" t="s">
        <v>696</v>
      </c>
    </row>
    <row r="6542" spans="1:9" ht="15" hidden="1" customHeight="1" x14ac:dyDescent="0.25">
      <c r="A6542" s="65" t="s">
        <v>6453</v>
      </c>
      <c r="B6542" s="60" t="s">
        <v>6456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6453</v>
      </c>
      <c r="B6543" s="132" t="s">
        <v>6457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8"/>
        <v>277500</v>
      </c>
      <c r="H6543" s="69" t="s">
        <v>112</v>
      </c>
    </row>
    <row r="6544" spans="1:9" ht="15" hidden="1" customHeight="1" x14ac:dyDescent="0.25">
      <c r="A6544" s="65" t="s">
        <v>6453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9">F6544*D6544</f>
        <v>20000</v>
      </c>
      <c r="H6544" s="86" t="s">
        <v>134</v>
      </c>
    </row>
    <row r="6545" spans="1:8" ht="15" hidden="1" customHeight="1" x14ac:dyDescent="0.25">
      <c r="A6545" s="65" t="s">
        <v>6453</v>
      </c>
      <c r="B6545" s="60" t="s">
        <v>6458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9"/>
        <v>150000</v>
      </c>
      <c r="H6545" s="86" t="s">
        <v>909</v>
      </c>
    </row>
    <row r="6546" spans="1:8" ht="15" hidden="1" customHeight="1" x14ac:dyDescent="0.25">
      <c r="A6546" s="65" t="s">
        <v>6453</v>
      </c>
      <c r="B6546" s="60" t="s">
        <v>5928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9"/>
        <v>4000</v>
      </c>
      <c r="H6546" s="86" t="s">
        <v>909</v>
      </c>
    </row>
    <row r="6547" spans="1:8" ht="15" hidden="1" customHeight="1" x14ac:dyDescent="0.25">
      <c r="A6547" s="65" t="s">
        <v>6453</v>
      </c>
      <c r="B6547" s="60"/>
      <c r="C6547" s="75"/>
      <c r="D6547" s="65"/>
      <c r="E6547" s="66"/>
      <c r="F6547" s="217"/>
      <c r="G6547" s="68"/>
      <c r="H6547" s="86"/>
    </row>
    <row r="6548" spans="1:8" ht="15" customHeight="1" x14ac:dyDescent="0.25">
      <c r="A6548" s="65" t="s">
        <v>6453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9"/>
        <v>8400000</v>
      </c>
      <c r="H6548" s="86" t="s">
        <v>112</v>
      </c>
    </row>
    <row r="6549" spans="1:8" ht="15" hidden="1" customHeight="1" x14ac:dyDescent="0.25">
      <c r="A6549" s="65" t="s">
        <v>6459</v>
      </c>
      <c r="B6549" s="60" t="s">
        <v>6460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9"/>
        <v>78000</v>
      </c>
      <c r="H6549" s="69" t="s">
        <v>166</v>
      </c>
    </row>
    <row r="6550" spans="1:8" ht="15" hidden="1" customHeight="1" x14ac:dyDescent="0.25">
      <c r="A6550" s="65" t="s">
        <v>6459</v>
      </c>
      <c r="B6550" s="79" t="s">
        <v>6461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9"/>
        <v>232000</v>
      </c>
      <c r="H6550" s="69" t="s">
        <v>112</v>
      </c>
    </row>
    <row r="6551" spans="1:8" ht="15" hidden="1" customHeight="1" x14ac:dyDescent="0.25">
      <c r="A6551" s="65" t="s">
        <v>6459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9"/>
        <v>24000</v>
      </c>
      <c r="H6551" s="69" t="s">
        <v>6123</v>
      </c>
    </row>
    <row r="6552" spans="1:8" ht="15" hidden="1" customHeight="1" x14ac:dyDescent="0.25">
      <c r="A6552" s="65" t="s">
        <v>6459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6459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9"/>
        <v>255000</v>
      </c>
      <c r="H6553" s="69" t="s">
        <v>909</v>
      </c>
    </row>
    <row r="6554" spans="1:8" ht="15" hidden="1" customHeight="1" x14ac:dyDescent="0.25">
      <c r="A6554" s="65" t="s">
        <v>6462</v>
      </c>
      <c r="B6554" s="79" t="s">
        <v>5651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9"/>
        <v>700000</v>
      </c>
      <c r="H6554" s="69" t="s">
        <v>112</v>
      </c>
    </row>
    <row r="6555" spans="1:8" ht="15" hidden="1" customHeight="1" x14ac:dyDescent="0.25">
      <c r="A6555" s="65" t="s">
        <v>6462</v>
      </c>
      <c r="B6555" s="79" t="s">
        <v>6463</v>
      </c>
      <c r="C6555" s="60" t="s">
        <v>6464</v>
      </c>
      <c r="D6555" s="65">
        <v>2</v>
      </c>
      <c r="E6555" s="66" t="s">
        <v>31</v>
      </c>
      <c r="F6555" s="67">
        <v>9500000</v>
      </c>
      <c r="G6555" s="68">
        <f t="shared" si="189"/>
        <v>19000000</v>
      </c>
      <c r="H6555" s="69" t="s">
        <v>112</v>
      </c>
    </row>
    <row r="6556" spans="1:8" ht="15" hidden="1" customHeight="1" x14ac:dyDescent="0.25">
      <c r="A6556" s="65" t="s">
        <v>6462</v>
      </c>
      <c r="B6556" s="60" t="s">
        <v>6465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9"/>
        <v>100000</v>
      </c>
      <c r="H6556" s="69" t="s">
        <v>2007</v>
      </c>
    </row>
    <row r="6557" spans="1:8" ht="15" hidden="1" customHeight="1" x14ac:dyDescent="0.25">
      <c r="A6557" s="65" t="s">
        <v>6462</v>
      </c>
      <c r="B6557" s="60" t="s">
        <v>5592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6462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9"/>
        <v>75000</v>
      </c>
      <c r="H6558" s="69" t="s">
        <v>2007</v>
      </c>
    </row>
    <row r="6559" spans="1:8" ht="15" hidden="1" customHeight="1" x14ac:dyDescent="0.25">
      <c r="A6559" s="65" t="s">
        <v>6462</v>
      </c>
      <c r="B6559" s="75" t="s">
        <v>6466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9"/>
        <v>36000</v>
      </c>
      <c r="H6559" s="86" t="s">
        <v>134</v>
      </c>
    </row>
    <row r="6560" spans="1:8" ht="15" hidden="1" customHeight="1" x14ac:dyDescent="0.25">
      <c r="A6560" s="65" t="s">
        <v>6462</v>
      </c>
      <c r="B6560" s="60" t="s">
        <v>6467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9"/>
        <v>14000</v>
      </c>
      <c r="H6560" s="86" t="s">
        <v>4609</v>
      </c>
    </row>
    <row r="6561" spans="1:8" ht="15" hidden="1" customHeight="1" x14ac:dyDescent="0.25">
      <c r="A6561" s="65" t="s">
        <v>6462</v>
      </c>
      <c r="B6561" s="60" t="s">
        <v>6443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9"/>
        <v>83000</v>
      </c>
      <c r="H6561" s="86" t="s">
        <v>909</v>
      </c>
    </row>
    <row r="6562" spans="1:8" ht="15" hidden="1" customHeight="1" x14ac:dyDescent="0.25">
      <c r="A6562" s="65" t="s">
        <v>6462</v>
      </c>
      <c r="B6562" s="60" t="s">
        <v>6468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9"/>
        <v>2400000</v>
      </c>
      <c r="H6562" s="86" t="s">
        <v>6469</v>
      </c>
    </row>
    <row r="6563" spans="1:8" ht="15" hidden="1" customHeight="1" x14ac:dyDescent="0.25">
      <c r="A6563" s="65" t="s">
        <v>6462</v>
      </c>
      <c r="B6563" s="60" t="s">
        <v>6470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9"/>
        <v>1660000</v>
      </c>
      <c r="H6563" s="86" t="s">
        <v>198</v>
      </c>
    </row>
    <row r="6564" spans="1:8" ht="15" hidden="1" customHeight="1" x14ac:dyDescent="0.25">
      <c r="A6564" s="65" t="s">
        <v>6462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9"/>
        <v>420000</v>
      </c>
      <c r="H6564" s="86" t="s">
        <v>112</v>
      </c>
    </row>
    <row r="6565" spans="1:8" ht="15" hidden="1" customHeight="1" x14ac:dyDescent="0.25">
      <c r="A6565" s="65" t="s">
        <v>6462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9"/>
        <v>200000</v>
      </c>
      <c r="H6565" s="86" t="s">
        <v>112</v>
      </c>
    </row>
    <row r="6566" spans="1:8" ht="15" hidden="1" customHeight="1" x14ac:dyDescent="0.25">
      <c r="A6566" s="65" t="s">
        <v>6462</v>
      </c>
      <c r="B6566" s="63" t="s">
        <v>6471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9"/>
        <v>128000</v>
      </c>
      <c r="H6566" s="374" t="s">
        <v>3945</v>
      </c>
    </row>
    <row r="6567" spans="1:8" ht="15" hidden="1" customHeight="1" x14ac:dyDescent="0.25">
      <c r="A6567" s="65" t="s">
        <v>6462</v>
      </c>
      <c r="B6567" s="60" t="s">
        <v>4843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9"/>
        <v>175000</v>
      </c>
      <c r="H6567" s="374" t="s">
        <v>1105</v>
      </c>
    </row>
    <row r="6568" spans="1:8" ht="15" hidden="1" customHeight="1" x14ac:dyDescent="0.25">
      <c r="A6568" s="65" t="s">
        <v>6462</v>
      </c>
      <c r="B6568" s="60" t="s">
        <v>5047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9"/>
        <v>75000</v>
      </c>
      <c r="H6568" s="86" t="s">
        <v>1105</v>
      </c>
    </row>
    <row r="6569" spans="1:8" ht="15" hidden="1" customHeight="1" x14ac:dyDescent="0.25">
      <c r="A6569" s="65" t="s">
        <v>6462</v>
      </c>
      <c r="B6569" s="60" t="s">
        <v>171</v>
      </c>
      <c r="C6569" s="60" t="s">
        <v>6472</v>
      </c>
      <c r="D6569" s="65">
        <v>32</v>
      </c>
      <c r="E6569" s="66" t="s">
        <v>31</v>
      </c>
      <c r="F6569" s="67">
        <v>27000</v>
      </c>
      <c r="G6569" s="217">
        <f t="shared" si="189"/>
        <v>864000</v>
      </c>
      <c r="H6569" s="86" t="s">
        <v>112</v>
      </c>
    </row>
    <row r="6570" spans="1:8" ht="15" hidden="1" customHeight="1" x14ac:dyDescent="0.25">
      <c r="A6570" s="65" t="s">
        <v>6462</v>
      </c>
      <c r="B6570" s="60" t="s">
        <v>332</v>
      </c>
      <c r="C6570" s="60" t="s">
        <v>6473</v>
      </c>
      <c r="D6570" s="81">
        <v>32</v>
      </c>
      <c r="E6570" s="66" t="s">
        <v>31</v>
      </c>
      <c r="F6570" s="217">
        <v>9000</v>
      </c>
      <c r="G6570" s="217">
        <f t="shared" si="189"/>
        <v>288000</v>
      </c>
      <c r="H6570" s="86" t="s">
        <v>112</v>
      </c>
    </row>
    <row r="6571" spans="1:8" ht="15" hidden="1" customHeight="1" x14ac:dyDescent="0.25">
      <c r="A6571" s="65" t="s">
        <v>6462</v>
      </c>
      <c r="B6571" s="60" t="s">
        <v>420</v>
      </c>
      <c r="C6571" s="80" t="s">
        <v>6474</v>
      </c>
      <c r="D6571" s="65">
        <v>32</v>
      </c>
      <c r="E6571" s="66" t="s">
        <v>31</v>
      </c>
      <c r="F6571" s="72">
        <v>25000</v>
      </c>
      <c r="G6571" s="217">
        <f t="shared" si="189"/>
        <v>800000</v>
      </c>
      <c r="H6571" s="86" t="s">
        <v>112</v>
      </c>
    </row>
    <row r="6572" spans="1:8" ht="15" hidden="1" customHeight="1" x14ac:dyDescent="0.25">
      <c r="A6572" s="65" t="s">
        <v>6462</v>
      </c>
      <c r="B6572" s="60" t="s">
        <v>6475</v>
      </c>
      <c r="C6572" s="60" t="s">
        <v>6476</v>
      </c>
      <c r="D6572" s="65">
        <v>31</v>
      </c>
      <c r="E6572" s="66" t="s">
        <v>31</v>
      </c>
      <c r="F6572" s="72">
        <v>95000</v>
      </c>
      <c r="G6572" s="217">
        <f t="shared" si="189"/>
        <v>2945000</v>
      </c>
      <c r="H6572" s="86" t="s">
        <v>112</v>
      </c>
    </row>
    <row r="6573" spans="1:8" ht="15" hidden="1" customHeight="1" x14ac:dyDescent="0.25">
      <c r="A6573" s="65" t="s">
        <v>6462</v>
      </c>
      <c r="B6573" s="60" t="s">
        <v>6468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9"/>
        <v>2220000</v>
      </c>
      <c r="H6573" s="86" t="s">
        <v>2048</v>
      </c>
    </row>
    <row r="6574" spans="1:8" ht="15" hidden="1" customHeight="1" x14ac:dyDescent="0.25">
      <c r="A6574" s="65" t="s">
        <v>6462</v>
      </c>
      <c r="B6574" s="60" t="s">
        <v>6477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9"/>
        <v>330000</v>
      </c>
      <c r="H6574" s="86" t="s">
        <v>112</v>
      </c>
    </row>
    <row r="6575" spans="1:8" ht="15" hidden="1" customHeight="1" x14ac:dyDescent="0.25">
      <c r="A6575" s="65" t="s">
        <v>6478</v>
      </c>
      <c r="B6575" s="79" t="s">
        <v>6479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9"/>
        <v>66500</v>
      </c>
      <c r="H6575" s="69" t="s">
        <v>112</v>
      </c>
    </row>
    <row r="6576" spans="1:8" ht="15" hidden="1" customHeight="1" x14ac:dyDescent="0.25">
      <c r="A6576" s="65" t="s">
        <v>6478</v>
      </c>
      <c r="B6576" s="79" t="s">
        <v>6480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9"/>
        <v>575000</v>
      </c>
      <c r="H6576" s="69" t="s">
        <v>6481</v>
      </c>
    </row>
    <row r="6577" spans="1:8" ht="15" hidden="1" customHeight="1" x14ac:dyDescent="0.25">
      <c r="A6577" s="65" t="s">
        <v>6478</v>
      </c>
      <c r="B6577" s="60" t="s">
        <v>6482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9"/>
        <v>490000</v>
      </c>
      <c r="H6577" s="69" t="s">
        <v>6481</v>
      </c>
    </row>
    <row r="6578" spans="1:8" ht="15" hidden="1" customHeight="1" x14ac:dyDescent="0.25">
      <c r="A6578" s="65" t="s">
        <v>6478</v>
      </c>
      <c r="B6578" s="60" t="s">
        <v>6483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6478</v>
      </c>
      <c r="B6579" s="132" t="s">
        <v>6484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9"/>
        <v>950000</v>
      </c>
      <c r="H6579" s="69" t="s">
        <v>198</v>
      </c>
    </row>
    <row r="6580" spans="1:8" ht="15" hidden="1" customHeight="1" x14ac:dyDescent="0.25">
      <c r="A6580" s="65" t="s">
        <v>6478</v>
      </c>
      <c r="B6580" s="75" t="s">
        <v>6485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9"/>
        <v>880000</v>
      </c>
      <c r="H6580" s="69" t="s">
        <v>198</v>
      </c>
    </row>
    <row r="6581" spans="1:8" ht="15" hidden="1" customHeight="1" x14ac:dyDescent="0.25">
      <c r="A6581" s="65" t="s">
        <v>6478</v>
      </c>
      <c r="B6581" s="60" t="s">
        <v>6486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9"/>
        <v>300000</v>
      </c>
      <c r="H6581" s="86" t="s">
        <v>556</v>
      </c>
    </row>
    <row r="6582" spans="1:8" ht="15" hidden="1" customHeight="1" x14ac:dyDescent="0.25">
      <c r="A6582" s="65" t="s">
        <v>6478</v>
      </c>
      <c r="B6582" s="60" t="s">
        <v>6487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9"/>
        <v>300000</v>
      </c>
      <c r="H6582" s="86" t="s">
        <v>5068</v>
      </c>
    </row>
    <row r="6583" spans="1:8" ht="15" hidden="1" customHeight="1" x14ac:dyDescent="0.25">
      <c r="A6583" s="65" t="s">
        <v>6478</v>
      </c>
      <c r="B6583" s="60" t="s">
        <v>6488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9"/>
        <v>4000000</v>
      </c>
      <c r="H6583" s="86" t="s">
        <v>5068</v>
      </c>
    </row>
    <row r="6584" spans="1:8" ht="15" hidden="1" customHeight="1" x14ac:dyDescent="0.25">
      <c r="A6584" s="65" t="s">
        <v>6489</v>
      </c>
      <c r="B6584" s="79" t="s">
        <v>990</v>
      </c>
      <c r="C6584" s="60" t="s">
        <v>4004</v>
      </c>
      <c r="D6584" s="60">
        <v>2</v>
      </c>
      <c r="E6584" s="71" t="s">
        <v>850</v>
      </c>
      <c r="F6584" s="217">
        <v>50000</v>
      </c>
      <c r="G6584" s="68">
        <f t="shared" si="189"/>
        <v>100000</v>
      </c>
      <c r="H6584" s="69" t="s">
        <v>112</v>
      </c>
    </row>
    <row r="6585" spans="1:8" ht="15" hidden="1" customHeight="1" x14ac:dyDescent="0.25">
      <c r="A6585" s="65" t="s">
        <v>6489</v>
      </c>
      <c r="B6585" s="79" t="s">
        <v>6490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9"/>
        <v>35000</v>
      </c>
      <c r="H6585" s="69" t="s">
        <v>5068</v>
      </c>
    </row>
    <row r="6586" spans="1:8" ht="15" hidden="1" customHeight="1" x14ac:dyDescent="0.25">
      <c r="A6586" s="65" t="s">
        <v>6489</v>
      </c>
      <c r="B6586" s="60" t="s">
        <v>6491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9"/>
        <v>86000</v>
      </c>
      <c r="H6586" s="69" t="s">
        <v>112</v>
      </c>
    </row>
    <row r="6587" spans="1:8" ht="15" hidden="1" customHeight="1" x14ac:dyDescent="0.25">
      <c r="A6587" s="65" t="s">
        <v>6489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6489</v>
      </c>
      <c r="B6588" s="60" t="s">
        <v>6492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6489</v>
      </c>
      <c r="B6589" s="60" t="s">
        <v>6493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6494</v>
      </c>
    </row>
    <row r="6590" spans="1:8" ht="15" hidden="1" customHeight="1" x14ac:dyDescent="0.25">
      <c r="A6590" s="65" t="s">
        <v>6489</v>
      </c>
      <c r="B6590" s="60" t="s">
        <v>6495</v>
      </c>
      <c r="C6590" s="60" t="s">
        <v>791</v>
      </c>
      <c r="D6590" s="65">
        <v>1</v>
      </c>
      <c r="E6590" s="76" t="s">
        <v>6496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6489</v>
      </c>
      <c r="B6591" s="60" t="s">
        <v>6155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9"/>
        <v>4557000</v>
      </c>
      <c r="H6591" s="86" t="s">
        <v>552</v>
      </c>
    </row>
    <row r="6592" spans="1:8" ht="15" hidden="1" customHeight="1" x14ac:dyDescent="0.25">
      <c r="A6592" s="65" t="s">
        <v>6489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9"/>
        <v>270500</v>
      </c>
      <c r="H6592" s="86" t="s">
        <v>552</v>
      </c>
    </row>
    <row r="6593" spans="1:8" ht="15" hidden="1" customHeight="1" x14ac:dyDescent="0.25">
      <c r="A6593" s="65" t="s">
        <v>6489</v>
      </c>
      <c r="B6593" s="60" t="s">
        <v>6497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9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6498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9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6499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9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6500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9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6501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6502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6503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6504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9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9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6505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9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6506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9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6507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9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6508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9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6509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9"/>
        <v>58000</v>
      </c>
      <c r="H6607" s="374" t="s">
        <v>6510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9"/>
        <v>230000</v>
      </c>
      <c r="H6608" s="86" t="s">
        <v>4565</v>
      </c>
    </row>
    <row r="6609" spans="1:8" ht="15" hidden="1" customHeight="1" x14ac:dyDescent="0.25">
      <c r="A6609" s="65" t="s">
        <v>319</v>
      </c>
      <c r="B6609" s="60" t="s">
        <v>5742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0">F6609*D6609</f>
        <v>380000</v>
      </c>
      <c r="H6609" s="86" t="s">
        <v>4565</v>
      </c>
    </row>
    <row r="6610" spans="1:8" ht="15" hidden="1" customHeight="1" x14ac:dyDescent="0.25">
      <c r="A6610" s="65" t="s">
        <v>319</v>
      </c>
      <c r="B6610" s="60" t="s">
        <v>6511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0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5486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0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6512</v>
      </c>
      <c r="C6612" s="60" t="s">
        <v>1053</v>
      </c>
      <c r="D6612" s="81">
        <v>2</v>
      </c>
      <c r="E6612" s="76" t="s">
        <v>28</v>
      </c>
      <c r="F6612" s="398">
        <v>500000</v>
      </c>
      <c r="G6612" s="217">
        <f t="shared" si="190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6513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0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6514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0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6515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0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0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5605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0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0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6516</v>
      </c>
      <c r="C6619" s="80" t="s">
        <v>518</v>
      </c>
      <c r="D6619" s="81">
        <v>1</v>
      </c>
      <c r="E6619" s="66" t="s">
        <v>6517</v>
      </c>
      <c r="F6619" s="217">
        <v>1650000</v>
      </c>
      <c r="G6619" s="217">
        <f t="shared" si="190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0"/>
        <v>4500000</v>
      </c>
      <c r="H6620" s="86" t="s">
        <v>112</v>
      </c>
    </row>
    <row r="6621" spans="1:8" ht="15" hidden="1" customHeight="1" x14ac:dyDescent="0.25">
      <c r="A6621" s="65" t="s">
        <v>6518</v>
      </c>
      <c r="B6621" s="60" t="s">
        <v>4183</v>
      </c>
      <c r="C6621" s="75" t="s">
        <v>4184</v>
      </c>
      <c r="D6621" s="60">
        <v>1</v>
      </c>
      <c r="E6621" s="71" t="s">
        <v>31</v>
      </c>
      <c r="F6621" s="217">
        <v>1100000</v>
      </c>
      <c r="G6621" s="68">
        <f t="shared" si="190"/>
        <v>1100000</v>
      </c>
      <c r="H6621" s="69" t="s">
        <v>648</v>
      </c>
    </row>
    <row r="6622" spans="1:8" ht="15" hidden="1" customHeight="1" x14ac:dyDescent="0.25">
      <c r="A6622" s="65" t="s">
        <v>6518</v>
      </c>
      <c r="B6622" s="79" t="s">
        <v>6519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0"/>
        <v>160000</v>
      </c>
      <c r="H6622" s="69" t="s">
        <v>112</v>
      </c>
    </row>
    <row r="6623" spans="1:8" ht="15" customHeight="1" x14ac:dyDescent="0.25">
      <c r="A6623" s="65" t="s">
        <v>6518</v>
      </c>
      <c r="B6623" s="60" t="s">
        <v>6520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0"/>
        <v>80000</v>
      </c>
      <c r="H6623" s="69" t="s">
        <v>6521</v>
      </c>
    </row>
    <row r="6624" spans="1:8" ht="15" customHeight="1" x14ac:dyDescent="0.25">
      <c r="A6624" s="65" t="s">
        <v>6518</v>
      </c>
      <c r="B6624" s="60" t="s">
        <v>6522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6521</v>
      </c>
    </row>
    <row r="6625" spans="1:8" ht="15" hidden="1" customHeight="1" x14ac:dyDescent="0.25">
      <c r="A6625" s="65" t="s">
        <v>6518</v>
      </c>
      <c r="B6625" s="60" t="s">
        <v>4287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6518</v>
      </c>
      <c r="B6626" s="60" t="s">
        <v>6523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customHeight="1" x14ac:dyDescent="0.25">
      <c r="A6627" s="65" t="s">
        <v>6518</v>
      </c>
      <c r="B6627" s="60" t="s">
        <v>6524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6518</v>
      </c>
      <c r="B6628" s="60" t="s">
        <v>6525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0"/>
        <v>40000</v>
      </c>
      <c r="H6628" s="69" t="s">
        <v>6521</v>
      </c>
    </row>
    <row r="6629" spans="1:8" ht="15" hidden="1" customHeight="1" x14ac:dyDescent="0.25">
      <c r="A6629" s="343">
        <v>44569</v>
      </c>
      <c r="B6629" s="79" t="s">
        <v>5651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0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0"/>
        <v>450000</v>
      </c>
      <c r="H6630" s="69" t="s">
        <v>112</v>
      </c>
    </row>
    <row r="6631" spans="1:8" ht="15" customHeight="1" x14ac:dyDescent="0.25">
      <c r="A6631" s="85">
        <v>44569</v>
      </c>
      <c r="B6631" s="60" t="s">
        <v>6526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0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6527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6528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6529</v>
      </c>
      <c r="C6634" s="60" t="s">
        <v>6530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6531</v>
      </c>
      <c r="C6635" s="60" t="s">
        <v>6530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6532</v>
      </c>
      <c r="C6636" s="60" t="s">
        <v>6530</v>
      </c>
      <c r="D6636" s="65">
        <v>8</v>
      </c>
      <c r="E6636" s="66" t="s">
        <v>638</v>
      </c>
      <c r="F6636" s="217">
        <v>310500</v>
      </c>
      <c r="G6636" s="68">
        <f t="shared" si="190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6533</v>
      </c>
      <c r="C6637" s="60" t="s">
        <v>6530</v>
      </c>
      <c r="D6637" s="81">
        <v>2</v>
      </c>
      <c r="E6637" s="66" t="s">
        <v>638</v>
      </c>
      <c r="F6637" s="217">
        <v>558500</v>
      </c>
      <c r="G6637" s="68">
        <f t="shared" si="190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6534</v>
      </c>
      <c r="C6638" s="60" t="s">
        <v>6530</v>
      </c>
      <c r="D6638" s="81">
        <v>4</v>
      </c>
      <c r="E6638" s="66" t="s">
        <v>638</v>
      </c>
      <c r="F6638" s="217">
        <v>153500</v>
      </c>
      <c r="G6638" s="68">
        <f t="shared" si="190"/>
        <v>614000</v>
      </c>
      <c r="H6638" s="69" t="s">
        <v>147</v>
      </c>
    </row>
    <row r="6639" spans="1:8" ht="15" customHeight="1" x14ac:dyDescent="0.25">
      <c r="A6639" s="85">
        <v>44569</v>
      </c>
      <c r="B6639" s="60" t="s">
        <v>6535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0"/>
        <v>4200000</v>
      </c>
      <c r="H6639" s="86" t="s">
        <v>1013</v>
      </c>
    </row>
    <row r="6640" spans="1:8" ht="15" customHeight="1" x14ac:dyDescent="0.25">
      <c r="A6640" s="85">
        <v>44569</v>
      </c>
      <c r="B6640" s="60" t="s">
        <v>6536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0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0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6537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0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6538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0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6539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0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6540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0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6541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6183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6542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6543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0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6544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0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6545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0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6546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0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6045</v>
      </c>
      <c r="C6654" s="60" t="s">
        <v>6547</v>
      </c>
      <c r="D6654" s="81">
        <v>10</v>
      </c>
      <c r="E6654" s="66" t="s">
        <v>6548</v>
      </c>
      <c r="F6654" s="72">
        <v>14500</v>
      </c>
      <c r="G6654" s="68">
        <f t="shared" si="190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6549</v>
      </c>
      <c r="C6655" s="60" t="s">
        <v>6550</v>
      </c>
      <c r="D6655" s="81">
        <v>1</v>
      </c>
      <c r="E6655" s="66" t="s">
        <v>877</v>
      </c>
      <c r="F6655" s="82">
        <v>50000</v>
      </c>
      <c r="G6655" s="68">
        <f t="shared" si="190"/>
        <v>50000</v>
      </c>
      <c r="H6655" s="86" t="s">
        <v>6362</v>
      </c>
    </row>
    <row r="6656" spans="1:8" ht="15" hidden="1" customHeight="1" x14ac:dyDescent="0.25">
      <c r="A6656" s="85">
        <v>44600</v>
      </c>
      <c r="B6656" s="80" t="s">
        <v>4876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0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0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6551</v>
      </c>
      <c r="C6658" s="60" t="s">
        <v>6552</v>
      </c>
      <c r="D6658" s="60">
        <v>1</v>
      </c>
      <c r="E6658" s="71" t="s">
        <v>31</v>
      </c>
      <c r="F6658" s="217">
        <v>45000</v>
      </c>
      <c r="G6658" s="68">
        <f t="shared" si="190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4522</v>
      </c>
      <c r="C6659" s="60" t="s">
        <v>6552</v>
      </c>
      <c r="D6659" s="65">
        <v>13</v>
      </c>
      <c r="E6659" s="66" t="s">
        <v>31</v>
      </c>
      <c r="F6659" s="67">
        <v>11500</v>
      </c>
      <c r="G6659" s="68">
        <f t="shared" si="190"/>
        <v>149500</v>
      </c>
      <c r="H6659" s="69" t="s">
        <v>112</v>
      </c>
    </row>
    <row r="6660" spans="1:8" ht="15" customHeight="1" x14ac:dyDescent="0.25">
      <c r="A6660" s="85">
        <v>44628</v>
      </c>
      <c r="B6660" s="60" t="s">
        <v>6553</v>
      </c>
      <c r="C6660" s="60" t="s">
        <v>6554</v>
      </c>
      <c r="D6660" s="65">
        <v>1</v>
      </c>
      <c r="E6660" s="66" t="s">
        <v>31</v>
      </c>
      <c r="F6660" s="67">
        <v>15000</v>
      </c>
      <c r="G6660" s="68">
        <f t="shared" si="190"/>
        <v>15000</v>
      </c>
      <c r="H6660" s="69" t="s">
        <v>6555</v>
      </c>
    </row>
    <row r="6661" spans="1:8" ht="15" hidden="1" customHeight="1" x14ac:dyDescent="0.25">
      <c r="A6661" s="85">
        <v>44659</v>
      </c>
      <c r="B6661" s="79" t="s">
        <v>6166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0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5120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0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0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1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6556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1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1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6557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1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1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4885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1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6558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6559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6560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6561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6562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1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1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6151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1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6563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1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6564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1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6565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1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4669</v>
      </c>
      <c r="F6681" s="82">
        <v>628000</v>
      </c>
      <c r="G6681" s="217">
        <f t="shared" si="191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6566</v>
      </c>
      <c r="C6682" s="60" t="s">
        <v>215</v>
      </c>
      <c r="D6682" s="81">
        <v>3</v>
      </c>
      <c r="E6682" s="66" t="s">
        <v>4669</v>
      </c>
      <c r="F6682" s="217">
        <v>143500</v>
      </c>
      <c r="G6682" s="217">
        <f t="shared" si="191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6567</v>
      </c>
      <c r="C6683" s="60" t="s">
        <v>215</v>
      </c>
      <c r="D6683" s="65">
        <v>12</v>
      </c>
      <c r="E6683" s="66" t="s">
        <v>4669</v>
      </c>
      <c r="F6683" s="67">
        <v>26750</v>
      </c>
      <c r="G6683" s="217">
        <f t="shared" si="191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6568</v>
      </c>
      <c r="C6684" s="60" t="s">
        <v>215</v>
      </c>
      <c r="D6684" s="81">
        <v>12</v>
      </c>
      <c r="E6684" s="66" t="s">
        <v>4669</v>
      </c>
      <c r="F6684" s="217">
        <v>45500</v>
      </c>
      <c r="G6684" s="217">
        <f t="shared" si="191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4426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1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6569</v>
      </c>
      <c r="C6686" s="60" t="s">
        <v>646</v>
      </c>
      <c r="D6686" s="81">
        <v>2</v>
      </c>
      <c r="E6686" s="76" t="s">
        <v>28</v>
      </c>
      <c r="F6686" s="398">
        <v>45000</v>
      </c>
      <c r="G6686" s="217">
        <f t="shared" si="191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1"/>
        <v>100000</v>
      </c>
      <c r="H6687" s="69" t="s">
        <v>4177</v>
      </c>
    </row>
    <row r="6688" spans="1:8" ht="15" hidden="1" customHeight="1" x14ac:dyDescent="0.25">
      <c r="A6688" s="85">
        <v>44720</v>
      </c>
      <c r="B6688" s="79" t="s">
        <v>6570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1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1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6363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6557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6571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6572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4937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1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6573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1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1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4043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1"/>
        <v>90000</v>
      </c>
      <c r="H6697" s="69" t="s">
        <v>3902</v>
      </c>
    </row>
    <row r="6698" spans="1:8" ht="15" hidden="1" customHeight="1" x14ac:dyDescent="0.25">
      <c r="A6698" s="85">
        <v>44720</v>
      </c>
      <c r="B6698" s="60" t="s">
        <v>6574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1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6575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1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6576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1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6577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1"/>
        <v>1050000</v>
      </c>
      <c r="H6701" s="374" t="s">
        <v>6578</v>
      </c>
    </row>
    <row r="6702" spans="1:8" ht="15" hidden="1" customHeight="1" x14ac:dyDescent="0.25">
      <c r="A6702" s="85">
        <v>44720</v>
      </c>
      <c r="B6702" s="60" t="s">
        <v>6579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1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6580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1"/>
        <v>188000</v>
      </c>
      <c r="H6703" s="374" t="s">
        <v>1916</v>
      </c>
    </row>
    <row r="6704" spans="1:8" ht="15" customHeight="1" x14ac:dyDescent="0.25">
      <c r="A6704" s="85">
        <v>44781</v>
      </c>
      <c r="B6704" s="60" t="s">
        <v>6415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1"/>
        <v>2850000</v>
      </c>
      <c r="H6704" s="69" t="s">
        <v>112</v>
      </c>
    </row>
    <row r="6705" spans="1:8" ht="15" customHeight="1" x14ac:dyDescent="0.25">
      <c r="A6705" s="85">
        <v>44781</v>
      </c>
      <c r="B6705" s="63" t="s">
        <v>6416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1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6581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1"/>
        <v>215000</v>
      </c>
      <c r="H6706" s="86" t="s">
        <v>169</v>
      </c>
    </row>
    <row r="6707" spans="1:8" ht="15" customHeight="1" x14ac:dyDescent="0.25">
      <c r="A6707" s="85">
        <v>44812</v>
      </c>
      <c r="B6707" s="60" t="s">
        <v>6582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1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6583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1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6584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1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6585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6586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6587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6588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6589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1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6590</v>
      </c>
      <c r="C6715" s="87" t="s">
        <v>6591</v>
      </c>
      <c r="D6715" s="65">
        <v>10</v>
      </c>
      <c r="E6715" s="66" t="s">
        <v>38</v>
      </c>
      <c r="F6715" s="217">
        <v>7500</v>
      </c>
      <c r="G6715" s="68">
        <f t="shared" si="191"/>
        <v>75000</v>
      </c>
      <c r="H6715" s="69" t="s">
        <v>3922</v>
      </c>
    </row>
    <row r="6716" spans="1:8" ht="15" hidden="1" customHeight="1" x14ac:dyDescent="0.25">
      <c r="A6716" s="85">
        <v>44812</v>
      </c>
      <c r="B6716" s="63" t="s">
        <v>6592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1"/>
        <v>750000</v>
      </c>
      <c r="H6716" s="69" t="s">
        <v>4565</v>
      </c>
    </row>
    <row r="6717" spans="1:8" ht="15" hidden="1" customHeight="1" x14ac:dyDescent="0.25">
      <c r="A6717" s="85">
        <v>44812</v>
      </c>
      <c r="B6717" s="60" t="s">
        <v>6593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1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6594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1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6595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1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6596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1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1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4426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1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6597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1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6598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1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6599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1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6600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1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4473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5900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2">F6728*D6728</f>
        <v>60000</v>
      </c>
      <c r="H6728" s="86" t="s">
        <v>5901</v>
      </c>
    </row>
    <row r="6729" spans="1:8" ht="15" hidden="1" customHeight="1" x14ac:dyDescent="0.25">
      <c r="A6729" s="85">
        <v>44842</v>
      </c>
      <c r="B6729" s="60" t="s">
        <v>5982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2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6601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2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6602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2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6603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2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6604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2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6605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2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2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6606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2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6607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2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6608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2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6609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2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6610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2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6611</v>
      </c>
      <c r="C6741" s="60" t="s">
        <v>5422</v>
      </c>
      <c r="D6741" s="65">
        <v>3</v>
      </c>
      <c r="E6741" s="66" t="s">
        <v>31</v>
      </c>
      <c r="F6741" s="72">
        <v>50000</v>
      </c>
      <c r="G6741" s="217">
        <f t="shared" si="192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4885</v>
      </c>
      <c r="C6742" s="60" t="s">
        <v>1079</v>
      </c>
      <c r="D6742" s="81">
        <v>1</v>
      </c>
      <c r="E6742" s="76" t="s">
        <v>77</v>
      </c>
      <c r="F6742" s="398">
        <v>375000</v>
      </c>
      <c r="G6742" s="217">
        <f t="shared" si="192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2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6612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2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6613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2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6614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2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6615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2"/>
        <v>80000</v>
      </c>
      <c r="H6747" s="69" t="s">
        <v>3901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2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6616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2"/>
        <v>600000</v>
      </c>
      <c r="H6749" s="69" t="s">
        <v>3902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2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4426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2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6617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2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6618</v>
      </c>
      <c r="C6753" s="87" t="s">
        <v>6619</v>
      </c>
      <c r="D6753" s="65">
        <v>2</v>
      </c>
      <c r="E6753" s="66" t="s">
        <v>31</v>
      </c>
      <c r="F6753" s="67">
        <v>55000</v>
      </c>
      <c r="G6753" s="68">
        <f t="shared" si="192"/>
        <v>110000</v>
      </c>
      <c r="H6753" s="86" t="s">
        <v>6620</v>
      </c>
    </row>
    <row r="6754" spans="1:8" ht="15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2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6621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2"/>
        <v>1000000</v>
      </c>
      <c r="H6755" s="69" t="s">
        <v>3239</v>
      </c>
    </row>
    <row r="6756" spans="1:8" ht="15" hidden="1" customHeight="1" x14ac:dyDescent="0.25">
      <c r="A6756" s="65" t="s">
        <v>6622</v>
      </c>
      <c r="B6756" s="60" t="s">
        <v>6623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2"/>
        <v>350000</v>
      </c>
      <c r="H6756" s="69" t="s">
        <v>2858</v>
      </c>
    </row>
    <row r="6757" spans="1:8" ht="15" hidden="1" customHeight="1" x14ac:dyDescent="0.25">
      <c r="A6757" s="65" t="s">
        <v>6622</v>
      </c>
      <c r="B6757" s="60" t="s">
        <v>6624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2"/>
        <v>350000</v>
      </c>
      <c r="H6757" s="69" t="s">
        <v>2858</v>
      </c>
    </row>
    <row r="6758" spans="1:8" ht="15" hidden="1" customHeight="1" x14ac:dyDescent="0.25">
      <c r="A6758" s="65" t="s">
        <v>6622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2"/>
        <v>166000</v>
      </c>
      <c r="H6758" s="86" t="s">
        <v>6625</v>
      </c>
    </row>
    <row r="6759" spans="1:8" ht="15" hidden="1" customHeight="1" x14ac:dyDescent="0.25">
      <c r="A6759" s="65" t="s">
        <v>6622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6626</v>
      </c>
    </row>
    <row r="6760" spans="1:8" ht="15" hidden="1" customHeight="1" x14ac:dyDescent="0.25">
      <c r="A6760" s="65" t="s">
        <v>6622</v>
      </c>
      <c r="B6760" s="63" t="s">
        <v>6627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6628</v>
      </c>
    </row>
    <row r="6761" spans="1:8" ht="15" hidden="1" customHeight="1" x14ac:dyDescent="0.25">
      <c r="A6761" s="65" t="s">
        <v>6622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6622</v>
      </c>
      <c r="B6762" s="60" t="s">
        <v>6629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3901</v>
      </c>
    </row>
    <row r="6763" spans="1:8" ht="15" hidden="1" customHeight="1" x14ac:dyDescent="0.25">
      <c r="A6763" s="65" t="s">
        <v>6622</v>
      </c>
      <c r="B6763" s="60" t="s">
        <v>6630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2"/>
        <v>365000</v>
      </c>
      <c r="H6763" s="69" t="s">
        <v>3901</v>
      </c>
    </row>
    <row r="6764" spans="1:8" ht="15" hidden="1" customHeight="1" x14ac:dyDescent="0.25">
      <c r="A6764" s="65" t="s">
        <v>6622</v>
      </c>
      <c r="B6764" s="60" t="s">
        <v>6631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2"/>
        <v>35000</v>
      </c>
      <c r="H6764" s="69" t="s">
        <v>3901</v>
      </c>
    </row>
    <row r="6765" spans="1:8" ht="15" hidden="1" customHeight="1" x14ac:dyDescent="0.25">
      <c r="A6765" s="65" t="s">
        <v>6622</v>
      </c>
      <c r="B6765" s="63" t="s">
        <v>6632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2"/>
        <v>25000</v>
      </c>
      <c r="H6765" s="69" t="s">
        <v>3901</v>
      </c>
    </row>
    <row r="6766" spans="1:8" ht="15" customHeight="1" x14ac:dyDescent="0.25">
      <c r="A6766" s="65" t="s">
        <v>6622</v>
      </c>
      <c r="B6766" s="60" t="s">
        <v>6633</v>
      </c>
      <c r="C6766" s="60" t="s">
        <v>6634</v>
      </c>
      <c r="D6766" s="60">
        <v>1</v>
      </c>
      <c r="E6766" s="71" t="s">
        <v>31</v>
      </c>
      <c r="F6766" s="61">
        <v>165000</v>
      </c>
      <c r="G6766" s="68">
        <f t="shared" si="192"/>
        <v>165000</v>
      </c>
      <c r="H6766" s="69" t="s">
        <v>112</v>
      </c>
    </row>
    <row r="6767" spans="1:8" ht="15" customHeight="1" x14ac:dyDescent="0.25">
      <c r="A6767" s="65" t="s">
        <v>6622</v>
      </c>
      <c r="B6767" s="60" t="s">
        <v>6635</v>
      </c>
      <c r="C6767" s="60" t="s">
        <v>6634</v>
      </c>
      <c r="D6767" s="81">
        <v>1</v>
      </c>
      <c r="E6767" s="66" t="s">
        <v>31</v>
      </c>
      <c r="F6767" s="72">
        <v>185000</v>
      </c>
      <c r="G6767" s="68">
        <f t="shared" si="192"/>
        <v>185000</v>
      </c>
      <c r="H6767" s="69" t="s">
        <v>112</v>
      </c>
    </row>
    <row r="6768" spans="1:8" ht="15" hidden="1" customHeight="1" x14ac:dyDescent="0.25">
      <c r="A6768" s="65" t="s">
        <v>6622</v>
      </c>
      <c r="B6768" s="60" t="s">
        <v>6636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2"/>
        <v>1250000</v>
      </c>
      <c r="H6768" s="69" t="s">
        <v>6637</v>
      </c>
    </row>
    <row r="6769" spans="1:8" ht="15" hidden="1" customHeight="1" x14ac:dyDescent="0.25">
      <c r="A6769" s="65" t="s">
        <v>6622</v>
      </c>
      <c r="B6769" s="80" t="s">
        <v>6638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2"/>
        <v>110000</v>
      </c>
      <c r="H6769" s="69" t="s">
        <v>2319</v>
      </c>
    </row>
    <row r="6770" spans="1:8" ht="15" hidden="1" customHeight="1" x14ac:dyDescent="0.25">
      <c r="A6770" s="65" t="s">
        <v>6622</v>
      </c>
      <c r="B6770" s="63" t="s">
        <v>6468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2"/>
        <v>2400000</v>
      </c>
      <c r="H6770" s="374" t="s">
        <v>1788</v>
      </c>
    </row>
    <row r="6771" spans="1:8" ht="15" hidden="1" customHeight="1" x14ac:dyDescent="0.25">
      <c r="A6771" s="65" t="s">
        <v>6622</v>
      </c>
      <c r="B6771" s="60" t="s">
        <v>6639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2"/>
        <v>800000</v>
      </c>
      <c r="H6771" s="374" t="s">
        <v>112</v>
      </c>
    </row>
    <row r="6772" spans="1:8" ht="15" hidden="1" customHeight="1" x14ac:dyDescent="0.25">
      <c r="A6772" s="65" t="s">
        <v>6622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2"/>
        <v>300000</v>
      </c>
      <c r="H6772" s="374" t="s">
        <v>112</v>
      </c>
    </row>
    <row r="6773" spans="1:8" ht="15" hidden="1" customHeight="1" x14ac:dyDescent="0.25">
      <c r="A6773" s="65" t="s">
        <v>6622</v>
      </c>
      <c r="B6773" s="60" t="s">
        <v>6640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2"/>
        <v>195000</v>
      </c>
      <c r="H6773" s="374" t="s">
        <v>112</v>
      </c>
    </row>
    <row r="6774" spans="1:8" ht="15" hidden="1" customHeight="1" x14ac:dyDescent="0.25">
      <c r="A6774" s="65" t="s">
        <v>6622</v>
      </c>
      <c r="B6774" s="60" t="s">
        <v>6641</v>
      </c>
      <c r="C6774" s="60" t="s">
        <v>105</v>
      </c>
      <c r="D6774" s="81">
        <v>1</v>
      </c>
      <c r="E6774" s="76" t="s">
        <v>31</v>
      </c>
      <c r="F6774" s="398">
        <v>15000</v>
      </c>
      <c r="G6774" s="217">
        <f t="shared" si="192"/>
        <v>15000</v>
      </c>
      <c r="H6774" s="374" t="s">
        <v>112</v>
      </c>
    </row>
    <row r="6775" spans="1:8" ht="15" hidden="1" customHeight="1" x14ac:dyDescent="0.25">
      <c r="A6775" s="65" t="s">
        <v>6622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2"/>
        <v>225000</v>
      </c>
      <c r="H6775" s="374" t="s">
        <v>112</v>
      </c>
    </row>
    <row r="6776" spans="1:8" ht="15" hidden="1" customHeight="1" x14ac:dyDescent="0.25">
      <c r="A6776" s="65" t="s">
        <v>6622</v>
      </c>
      <c r="B6776" s="60" t="s">
        <v>5043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2"/>
        <v>50000</v>
      </c>
      <c r="H6776" s="374" t="s">
        <v>2319</v>
      </c>
    </row>
    <row r="6777" spans="1:8" ht="15" hidden="1" customHeight="1" x14ac:dyDescent="0.25">
      <c r="A6777" s="65" t="s">
        <v>6622</v>
      </c>
      <c r="B6777" s="63" t="s">
        <v>6642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2"/>
        <v>110000</v>
      </c>
      <c r="H6777" s="69" t="s">
        <v>112</v>
      </c>
    </row>
    <row r="6778" spans="1:8" ht="15" hidden="1" customHeight="1" x14ac:dyDescent="0.25">
      <c r="A6778" s="65" t="s">
        <v>6622</v>
      </c>
      <c r="B6778" s="60" t="s">
        <v>6643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2"/>
        <v>550000</v>
      </c>
      <c r="H6778" s="69" t="s">
        <v>112</v>
      </c>
    </row>
    <row r="6779" spans="1:8" ht="15" hidden="1" customHeight="1" x14ac:dyDescent="0.25">
      <c r="A6779" s="65" t="s">
        <v>6622</v>
      </c>
      <c r="B6779" s="63" t="s">
        <v>6644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2"/>
        <v>67500</v>
      </c>
      <c r="H6779" s="69" t="s">
        <v>112</v>
      </c>
    </row>
    <row r="6780" spans="1:8" ht="15" hidden="1" customHeight="1" x14ac:dyDescent="0.25">
      <c r="A6780" s="65" t="s">
        <v>6622</v>
      </c>
      <c r="B6780" s="63" t="s">
        <v>6645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2"/>
        <v>97500</v>
      </c>
      <c r="H6780" s="69" t="s">
        <v>112</v>
      </c>
    </row>
    <row r="6781" spans="1:8" ht="15" hidden="1" customHeight="1" x14ac:dyDescent="0.25">
      <c r="A6781" s="65" t="s">
        <v>6622</v>
      </c>
      <c r="B6781" s="63" t="s">
        <v>6546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2"/>
        <v>690000</v>
      </c>
      <c r="H6781" s="69" t="s">
        <v>112</v>
      </c>
    </row>
    <row r="6782" spans="1:8" ht="15" hidden="1" customHeight="1" x14ac:dyDescent="0.25">
      <c r="A6782" s="65" t="s">
        <v>6646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2"/>
        <v>255000</v>
      </c>
      <c r="H6782" s="69" t="s">
        <v>2319</v>
      </c>
    </row>
    <row r="6783" spans="1:8" ht="15" hidden="1" customHeight="1" x14ac:dyDescent="0.25">
      <c r="A6783" s="65" t="s">
        <v>6646</v>
      </c>
      <c r="B6783" s="60" t="s">
        <v>4638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2"/>
        <v>222000</v>
      </c>
      <c r="H6783" s="69" t="s">
        <v>112</v>
      </c>
    </row>
    <row r="6784" spans="1:8" ht="15" hidden="1" customHeight="1" x14ac:dyDescent="0.25">
      <c r="A6784" s="65" t="s">
        <v>6646</v>
      </c>
      <c r="B6784" s="60" t="s">
        <v>6647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2"/>
        <v>30000</v>
      </c>
      <c r="H6784" s="86" t="s">
        <v>169</v>
      </c>
    </row>
    <row r="6785" spans="1:8" ht="15" hidden="1" customHeight="1" x14ac:dyDescent="0.25">
      <c r="A6785" s="65" t="s">
        <v>6646</v>
      </c>
      <c r="B6785" s="60" t="s">
        <v>6648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6646</v>
      </c>
      <c r="B6786" s="63" t="s">
        <v>4024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6646</v>
      </c>
      <c r="B6787" s="60" t="s">
        <v>6649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6628</v>
      </c>
    </row>
    <row r="6788" spans="1:8" ht="15" hidden="1" customHeight="1" x14ac:dyDescent="0.25">
      <c r="A6788" s="65" t="s">
        <v>6646</v>
      </c>
      <c r="B6788" s="60" t="s">
        <v>6650</v>
      </c>
      <c r="C6788" s="87" t="s">
        <v>665</v>
      </c>
      <c r="D6788" s="65">
        <v>1</v>
      </c>
      <c r="E6788" s="76" t="s">
        <v>3944</v>
      </c>
      <c r="F6788" s="72">
        <v>28000</v>
      </c>
      <c r="G6788" s="217">
        <f>F6788*D6788</f>
        <v>28000</v>
      </c>
      <c r="H6788" s="69" t="s">
        <v>6628</v>
      </c>
    </row>
    <row r="6789" spans="1:8" ht="15" hidden="1" customHeight="1" x14ac:dyDescent="0.25">
      <c r="A6789" s="65" t="s">
        <v>6646</v>
      </c>
      <c r="B6789" s="60" t="s">
        <v>6651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2"/>
        <v>11490</v>
      </c>
      <c r="H6789" s="69" t="s">
        <v>6628</v>
      </c>
    </row>
    <row r="6790" spans="1:8" ht="15" hidden="1" customHeight="1" x14ac:dyDescent="0.25">
      <c r="A6790" s="65" t="s">
        <v>6646</v>
      </c>
      <c r="B6790" s="60" t="s">
        <v>5174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2"/>
        <v>1900000</v>
      </c>
      <c r="H6790" s="69" t="s">
        <v>134</v>
      </c>
    </row>
    <row r="6791" spans="1:8" ht="15" hidden="1" customHeight="1" x14ac:dyDescent="0.25">
      <c r="A6791" s="65" t="s">
        <v>6646</v>
      </c>
      <c r="B6791" s="60" t="s">
        <v>5175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2"/>
        <v>1550000</v>
      </c>
      <c r="H6791" s="69" t="s">
        <v>134</v>
      </c>
    </row>
    <row r="6792" spans="1:8" ht="15" hidden="1" customHeight="1" x14ac:dyDescent="0.25">
      <c r="A6792" s="65" t="s">
        <v>6646</v>
      </c>
      <c r="B6792" s="63" t="s">
        <v>5176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3">F6792*D6792</f>
        <v>1300000</v>
      </c>
      <c r="H6792" s="69" t="s">
        <v>134</v>
      </c>
    </row>
    <row r="6793" spans="1:8" ht="15" hidden="1" customHeight="1" x14ac:dyDescent="0.25">
      <c r="A6793" s="65" t="s">
        <v>6646</v>
      </c>
      <c r="B6793" s="60" t="s">
        <v>6652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3"/>
        <v>125000</v>
      </c>
      <c r="H6793" s="69" t="s">
        <v>169</v>
      </c>
    </row>
    <row r="6794" spans="1:8" ht="15" hidden="1" customHeight="1" x14ac:dyDescent="0.25">
      <c r="A6794" s="65" t="s">
        <v>6646</v>
      </c>
      <c r="B6794" s="60" t="s">
        <v>6653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3"/>
        <v>20000</v>
      </c>
      <c r="H6794" s="69" t="s">
        <v>1013</v>
      </c>
    </row>
    <row r="6795" spans="1:8" ht="15" hidden="1" customHeight="1" x14ac:dyDescent="0.25">
      <c r="A6795" s="65" t="s">
        <v>6646</v>
      </c>
      <c r="B6795" s="77" t="s">
        <v>5486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3"/>
        <v>5925000</v>
      </c>
      <c r="H6795" s="69" t="s">
        <v>112</v>
      </c>
    </row>
    <row r="6796" spans="1:8" ht="15" hidden="1" customHeight="1" x14ac:dyDescent="0.25">
      <c r="A6796" s="65" t="s">
        <v>6646</v>
      </c>
      <c r="B6796" s="63" t="s">
        <v>6654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3"/>
        <v>2220000</v>
      </c>
      <c r="H6796" s="374" t="s">
        <v>112</v>
      </c>
    </row>
    <row r="6797" spans="1:8" ht="15" hidden="1" customHeight="1" x14ac:dyDescent="0.25">
      <c r="A6797" s="65" t="s">
        <v>6646</v>
      </c>
      <c r="B6797" s="60" t="s">
        <v>6655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3"/>
        <v>235000</v>
      </c>
      <c r="H6797" s="374" t="s">
        <v>112</v>
      </c>
    </row>
    <row r="6798" spans="1:8" ht="15" hidden="1" customHeight="1" x14ac:dyDescent="0.25">
      <c r="A6798" s="65" t="s">
        <v>6646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3"/>
        <v>7920000</v>
      </c>
      <c r="H6798" s="374" t="s">
        <v>112</v>
      </c>
    </row>
    <row r="6799" spans="1:8" ht="15" hidden="1" customHeight="1" x14ac:dyDescent="0.25">
      <c r="A6799" s="65" t="s">
        <v>6646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3"/>
        <v>6750700</v>
      </c>
      <c r="H6799" s="374" t="s">
        <v>112</v>
      </c>
    </row>
    <row r="6800" spans="1:8" ht="15" hidden="1" customHeight="1" x14ac:dyDescent="0.25">
      <c r="A6800" s="65" t="s">
        <v>6646</v>
      </c>
      <c r="B6800" s="60" t="s">
        <v>6656</v>
      </c>
      <c r="C6800" s="60" t="s">
        <v>759</v>
      </c>
      <c r="D6800" s="81">
        <v>1</v>
      </c>
      <c r="E6800" s="76" t="s">
        <v>156</v>
      </c>
      <c r="F6800" s="398">
        <v>750000</v>
      </c>
      <c r="G6800" s="217">
        <f t="shared" si="193"/>
        <v>750000</v>
      </c>
      <c r="H6800" s="374" t="s">
        <v>1266</v>
      </c>
    </row>
    <row r="6801" spans="1:8" ht="15" hidden="1" customHeight="1" x14ac:dyDescent="0.25">
      <c r="A6801" s="65" t="s">
        <v>6646</v>
      </c>
      <c r="B6801" s="63" t="s">
        <v>6657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3"/>
        <v>875000</v>
      </c>
      <c r="H6801" s="374" t="s">
        <v>1266</v>
      </c>
    </row>
    <row r="6802" spans="1:8" ht="15" hidden="1" customHeight="1" x14ac:dyDescent="0.25">
      <c r="A6802" s="65" t="s">
        <v>6646</v>
      </c>
      <c r="B6802" s="63" t="s">
        <v>6658</v>
      </c>
      <c r="C6802" s="87" t="s">
        <v>6659</v>
      </c>
      <c r="D6802" s="65">
        <v>2</v>
      </c>
      <c r="E6802" s="75" t="s">
        <v>28</v>
      </c>
      <c r="F6802" s="217">
        <v>125000</v>
      </c>
      <c r="G6802" s="76">
        <f t="shared" si="193"/>
        <v>250000</v>
      </c>
      <c r="H6802" s="374" t="s">
        <v>112</v>
      </c>
    </row>
    <row r="6803" spans="1:8" ht="15" hidden="1" customHeight="1" x14ac:dyDescent="0.25">
      <c r="A6803" s="65" t="s">
        <v>6660</v>
      </c>
      <c r="B6803" s="60" t="s">
        <v>6661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3"/>
        <v>22500</v>
      </c>
      <c r="H6803" s="69" t="s">
        <v>648</v>
      </c>
    </row>
    <row r="6804" spans="1:8" ht="15" hidden="1" customHeight="1" x14ac:dyDescent="0.25">
      <c r="A6804" s="65" t="s">
        <v>6660</v>
      </c>
      <c r="B6804" s="60" t="s">
        <v>6662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3"/>
        <v>30000</v>
      </c>
      <c r="H6804" s="69" t="s">
        <v>648</v>
      </c>
    </row>
    <row r="6805" spans="1:8" ht="15" hidden="1" customHeight="1" x14ac:dyDescent="0.25">
      <c r="A6805" s="65" t="s">
        <v>6660</v>
      </c>
      <c r="B6805" s="60" t="s">
        <v>6663</v>
      </c>
      <c r="C6805" s="60" t="s">
        <v>49</v>
      </c>
      <c r="D6805" s="60">
        <v>1</v>
      </c>
      <c r="E6805" s="60" t="s">
        <v>3944</v>
      </c>
      <c r="F6805" s="61">
        <v>28000</v>
      </c>
      <c r="G6805" s="68">
        <f t="shared" si="193"/>
        <v>28000</v>
      </c>
      <c r="H6805" s="86" t="s">
        <v>2992</v>
      </c>
    </row>
    <row r="6806" spans="1:8" ht="15" hidden="1" customHeight="1" x14ac:dyDescent="0.25">
      <c r="A6806" s="65" t="s">
        <v>6660</v>
      </c>
      <c r="B6806" s="60" t="s">
        <v>6664</v>
      </c>
      <c r="C6806" s="74" t="s">
        <v>5200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6660</v>
      </c>
      <c r="B6807" s="63" t="s">
        <v>6665</v>
      </c>
      <c r="C6807" s="87" t="s">
        <v>5200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6660</v>
      </c>
      <c r="B6808" s="60" t="s">
        <v>4293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6660</v>
      </c>
      <c r="B6809" s="60" t="s">
        <v>6666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6660</v>
      </c>
      <c r="B6810" s="60" t="s">
        <v>6667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3"/>
        <v>250000</v>
      </c>
      <c r="H6810" s="69" t="s">
        <v>169</v>
      </c>
    </row>
    <row r="6811" spans="1:8" ht="15" hidden="1" customHeight="1" x14ac:dyDescent="0.25">
      <c r="A6811" s="65" t="s">
        <v>6660</v>
      </c>
      <c r="B6811" s="60" t="s">
        <v>6668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3"/>
        <v>100000</v>
      </c>
      <c r="H6811" s="69" t="s">
        <v>112</v>
      </c>
    </row>
    <row r="6812" spans="1:8" ht="15" hidden="1" customHeight="1" x14ac:dyDescent="0.25">
      <c r="A6812" s="65" t="s">
        <v>6660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3"/>
        <v>70000</v>
      </c>
      <c r="H6812" s="69" t="s">
        <v>112</v>
      </c>
    </row>
    <row r="6813" spans="1:8" ht="15" hidden="1" customHeight="1" x14ac:dyDescent="0.25">
      <c r="A6813" s="65" t="s">
        <v>6660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3"/>
        <v>200000</v>
      </c>
      <c r="H6813" s="69" t="s">
        <v>112</v>
      </c>
    </row>
    <row r="6814" spans="1:8" ht="15" hidden="1" customHeight="1" x14ac:dyDescent="0.25">
      <c r="A6814" s="65" t="s">
        <v>6660</v>
      </c>
      <c r="B6814" s="60" t="s">
        <v>6669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3"/>
        <v>45000</v>
      </c>
      <c r="H6814" s="69" t="s">
        <v>112</v>
      </c>
    </row>
    <row r="6815" spans="1:8" ht="15" hidden="1" customHeight="1" x14ac:dyDescent="0.25">
      <c r="A6815" s="65" t="s">
        <v>6660</v>
      </c>
      <c r="B6815" s="60" t="s">
        <v>6670</v>
      </c>
      <c r="C6815" s="60" t="s">
        <v>6195</v>
      </c>
      <c r="D6815" s="81">
        <v>1</v>
      </c>
      <c r="E6815" s="66" t="s">
        <v>71</v>
      </c>
      <c r="F6815" s="82">
        <v>400000</v>
      </c>
      <c r="G6815" s="68">
        <f t="shared" si="193"/>
        <v>400000</v>
      </c>
      <c r="H6815" s="69" t="s">
        <v>5068</v>
      </c>
    </row>
    <row r="6816" spans="1:8" ht="15" hidden="1" customHeight="1" x14ac:dyDescent="0.25">
      <c r="A6816" s="65" t="s">
        <v>6660</v>
      </c>
      <c r="B6816" s="77" t="s">
        <v>6671</v>
      </c>
      <c r="C6816" s="80" t="s">
        <v>6195</v>
      </c>
      <c r="D6816" s="65">
        <v>2</v>
      </c>
      <c r="E6816" s="66" t="s">
        <v>71</v>
      </c>
      <c r="F6816" s="72">
        <v>450000</v>
      </c>
      <c r="G6816" s="217">
        <f t="shared" si="193"/>
        <v>900000</v>
      </c>
      <c r="H6816" s="69" t="s">
        <v>5068</v>
      </c>
    </row>
    <row r="6817" spans="1:8" ht="15" hidden="1" customHeight="1" x14ac:dyDescent="0.25">
      <c r="A6817" s="65" t="s">
        <v>6660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3"/>
        <v>1275000</v>
      </c>
      <c r="H6817" s="374" t="s">
        <v>953</v>
      </c>
    </row>
    <row r="6818" spans="1:8" ht="15" hidden="1" customHeight="1" x14ac:dyDescent="0.25">
      <c r="A6818" s="65" t="s">
        <v>6660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3"/>
        <v>100000</v>
      </c>
      <c r="H6818" s="374" t="s">
        <v>953</v>
      </c>
    </row>
    <row r="6819" spans="1:8" ht="15" hidden="1" customHeight="1" x14ac:dyDescent="0.25">
      <c r="A6819" s="65" t="s">
        <v>6660</v>
      </c>
      <c r="B6819" s="63" t="s">
        <v>6672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3"/>
        <v>27000</v>
      </c>
      <c r="H6819" s="374" t="s">
        <v>648</v>
      </c>
    </row>
    <row r="6820" spans="1:8" ht="15" hidden="1" customHeight="1" x14ac:dyDescent="0.25">
      <c r="A6820" s="65" t="s">
        <v>6673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3"/>
        <v>375000</v>
      </c>
      <c r="H6820" s="69" t="s">
        <v>112</v>
      </c>
    </row>
    <row r="6821" spans="1:8" ht="15" hidden="1" customHeight="1" x14ac:dyDescent="0.25">
      <c r="A6821" s="65" t="s">
        <v>6673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3"/>
        <v>210000</v>
      </c>
      <c r="H6821" s="69" t="s">
        <v>134</v>
      </c>
    </row>
    <row r="6822" spans="1:8" ht="15" hidden="1" customHeight="1" x14ac:dyDescent="0.25">
      <c r="A6822" s="65" t="s">
        <v>6673</v>
      </c>
      <c r="B6822" s="60" t="s">
        <v>6674</v>
      </c>
      <c r="C6822" s="60" t="s">
        <v>225</v>
      </c>
      <c r="D6822" s="60">
        <v>1</v>
      </c>
      <c r="E6822" s="60" t="s">
        <v>6046</v>
      </c>
      <c r="F6822" s="61">
        <v>145000</v>
      </c>
      <c r="G6822" s="68">
        <f t="shared" si="193"/>
        <v>145000</v>
      </c>
      <c r="H6822" s="86" t="s">
        <v>3897</v>
      </c>
    </row>
    <row r="6823" spans="1:8" ht="15" hidden="1" customHeight="1" x14ac:dyDescent="0.25">
      <c r="A6823" s="65" t="s">
        <v>6673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6673</v>
      </c>
      <c r="B6824" s="63" t="s">
        <v>6675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6673</v>
      </c>
      <c r="B6825" s="60" t="s">
        <v>6676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6673</v>
      </c>
      <c r="B6826" s="60" t="s">
        <v>6677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6673</v>
      </c>
      <c r="B6827" s="60" t="s">
        <v>6678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3"/>
        <v>335000</v>
      </c>
      <c r="H6827" s="69" t="s">
        <v>687</v>
      </c>
    </row>
    <row r="6828" spans="1:8" ht="15" hidden="1" customHeight="1" x14ac:dyDescent="0.25">
      <c r="A6828" s="65" t="s">
        <v>6673</v>
      </c>
      <c r="B6828" s="60" t="s">
        <v>6679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3"/>
        <v>120000</v>
      </c>
      <c r="H6828" s="69" t="s">
        <v>687</v>
      </c>
    </row>
    <row r="6829" spans="1:8" ht="15" hidden="1" customHeight="1" x14ac:dyDescent="0.25">
      <c r="A6829" s="65" t="s">
        <v>6673</v>
      </c>
      <c r="B6829" s="60" t="s">
        <v>6680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3"/>
        <v>44000</v>
      </c>
      <c r="H6829" s="69" t="s">
        <v>687</v>
      </c>
    </row>
    <row r="6830" spans="1:8" ht="15" hidden="1" customHeight="1" x14ac:dyDescent="0.25">
      <c r="A6830" s="65" t="s">
        <v>6673</v>
      </c>
      <c r="B6830" s="63" t="s">
        <v>6681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3"/>
        <v>40000</v>
      </c>
      <c r="H6830" s="69" t="s">
        <v>687</v>
      </c>
    </row>
    <row r="6831" spans="1:8" ht="15" hidden="1" customHeight="1" x14ac:dyDescent="0.25">
      <c r="A6831" s="65" t="s">
        <v>6673</v>
      </c>
      <c r="B6831" s="60" t="s">
        <v>6682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3"/>
        <v>30000</v>
      </c>
      <c r="H6831" s="69" t="s">
        <v>687</v>
      </c>
    </row>
    <row r="6832" spans="1:8" ht="15" hidden="1" customHeight="1" x14ac:dyDescent="0.25">
      <c r="A6832" s="65" t="s">
        <v>6673</v>
      </c>
      <c r="B6832" s="60" t="s">
        <v>6683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3"/>
        <v>65000</v>
      </c>
      <c r="H6832" s="69" t="s">
        <v>6684</v>
      </c>
    </row>
    <row r="6833" spans="1:8" ht="15" hidden="1" customHeight="1" x14ac:dyDescent="0.25">
      <c r="A6833" s="65" t="s">
        <v>6673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3"/>
        <v>7500</v>
      </c>
      <c r="H6833" s="69" t="s">
        <v>6684</v>
      </c>
    </row>
    <row r="6834" spans="1:8" ht="15" hidden="1" customHeight="1" x14ac:dyDescent="0.25">
      <c r="A6834" s="65" t="s">
        <v>6673</v>
      </c>
      <c r="B6834" s="63" t="s">
        <v>5814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3"/>
        <v>3000</v>
      </c>
      <c r="H6834" s="69" t="s">
        <v>6684</v>
      </c>
    </row>
    <row r="6835" spans="1:8" ht="15" customHeight="1" x14ac:dyDescent="0.25">
      <c r="A6835" s="65" t="s">
        <v>6673</v>
      </c>
      <c r="B6835" s="60" t="s">
        <v>6685</v>
      </c>
      <c r="C6835" s="60" t="s">
        <v>6659</v>
      </c>
      <c r="D6835" s="65">
        <v>1</v>
      </c>
      <c r="E6835" s="66" t="s">
        <v>31</v>
      </c>
      <c r="F6835" s="67">
        <v>4500000</v>
      </c>
      <c r="G6835" s="217">
        <f t="shared" si="193"/>
        <v>4500000</v>
      </c>
      <c r="H6835" s="374" t="s">
        <v>6686</v>
      </c>
    </row>
    <row r="6836" spans="1:8" ht="15" hidden="1" customHeight="1" x14ac:dyDescent="0.25">
      <c r="A6836" s="65" t="s">
        <v>6673</v>
      </c>
      <c r="B6836" s="63" t="s">
        <v>6687</v>
      </c>
      <c r="C6836" s="60" t="s">
        <v>6659</v>
      </c>
      <c r="D6836" s="65">
        <v>1</v>
      </c>
      <c r="E6836" s="66" t="s">
        <v>31</v>
      </c>
      <c r="F6836" s="67">
        <v>150000</v>
      </c>
      <c r="G6836" s="217">
        <f t="shared" si="193"/>
        <v>150000</v>
      </c>
      <c r="H6836" s="374" t="s">
        <v>6686</v>
      </c>
    </row>
    <row r="6837" spans="1:8" ht="15" customHeight="1" x14ac:dyDescent="0.25">
      <c r="A6837" s="65" t="s">
        <v>6673</v>
      </c>
      <c r="B6837" s="63" t="s">
        <v>58</v>
      </c>
      <c r="C6837" s="60" t="s">
        <v>6659</v>
      </c>
      <c r="D6837" s="65">
        <v>1</v>
      </c>
      <c r="E6837" s="66" t="s">
        <v>31</v>
      </c>
      <c r="F6837" s="72">
        <v>400000</v>
      </c>
      <c r="G6837" s="217">
        <f t="shared" si="193"/>
        <v>400000</v>
      </c>
      <c r="H6837" s="374" t="s">
        <v>6686</v>
      </c>
    </row>
    <row r="6838" spans="1:8" ht="15" hidden="1" customHeight="1" x14ac:dyDescent="0.25">
      <c r="A6838" s="65" t="s">
        <v>6673</v>
      </c>
      <c r="B6838" s="60" t="s">
        <v>6688</v>
      </c>
      <c r="C6838" s="60" t="s">
        <v>6659</v>
      </c>
      <c r="D6838" s="81">
        <v>2</v>
      </c>
      <c r="E6838" s="76" t="s">
        <v>31</v>
      </c>
      <c r="F6838" s="398">
        <v>50000</v>
      </c>
      <c r="G6838" s="217">
        <f t="shared" si="193"/>
        <v>100000</v>
      </c>
      <c r="H6838" s="374" t="s">
        <v>6686</v>
      </c>
    </row>
    <row r="6839" spans="1:8" ht="15" hidden="1" customHeight="1" x14ac:dyDescent="0.25">
      <c r="A6839" s="65" t="s">
        <v>6673</v>
      </c>
      <c r="B6839" s="63" t="s">
        <v>6689</v>
      </c>
      <c r="C6839" s="60" t="s">
        <v>6659</v>
      </c>
      <c r="D6839" s="65">
        <v>1</v>
      </c>
      <c r="E6839" s="76" t="s">
        <v>31</v>
      </c>
      <c r="F6839" s="72">
        <v>30000</v>
      </c>
      <c r="G6839" s="76">
        <f t="shared" si="193"/>
        <v>30000</v>
      </c>
      <c r="H6839" s="374" t="s">
        <v>6686</v>
      </c>
    </row>
    <row r="6840" spans="1:8" ht="15" hidden="1" customHeight="1" x14ac:dyDescent="0.25">
      <c r="A6840" s="65" t="s">
        <v>6673</v>
      </c>
      <c r="B6840" s="63" t="s">
        <v>6690</v>
      </c>
      <c r="C6840" s="60" t="s">
        <v>6659</v>
      </c>
      <c r="D6840" s="65">
        <v>2</v>
      </c>
      <c r="E6840" s="75" t="s">
        <v>28</v>
      </c>
      <c r="F6840" s="217">
        <v>175000</v>
      </c>
      <c r="G6840" s="76">
        <f t="shared" si="193"/>
        <v>350000</v>
      </c>
      <c r="H6840" s="374" t="s">
        <v>6686</v>
      </c>
    </row>
    <row r="6841" spans="1:8" ht="15" hidden="1" customHeight="1" x14ac:dyDescent="0.25">
      <c r="A6841" s="65" t="s">
        <v>6691</v>
      </c>
      <c r="B6841" s="63" t="s">
        <v>6675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3"/>
        <v>650000</v>
      </c>
      <c r="H6841" s="69" t="s">
        <v>134</v>
      </c>
    </row>
    <row r="6842" spans="1:8" ht="15" hidden="1" customHeight="1" x14ac:dyDescent="0.25">
      <c r="A6842" s="65" t="s">
        <v>6691</v>
      </c>
      <c r="B6842" s="60" t="s">
        <v>4958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3"/>
        <v>110000</v>
      </c>
      <c r="H6842" s="69" t="s">
        <v>6692</v>
      </c>
    </row>
    <row r="6843" spans="1:8" ht="15" hidden="1" customHeight="1" x14ac:dyDescent="0.25">
      <c r="A6843" s="65" t="s">
        <v>6691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3"/>
        <v>100000</v>
      </c>
      <c r="H6843" s="86" t="s">
        <v>648</v>
      </c>
    </row>
    <row r="6844" spans="1:8" ht="15" hidden="1" customHeight="1" x14ac:dyDescent="0.25">
      <c r="A6844" s="65" t="s">
        <v>6691</v>
      </c>
      <c r="B6844" s="60" t="s">
        <v>6693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6691</v>
      </c>
      <c r="B6845" s="63" t="s">
        <v>5468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6691</v>
      </c>
      <c r="B6846" s="60" t="s">
        <v>6694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6691</v>
      </c>
      <c r="B6847" s="60" t="s">
        <v>6546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6691</v>
      </c>
      <c r="B6848" s="60" t="s">
        <v>6695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3"/>
        <v>290000</v>
      </c>
      <c r="H6848" s="69" t="s">
        <v>631</v>
      </c>
    </row>
    <row r="6849" spans="1:8" ht="15" customHeight="1" x14ac:dyDescent="0.25">
      <c r="A6849" s="65" t="s">
        <v>6691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3"/>
        <v>15900000</v>
      </c>
      <c r="H6849" s="69" t="s">
        <v>112</v>
      </c>
    </row>
    <row r="6850" spans="1:8" ht="15" customHeight="1" x14ac:dyDescent="0.25">
      <c r="A6850" s="65" t="s">
        <v>6691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3"/>
        <v>8400000</v>
      </c>
      <c r="H6850" s="69" t="s">
        <v>112</v>
      </c>
    </row>
    <row r="6851" spans="1:8" ht="15" hidden="1" customHeight="1" x14ac:dyDescent="0.25">
      <c r="A6851" s="65" t="s">
        <v>6691</v>
      </c>
      <c r="B6851" s="63" t="s">
        <v>6696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3"/>
        <v>1194000</v>
      </c>
      <c r="H6851" s="69" t="s">
        <v>552</v>
      </c>
    </row>
    <row r="6852" spans="1:8" ht="15" hidden="1" customHeight="1" x14ac:dyDescent="0.25">
      <c r="A6852" s="65" t="s">
        <v>6691</v>
      </c>
      <c r="B6852" s="60" t="s">
        <v>6697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3"/>
        <v>654000</v>
      </c>
      <c r="H6852" s="69" t="s">
        <v>552</v>
      </c>
    </row>
    <row r="6853" spans="1:8" ht="15" hidden="1" customHeight="1" x14ac:dyDescent="0.25">
      <c r="A6853" s="65" t="s">
        <v>6691</v>
      </c>
      <c r="B6853" s="60" t="s">
        <v>6698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3"/>
        <v>111000</v>
      </c>
      <c r="H6853" s="69" t="s">
        <v>552</v>
      </c>
    </row>
    <row r="6854" spans="1:8" ht="15" hidden="1" customHeight="1" x14ac:dyDescent="0.25">
      <c r="A6854" s="65" t="s">
        <v>6691</v>
      </c>
      <c r="B6854" s="77" t="s">
        <v>6699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3"/>
        <v>141500</v>
      </c>
      <c r="H6854" s="69" t="s">
        <v>552</v>
      </c>
    </row>
    <row r="6855" spans="1:8" ht="15" hidden="1" customHeight="1" x14ac:dyDescent="0.25">
      <c r="A6855" s="65" t="s">
        <v>6691</v>
      </c>
      <c r="B6855" s="63" t="s">
        <v>4640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3"/>
        <v>4413000</v>
      </c>
      <c r="H6855" s="69" t="s">
        <v>825</v>
      </c>
    </row>
    <row r="6856" spans="1:8" ht="15" hidden="1" customHeight="1" x14ac:dyDescent="0.25">
      <c r="A6856" s="65" t="s">
        <v>6691</v>
      </c>
      <c r="B6856" s="60" t="s">
        <v>6700</v>
      </c>
      <c r="C6856" s="60" t="s">
        <v>6701</v>
      </c>
      <c r="D6856" s="65">
        <v>6</v>
      </c>
      <c r="E6856" s="66" t="s">
        <v>31</v>
      </c>
      <c r="F6856" s="67">
        <v>100000</v>
      </c>
      <c r="G6856" s="217">
        <f t="shared" ref="G6856:G6919" si="194">F6856*D6856</f>
        <v>600000</v>
      </c>
      <c r="H6856" s="374" t="s">
        <v>112</v>
      </c>
    </row>
    <row r="6857" spans="1:8" ht="15" hidden="1" customHeight="1" x14ac:dyDescent="0.25">
      <c r="A6857" s="65" t="s">
        <v>6691</v>
      </c>
      <c r="B6857" s="63" t="s">
        <v>4477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4"/>
        <v>118000</v>
      </c>
      <c r="H6857" s="374" t="s">
        <v>552</v>
      </c>
    </row>
    <row r="6858" spans="1:8" ht="15" hidden="1" customHeight="1" x14ac:dyDescent="0.25">
      <c r="A6858" s="65" t="s">
        <v>6691</v>
      </c>
      <c r="B6858" s="63" t="s">
        <v>6702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4"/>
        <v>300000</v>
      </c>
      <c r="H6858" s="374" t="s">
        <v>552</v>
      </c>
    </row>
    <row r="6859" spans="1:8" ht="15" hidden="1" customHeight="1" x14ac:dyDescent="0.25">
      <c r="A6859" s="65" t="s">
        <v>6691</v>
      </c>
      <c r="B6859" s="60" t="s">
        <v>6703</v>
      </c>
      <c r="C6859" s="60" t="s">
        <v>3259</v>
      </c>
      <c r="D6859" s="81">
        <v>2</v>
      </c>
      <c r="E6859" s="76" t="s">
        <v>31</v>
      </c>
      <c r="F6859" s="398">
        <v>1530000</v>
      </c>
      <c r="G6859" s="217">
        <f t="shared" si="194"/>
        <v>3060000</v>
      </c>
      <c r="H6859" s="374" t="s">
        <v>134</v>
      </c>
    </row>
    <row r="6860" spans="1:8" ht="15" hidden="1" customHeight="1" x14ac:dyDescent="0.25">
      <c r="A6860" s="65" t="s">
        <v>6691</v>
      </c>
      <c r="B6860" s="63" t="s">
        <v>6704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4"/>
        <v>2610000</v>
      </c>
      <c r="H6860" s="374" t="s">
        <v>134</v>
      </c>
    </row>
    <row r="6861" spans="1:8" ht="15" hidden="1" customHeight="1" x14ac:dyDescent="0.25">
      <c r="A6861" s="65" t="s">
        <v>6691</v>
      </c>
      <c r="B6861" s="63" t="s">
        <v>6705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4"/>
        <v>2250000</v>
      </c>
      <c r="H6861" s="374" t="s">
        <v>134</v>
      </c>
    </row>
    <row r="6862" spans="1:8" ht="15" hidden="1" customHeight="1" x14ac:dyDescent="0.25">
      <c r="A6862" s="65" t="s">
        <v>6691</v>
      </c>
      <c r="B6862" s="63" t="s">
        <v>6706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4"/>
        <v>2250000</v>
      </c>
      <c r="H6862" s="374" t="s">
        <v>134</v>
      </c>
    </row>
    <row r="6863" spans="1:8" ht="15" hidden="1" customHeight="1" x14ac:dyDescent="0.25">
      <c r="A6863" s="65" t="s">
        <v>6707</v>
      </c>
      <c r="B6863" s="63" t="s">
        <v>6708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4"/>
        <v>33500</v>
      </c>
      <c r="H6863" s="69" t="s">
        <v>134</v>
      </c>
    </row>
    <row r="6864" spans="1:8" ht="15" hidden="1" customHeight="1" x14ac:dyDescent="0.25">
      <c r="A6864" s="65" t="s">
        <v>6707</v>
      </c>
      <c r="B6864" s="60" t="s">
        <v>6709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4"/>
        <v>730000</v>
      </c>
      <c r="H6864" s="69" t="s">
        <v>2319</v>
      </c>
    </row>
    <row r="6865" spans="1:8" ht="15" hidden="1" customHeight="1" x14ac:dyDescent="0.25">
      <c r="A6865" s="65" t="s">
        <v>6707</v>
      </c>
      <c r="B6865" s="60" t="s">
        <v>6710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4"/>
        <v>630000</v>
      </c>
      <c r="H6865" s="86" t="s">
        <v>2319</v>
      </c>
    </row>
    <row r="6866" spans="1:8" ht="15" hidden="1" customHeight="1" x14ac:dyDescent="0.25">
      <c r="A6866" s="65" t="s">
        <v>6707</v>
      </c>
      <c r="B6866" s="60" t="s">
        <v>6711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6707</v>
      </c>
      <c r="B6867" s="63" t="s">
        <v>6712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6707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6707</v>
      </c>
      <c r="B6869" s="60" t="s">
        <v>6713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6707</v>
      </c>
      <c r="B6870" s="60" t="s">
        <v>6714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4"/>
        <v>275000</v>
      </c>
      <c r="H6870" s="69" t="s">
        <v>112</v>
      </c>
    </row>
    <row r="6871" spans="1:8" ht="15" hidden="1" customHeight="1" x14ac:dyDescent="0.25">
      <c r="A6871" s="65" t="s">
        <v>6707</v>
      </c>
      <c r="B6871" s="79" t="s">
        <v>6715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4"/>
        <v>490000</v>
      </c>
      <c r="H6871" s="69" t="s">
        <v>2226</v>
      </c>
    </row>
    <row r="6872" spans="1:8" ht="15" hidden="1" customHeight="1" x14ac:dyDescent="0.25">
      <c r="A6872" s="65" t="s">
        <v>6707</v>
      </c>
      <c r="B6872" s="60" t="s">
        <v>6716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4"/>
        <v>200000</v>
      </c>
      <c r="H6872" s="69" t="s">
        <v>2319</v>
      </c>
    </row>
    <row r="6873" spans="1:8" ht="15" hidden="1" customHeight="1" x14ac:dyDescent="0.25">
      <c r="A6873" s="65" t="s">
        <v>6707</v>
      </c>
      <c r="B6873" s="63" t="s">
        <v>4483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4"/>
        <v>105000</v>
      </c>
      <c r="H6873" s="69" t="s">
        <v>112</v>
      </c>
    </row>
    <row r="6874" spans="1:8" ht="15" hidden="1" customHeight="1" x14ac:dyDescent="0.25">
      <c r="A6874" s="65" t="s">
        <v>6707</v>
      </c>
      <c r="B6874" s="60" t="s">
        <v>6717</v>
      </c>
      <c r="C6874" s="74" t="s">
        <v>6718</v>
      </c>
      <c r="D6874" s="81">
        <v>1</v>
      </c>
      <c r="E6874" s="66" t="s">
        <v>31</v>
      </c>
      <c r="F6874" s="72">
        <v>1</v>
      </c>
      <c r="G6874" s="68">
        <f t="shared" si="194"/>
        <v>1</v>
      </c>
      <c r="H6874" s="69" t="s">
        <v>169</v>
      </c>
    </row>
    <row r="6875" spans="1:8" ht="15" customHeight="1" x14ac:dyDescent="0.25">
      <c r="A6875" s="65" t="s">
        <v>6707</v>
      </c>
      <c r="B6875" s="60" t="s">
        <v>6719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4"/>
        <v>115000</v>
      </c>
      <c r="H6875" s="69" t="s">
        <v>3899</v>
      </c>
    </row>
    <row r="6876" spans="1:8" ht="15" hidden="1" customHeight="1" x14ac:dyDescent="0.25">
      <c r="A6876" s="65" t="s">
        <v>6707</v>
      </c>
      <c r="B6876" s="77" t="s">
        <v>6720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4"/>
        <v>25000</v>
      </c>
      <c r="H6876" s="69" t="s">
        <v>112</v>
      </c>
    </row>
    <row r="6877" spans="1:8" ht="15" hidden="1" customHeight="1" x14ac:dyDescent="0.25">
      <c r="A6877" s="65" t="s">
        <v>6707</v>
      </c>
      <c r="B6877" s="63" t="s">
        <v>6721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4"/>
        <v>70000</v>
      </c>
      <c r="H6877" s="69" t="s">
        <v>1043</v>
      </c>
    </row>
    <row r="6878" spans="1:8" ht="15" hidden="1" customHeight="1" x14ac:dyDescent="0.25">
      <c r="A6878" s="65" t="s">
        <v>6722</v>
      </c>
      <c r="B6878" s="63" t="s">
        <v>6723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4"/>
        <v>7500</v>
      </c>
      <c r="H6878" s="69" t="s">
        <v>825</v>
      </c>
    </row>
    <row r="6879" spans="1:8" ht="15" hidden="1" customHeight="1" x14ac:dyDescent="0.25">
      <c r="A6879" s="65" t="s">
        <v>6722</v>
      </c>
      <c r="B6879" s="60" t="s">
        <v>6724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4"/>
        <v>155000</v>
      </c>
      <c r="H6879" s="69" t="s">
        <v>6725</v>
      </c>
    </row>
    <row r="6880" spans="1:8" ht="15" hidden="1" customHeight="1" x14ac:dyDescent="0.25">
      <c r="A6880" s="65" t="s">
        <v>6722</v>
      </c>
      <c r="B6880" s="60" t="s">
        <v>6501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4"/>
        <v>720000</v>
      </c>
      <c r="H6880" s="86" t="s">
        <v>3945</v>
      </c>
    </row>
    <row r="6881" spans="1:8" ht="15" hidden="1" customHeight="1" x14ac:dyDescent="0.25">
      <c r="A6881" s="65" t="s">
        <v>6722</v>
      </c>
      <c r="B6881" s="60" t="s">
        <v>6726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4"/>
        <v>350000</v>
      </c>
      <c r="H6881" s="69" t="s">
        <v>2319</v>
      </c>
    </row>
    <row r="6882" spans="1:8" ht="15" hidden="1" customHeight="1" x14ac:dyDescent="0.25">
      <c r="A6882" s="65" t="s">
        <v>6722</v>
      </c>
      <c r="B6882" s="63" t="s">
        <v>6727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4"/>
        <v>750000</v>
      </c>
      <c r="H6882" s="69" t="s">
        <v>2319</v>
      </c>
    </row>
    <row r="6883" spans="1:8" ht="15" hidden="1" customHeight="1" x14ac:dyDescent="0.25">
      <c r="A6883" s="65" t="s">
        <v>6722</v>
      </c>
      <c r="B6883" s="60" t="s">
        <v>6728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4"/>
        <v>1000000</v>
      </c>
      <c r="H6883" s="69" t="s">
        <v>1788</v>
      </c>
    </row>
    <row r="6884" spans="1:8" ht="15" hidden="1" customHeight="1" x14ac:dyDescent="0.25">
      <c r="A6884" s="65" t="s">
        <v>6722</v>
      </c>
      <c r="B6884" s="60" t="s">
        <v>6729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4"/>
        <v>750000</v>
      </c>
      <c r="H6884" s="86" t="s">
        <v>631</v>
      </c>
    </row>
    <row r="6885" spans="1:8" ht="15" hidden="1" customHeight="1" x14ac:dyDescent="0.25">
      <c r="A6885" s="65" t="s">
        <v>6722</v>
      </c>
      <c r="B6885" s="60" t="s">
        <v>6730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4"/>
        <v>650000</v>
      </c>
      <c r="H6885" s="69" t="s">
        <v>2858</v>
      </c>
    </row>
    <row r="6886" spans="1:8" ht="15" hidden="1" customHeight="1" x14ac:dyDescent="0.25">
      <c r="A6886" s="65" t="s">
        <v>6722</v>
      </c>
      <c r="B6886" s="79" t="s">
        <v>6731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4"/>
        <v>980000</v>
      </c>
      <c r="H6886" s="69" t="s">
        <v>4010</v>
      </c>
    </row>
    <row r="6887" spans="1:8" ht="15" hidden="1" customHeight="1" x14ac:dyDescent="0.25">
      <c r="A6887" s="65" t="s">
        <v>6722</v>
      </c>
      <c r="B6887" s="79" t="s">
        <v>6732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4"/>
        <v>980000</v>
      </c>
      <c r="H6887" s="69" t="s">
        <v>4010</v>
      </c>
    </row>
    <row r="6888" spans="1:8" ht="15" hidden="1" customHeight="1" x14ac:dyDescent="0.25">
      <c r="A6888" s="65" t="s">
        <v>6722</v>
      </c>
      <c r="B6888" s="79" t="s">
        <v>6733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4"/>
        <v>950000</v>
      </c>
      <c r="H6888" s="69" t="s">
        <v>4010</v>
      </c>
    </row>
    <row r="6889" spans="1:8" ht="15" hidden="1" customHeight="1" x14ac:dyDescent="0.25">
      <c r="A6889" s="65" t="s">
        <v>6722</v>
      </c>
      <c r="B6889" s="79" t="s">
        <v>6734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4"/>
        <v>950000</v>
      </c>
      <c r="H6889" s="69" t="s">
        <v>4010</v>
      </c>
    </row>
    <row r="6890" spans="1:8" ht="15" hidden="1" customHeight="1" x14ac:dyDescent="0.25">
      <c r="A6890" s="65" t="s">
        <v>6722</v>
      </c>
      <c r="B6890" s="60" t="s">
        <v>6735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4"/>
        <v>750000</v>
      </c>
      <c r="H6890" s="69" t="s">
        <v>2858</v>
      </c>
    </row>
    <row r="6891" spans="1:8" ht="15" hidden="1" customHeight="1" x14ac:dyDescent="0.25">
      <c r="A6891" s="65" t="s">
        <v>6722</v>
      </c>
      <c r="B6891" s="77" t="s">
        <v>6736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4"/>
        <v>750000</v>
      </c>
      <c r="H6891" s="69" t="s">
        <v>2858</v>
      </c>
    </row>
    <row r="6892" spans="1:8" ht="15" hidden="1" customHeight="1" x14ac:dyDescent="0.25">
      <c r="A6892" s="65" t="s">
        <v>6722</v>
      </c>
      <c r="B6892" s="60" t="s">
        <v>5181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4"/>
        <v>980000</v>
      </c>
      <c r="H6892" s="69" t="s">
        <v>2858</v>
      </c>
    </row>
    <row r="6893" spans="1:8" ht="15" hidden="1" customHeight="1" x14ac:dyDescent="0.25">
      <c r="A6893" s="65" t="s">
        <v>6722</v>
      </c>
      <c r="B6893" s="60" t="s">
        <v>6737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4"/>
        <v>750000</v>
      </c>
      <c r="H6893" s="374" t="s">
        <v>953</v>
      </c>
    </row>
    <row r="6894" spans="1:8" ht="15" hidden="1" customHeight="1" x14ac:dyDescent="0.25">
      <c r="A6894" s="65" t="s">
        <v>6722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4"/>
        <v>270000</v>
      </c>
      <c r="H6894" s="374" t="s">
        <v>112</v>
      </c>
    </row>
    <row r="6895" spans="1:8" ht="15" hidden="1" customHeight="1" x14ac:dyDescent="0.25">
      <c r="A6895" s="65" t="s">
        <v>6722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4"/>
        <v>565000</v>
      </c>
      <c r="H6895" s="374" t="s">
        <v>6738</v>
      </c>
    </row>
    <row r="6896" spans="1:8" ht="15" hidden="1" customHeight="1" x14ac:dyDescent="0.25">
      <c r="A6896" s="65" t="s">
        <v>6722</v>
      </c>
      <c r="B6896" s="60" t="s">
        <v>6739</v>
      </c>
      <c r="C6896" s="60" t="s">
        <v>1421</v>
      </c>
      <c r="D6896" s="81">
        <v>1</v>
      </c>
      <c r="E6896" s="76" t="s">
        <v>31</v>
      </c>
      <c r="F6896" s="398">
        <v>60000</v>
      </c>
      <c r="G6896" s="217">
        <f t="shared" si="194"/>
        <v>60000</v>
      </c>
      <c r="H6896" s="374" t="s">
        <v>1013</v>
      </c>
    </row>
    <row r="6897" spans="1:8" ht="15" hidden="1" customHeight="1" x14ac:dyDescent="0.25">
      <c r="A6897" s="65" t="s">
        <v>6740</v>
      </c>
      <c r="B6897" s="63" t="s">
        <v>1078</v>
      </c>
      <c r="C6897" s="87" t="s">
        <v>4297</v>
      </c>
      <c r="D6897" s="65">
        <v>4</v>
      </c>
      <c r="E6897" s="66" t="s">
        <v>31</v>
      </c>
      <c r="F6897" s="67">
        <v>25000</v>
      </c>
      <c r="G6897" s="68">
        <f t="shared" si="194"/>
        <v>100000</v>
      </c>
      <c r="H6897" s="69" t="s">
        <v>147</v>
      </c>
    </row>
    <row r="6898" spans="1:8" ht="15" hidden="1" customHeight="1" x14ac:dyDescent="0.25">
      <c r="A6898" s="65" t="s">
        <v>6740</v>
      </c>
      <c r="B6898" s="60" t="s">
        <v>6741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4"/>
        <v>35000</v>
      </c>
      <c r="H6898" s="69" t="s">
        <v>6742</v>
      </c>
    </row>
    <row r="6899" spans="1:8" ht="15" hidden="1" customHeight="1" x14ac:dyDescent="0.25">
      <c r="A6899" s="65" t="s">
        <v>6740</v>
      </c>
      <c r="B6899" s="60" t="s">
        <v>6743</v>
      </c>
      <c r="C6899" s="60" t="s">
        <v>6395</v>
      </c>
      <c r="D6899" s="60">
        <v>5</v>
      </c>
      <c r="E6899" s="60" t="s">
        <v>31</v>
      </c>
      <c r="F6899" s="61">
        <v>7000</v>
      </c>
      <c r="G6899" s="68">
        <f t="shared" si="194"/>
        <v>35000</v>
      </c>
      <c r="H6899" s="86" t="s">
        <v>6744</v>
      </c>
    </row>
    <row r="6900" spans="1:8" ht="15" hidden="1" customHeight="1" x14ac:dyDescent="0.25">
      <c r="A6900" s="65" t="s">
        <v>6740</v>
      </c>
      <c r="B6900" s="60" t="s">
        <v>6745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4"/>
        <v>730000</v>
      </c>
      <c r="H6900" s="69" t="s">
        <v>565</v>
      </c>
    </row>
    <row r="6901" spans="1:8" ht="15" hidden="1" customHeight="1" x14ac:dyDescent="0.25">
      <c r="A6901" s="65" t="s">
        <v>6740</v>
      </c>
      <c r="B6901" s="63" t="s">
        <v>6746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4"/>
        <v>340000</v>
      </c>
      <c r="H6901" s="69" t="s">
        <v>134</v>
      </c>
    </row>
    <row r="6902" spans="1:8" ht="15" hidden="1" customHeight="1" x14ac:dyDescent="0.25">
      <c r="A6902" s="65" t="s">
        <v>6740</v>
      </c>
      <c r="B6902" s="60" t="s">
        <v>6010</v>
      </c>
      <c r="C6902" s="60" t="s">
        <v>6395</v>
      </c>
      <c r="D6902" s="65">
        <v>1</v>
      </c>
      <c r="E6902" s="76" t="s">
        <v>850</v>
      </c>
      <c r="F6902" s="72">
        <v>22000</v>
      </c>
      <c r="G6902" s="217">
        <f t="shared" si="194"/>
        <v>22000</v>
      </c>
      <c r="H6902" s="69" t="s">
        <v>2319</v>
      </c>
    </row>
    <row r="6903" spans="1:8" ht="15" hidden="1" customHeight="1" x14ac:dyDescent="0.25">
      <c r="A6903" s="65" t="s">
        <v>6740</v>
      </c>
      <c r="B6903" s="60" t="s">
        <v>6747</v>
      </c>
      <c r="C6903" s="60" t="s">
        <v>6395</v>
      </c>
      <c r="D6903" s="60">
        <v>4</v>
      </c>
      <c r="E6903" s="71" t="s">
        <v>31</v>
      </c>
      <c r="F6903" s="61">
        <v>13000</v>
      </c>
      <c r="G6903" s="68">
        <f t="shared" si="194"/>
        <v>52000</v>
      </c>
      <c r="H6903" s="86" t="s">
        <v>6748</v>
      </c>
    </row>
    <row r="6904" spans="1:8" ht="15" hidden="1" customHeight="1" x14ac:dyDescent="0.25">
      <c r="A6904" s="65" t="s">
        <v>6740</v>
      </c>
      <c r="B6904" s="60" t="s">
        <v>6749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4"/>
        <v>200000</v>
      </c>
      <c r="H6904" s="69" t="s">
        <v>6750</v>
      </c>
    </row>
    <row r="6905" spans="1:8" ht="15" hidden="1" customHeight="1" x14ac:dyDescent="0.25">
      <c r="A6905" s="65" t="s">
        <v>6740</v>
      </c>
      <c r="B6905" s="79" t="s">
        <v>6751</v>
      </c>
      <c r="C6905" s="60"/>
      <c r="D6905" s="65">
        <v>6</v>
      </c>
      <c r="E6905" s="66" t="s">
        <v>815</v>
      </c>
      <c r="F6905" s="68">
        <v>8500</v>
      </c>
      <c r="G6905" s="68">
        <f t="shared" si="194"/>
        <v>51000</v>
      </c>
      <c r="H6905" s="86" t="s">
        <v>6752</v>
      </c>
    </row>
    <row r="6906" spans="1:8" ht="15" hidden="1" customHeight="1" x14ac:dyDescent="0.25">
      <c r="A6906" s="65" t="s">
        <v>6740</v>
      </c>
      <c r="B6906" s="77" t="s">
        <v>6671</v>
      </c>
      <c r="C6906" s="80" t="s">
        <v>6195</v>
      </c>
      <c r="D6906" s="65">
        <v>2</v>
      </c>
      <c r="E6906" s="66" t="s">
        <v>71</v>
      </c>
      <c r="F6906" s="67">
        <v>450000</v>
      </c>
      <c r="G6906" s="68">
        <f t="shared" si="194"/>
        <v>900000</v>
      </c>
      <c r="H6906" s="69" t="s">
        <v>6686</v>
      </c>
    </row>
    <row r="6907" spans="1:8" ht="15" hidden="1" customHeight="1" x14ac:dyDescent="0.25">
      <c r="A6907" s="65" t="s">
        <v>6740</v>
      </c>
      <c r="B6907" s="79" t="s">
        <v>6753</v>
      </c>
      <c r="C6907" s="60" t="s">
        <v>6195</v>
      </c>
      <c r="D6907" s="81">
        <v>1</v>
      </c>
      <c r="E6907" s="66" t="s">
        <v>71</v>
      </c>
      <c r="F6907" s="72">
        <v>300000</v>
      </c>
      <c r="G6907" s="68">
        <f t="shared" si="194"/>
        <v>300000</v>
      </c>
      <c r="H6907" s="69" t="s">
        <v>6686</v>
      </c>
    </row>
    <row r="6908" spans="1:8" ht="15" hidden="1" customHeight="1" x14ac:dyDescent="0.25">
      <c r="A6908" s="65" t="s">
        <v>6740</v>
      </c>
      <c r="B6908" s="60" t="s">
        <v>6754</v>
      </c>
      <c r="C6908" s="60" t="s">
        <v>6195</v>
      </c>
      <c r="D6908" s="81">
        <v>1</v>
      </c>
      <c r="E6908" s="66" t="s">
        <v>31</v>
      </c>
      <c r="F6908" s="82">
        <v>25000</v>
      </c>
      <c r="G6908" s="68">
        <f t="shared" si="194"/>
        <v>25000</v>
      </c>
      <c r="H6908" s="69" t="s">
        <v>6686</v>
      </c>
    </row>
    <row r="6909" spans="1:8" ht="15" hidden="1" customHeight="1" x14ac:dyDescent="0.25">
      <c r="A6909" s="65" t="s">
        <v>6740</v>
      </c>
      <c r="B6909" s="77" t="s">
        <v>6755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4"/>
        <v>180000</v>
      </c>
      <c r="H6909" s="69" t="s">
        <v>1017</v>
      </c>
    </row>
    <row r="6910" spans="1:8" ht="15" hidden="1" customHeight="1" x14ac:dyDescent="0.25">
      <c r="A6910" s="65" t="s">
        <v>6740</v>
      </c>
      <c r="B6910" s="63" t="s">
        <v>6756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4"/>
        <v>170000</v>
      </c>
      <c r="H6910" s="69" t="s">
        <v>2319</v>
      </c>
    </row>
    <row r="6911" spans="1:8" ht="15" hidden="1" customHeight="1" x14ac:dyDescent="0.25">
      <c r="A6911" s="65" t="s">
        <v>6740</v>
      </c>
      <c r="B6911" s="60" t="s">
        <v>6757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4"/>
        <v>40000</v>
      </c>
      <c r="H6911" s="69" t="s">
        <v>2319</v>
      </c>
    </row>
    <row r="6912" spans="1:8" ht="15" hidden="1" customHeight="1" x14ac:dyDescent="0.25">
      <c r="A6912" s="65" t="s">
        <v>6740</v>
      </c>
      <c r="B6912" s="63" t="s">
        <v>6758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4"/>
        <v>35000</v>
      </c>
      <c r="H6912" s="69" t="s">
        <v>2319</v>
      </c>
    </row>
    <row r="6913" spans="1:8" ht="15" hidden="1" customHeight="1" x14ac:dyDescent="0.25">
      <c r="A6913" s="65" t="s">
        <v>6740</v>
      </c>
      <c r="B6913" s="63" t="s">
        <v>6759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4"/>
        <v>17500</v>
      </c>
      <c r="H6913" s="69" t="s">
        <v>2319</v>
      </c>
    </row>
    <row r="6914" spans="1:8" ht="15" hidden="1" customHeight="1" x14ac:dyDescent="0.25">
      <c r="A6914" s="65" t="s">
        <v>6740</v>
      </c>
      <c r="B6914" s="60" t="s">
        <v>6760</v>
      </c>
      <c r="C6914" s="60" t="s">
        <v>105</v>
      </c>
      <c r="D6914" s="81">
        <v>1</v>
      </c>
      <c r="E6914" s="76" t="s">
        <v>31</v>
      </c>
      <c r="F6914" s="398">
        <v>17500</v>
      </c>
      <c r="G6914" s="217">
        <f t="shared" si="194"/>
        <v>17500</v>
      </c>
      <c r="H6914" s="69" t="s">
        <v>2319</v>
      </c>
    </row>
    <row r="6915" spans="1:8" ht="15" hidden="1" customHeight="1" x14ac:dyDescent="0.25">
      <c r="A6915" s="65" t="s">
        <v>6740</v>
      </c>
      <c r="B6915" s="63" t="s">
        <v>6761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4"/>
        <v>15000</v>
      </c>
      <c r="H6915" s="69" t="s">
        <v>2319</v>
      </c>
    </row>
    <row r="6916" spans="1:8" ht="15" hidden="1" customHeight="1" x14ac:dyDescent="0.25">
      <c r="A6916" s="65" t="s">
        <v>6762</v>
      </c>
      <c r="B6916" s="63" t="s">
        <v>6763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4"/>
        <v>400000</v>
      </c>
      <c r="H6916" s="69" t="s">
        <v>2277</v>
      </c>
    </row>
    <row r="6917" spans="1:8" ht="15" hidden="1" customHeight="1" x14ac:dyDescent="0.25">
      <c r="A6917" s="65" t="s">
        <v>6762</v>
      </c>
      <c r="B6917" s="60" t="s">
        <v>6764</v>
      </c>
      <c r="C6917" s="60" t="s">
        <v>6765</v>
      </c>
      <c r="D6917" s="81">
        <v>2</v>
      </c>
      <c r="E6917" s="66" t="s">
        <v>31</v>
      </c>
      <c r="F6917" s="217">
        <v>7000</v>
      </c>
      <c r="G6917" s="68">
        <f t="shared" si="194"/>
        <v>14000</v>
      </c>
      <c r="H6917" s="69" t="s">
        <v>2277</v>
      </c>
    </row>
    <row r="6918" spans="1:8" ht="15" hidden="1" customHeight="1" x14ac:dyDescent="0.25">
      <c r="A6918" s="65" t="s">
        <v>6762</v>
      </c>
      <c r="B6918" s="60" t="s">
        <v>6766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4"/>
        <v>70000</v>
      </c>
      <c r="H6918" s="86" t="s">
        <v>2382</v>
      </c>
    </row>
    <row r="6919" spans="1:8" ht="15" hidden="1" customHeight="1" x14ac:dyDescent="0.25">
      <c r="A6919" s="65" t="s">
        <v>6762</v>
      </c>
      <c r="B6919" s="60" t="s">
        <v>6767</v>
      </c>
      <c r="C6919" s="74" t="s">
        <v>6768</v>
      </c>
      <c r="D6919" s="65">
        <v>3</v>
      </c>
      <c r="E6919" s="66" t="s">
        <v>31</v>
      </c>
      <c r="F6919" s="72">
        <v>200000</v>
      </c>
      <c r="G6919" s="68">
        <f t="shared" si="194"/>
        <v>600000</v>
      </c>
      <c r="H6919" s="69" t="s">
        <v>169</v>
      </c>
    </row>
    <row r="6920" spans="1:8" ht="15" hidden="1" customHeight="1" x14ac:dyDescent="0.25">
      <c r="A6920" s="65" t="s">
        <v>6762</v>
      </c>
      <c r="B6920" s="63" t="s">
        <v>6769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5">F6920*D6920</f>
        <v>540000</v>
      </c>
      <c r="H6920" s="69" t="s">
        <v>112</v>
      </c>
    </row>
    <row r="6921" spans="1:8" ht="15" hidden="1" customHeight="1" x14ac:dyDescent="0.25">
      <c r="A6921" s="65" t="s">
        <v>6762</v>
      </c>
      <c r="B6921" s="60" t="s">
        <v>6770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5"/>
        <v>340000</v>
      </c>
      <c r="H6921" s="69" t="s">
        <v>2319</v>
      </c>
    </row>
    <row r="6922" spans="1:8" ht="15" hidden="1" customHeight="1" x14ac:dyDescent="0.25">
      <c r="A6922" s="65" t="s">
        <v>6762</v>
      </c>
      <c r="B6922" s="60" t="s">
        <v>6771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5"/>
        <v>4300000</v>
      </c>
      <c r="H6922" s="69" t="s">
        <v>2319</v>
      </c>
    </row>
    <row r="6923" spans="1:8" ht="15" hidden="1" customHeight="1" x14ac:dyDescent="0.25">
      <c r="A6923" s="65" t="s">
        <v>6762</v>
      </c>
      <c r="B6923" s="60" t="s">
        <v>6772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5"/>
        <v>45000</v>
      </c>
      <c r="H6923" s="69" t="s">
        <v>2319</v>
      </c>
    </row>
    <row r="6924" spans="1:8" ht="15" hidden="1" customHeight="1" x14ac:dyDescent="0.25">
      <c r="A6924" s="65" t="s">
        <v>6762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5"/>
        <v>1198800</v>
      </c>
      <c r="H6924" s="86" t="s">
        <v>112</v>
      </c>
    </row>
    <row r="6925" spans="1:8" ht="15" hidden="1" customHeight="1" x14ac:dyDescent="0.25">
      <c r="A6925" s="65" t="s">
        <v>6762</v>
      </c>
      <c r="B6925" s="77" t="s">
        <v>6773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5"/>
        <v>1543460</v>
      </c>
      <c r="H6925" s="69" t="s">
        <v>112</v>
      </c>
    </row>
    <row r="6926" spans="1:8" ht="15" customHeight="1" x14ac:dyDescent="0.25">
      <c r="A6926" s="65" t="s">
        <v>6762</v>
      </c>
      <c r="B6926" s="79" t="s">
        <v>6774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5"/>
        <v>1400000</v>
      </c>
      <c r="H6926" s="69" t="s">
        <v>631</v>
      </c>
    </row>
    <row r="6927" spans="1:8" ht="15" customHeight="1" x14ac:dyDescent="0.25">
      <c r="A6927" s="65" t="s">
        <v>6762</v>
      </c>
      <c r="B6927" s="60" t="s">
        <v>6775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5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5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5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6776</v>
      </c>
      <c r="C6930" s="60" t="s">
        <v>6777</v>
      </c>
      <c r="D6930" s="60">
        <v>2</v>
      </c>
      <c r="E6930" s="60" t="s">
        <v>31</v>
      </c>
      <c r="F6930" s="61">
        <v>101000</v>
      </c>
      <c r="G6930" s="68">
        <f t="shared" si="195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6778</v>
      </c>
      <c r="C6931" s="74"/>
      <c r="D6931" s="65">
        <v>1</v>
      </c>
      <c r="E6931" s="66" t="s">
        <v>31</v>
      </c>
      <c r="F6931" s="72">
        <v>50000</v>
      </c>
      <c r="G6931" s="68">
        <f t="shared" si="195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6779</v>
      </c>
      <c r="C6932" s="60" t="s">
        <v>6780</v>
      </c>
      <c r="D6932" s="65">
        <v>5</v>
      </c>
      <c r="E6932" s="66" t="s">
        <v>31</v>
      </c>
      <c r="F6932" s="67">
        <v>8000</v>
      </c>
      <c r="G6932" s="68">
        <f t="shared" si="195"/>
        <v>40000</v>
      </c>
      <c r="H6932" s="69" t="s">
        <v>6159</v>
      </c>
    </row>
    <row r="6933" spans="1:8" ht="15" hidden="1" customHeight="1" x14ac:dyDescent="0.25">
      <c r="A6933" s="65" t="s">
        <v>449</v>
      </c>
      <c r="B6933" s="60" t="s">
        <v>6781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5"/>
        <v>200000</v>
      </c>
      <c r="H6933" s="69" t="s">
        <v>6750</v>
      </c>
    </row>
    <row r="6934" spans="1:8" ht="15" hidden="1" customHeight="1" x14ac:dyDescent="0.25">
      <c r="A6934" s="65" t="s">
        <v>449</v>
      </c>
      <c r="B6934" s="60" t="s">
        <v>6782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5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6783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5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6784</v>
      </c>
      <c r="C6936" s="60" t="s">
        <v>6785</v>
      </c>
      <c r="D6936" s="65">
        <v>3</v>
      </c>
      <c r="E6936" s="66" t="s">
        <v>38</v>
      </c>
      <c r="F6936" s="68">
        <v>125000</v>
      </c>
      <c r="G6936" s="68">
        <f t="shared" si="195"/>
        <v>375000</v>
      </c>
      <c r="H6936" s="86" t="s">
        <v>6786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5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5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5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5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5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6709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5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6710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5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6787</v>
      </c>
      <c r="C6944" s="60" t="s">
        <v>6788</v>
      </c>
      <c r="D6944" s="65">
        <v>1</v>
      </c>
      <c r="E6944" s="66" t="s">
        <v>31</v>
      </c>
      <c r="F6944" s="72">
        <v>1600000</v>
      </c>
      <c r="G6944" s="217">
        <f t="shared" si="195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6789</v>
      </c>
      <c r="C6945" s="60" t="s">
        <v>6790</v>
      </c>
      <c r="D6945" s="81">
        <v>1</v>
      </c>
      <c r="E6945" s="76" t="s">
        <v>31</v>
      </c>
      <c r="F6945" s="398">
        <v>330000</v>
      </c>
      <c r="G6945" s="217">
        <f t="shared" si="195"/>
        <v>330000</v>
      </c>
      <c r="H6945" s="69" t="s">
        <v>2319</v>
      </c>
    </row>
    <row r="6946" spans="1:8" ht="15" customHeight="1" x14ac:dyDescent="0.25">
      <c r="A6946" s="65" t="s">
        <v>449</v>
      </c>
      <c r="B6946" s="75" t="s">
        <v>4633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5"/>
        <v>34000000</v>
      </c>
      <c r="H6946" s="69" t="s">
        <v>112</v>
      </c>
    </row>
    <row r="6947" spans="1:8" ht="15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5"/>
        <v>14000000</v>
      </c>
      <c r="H6947" s="69" t="s">
        <v>112</v>
      </c>
    </row>
    <row r="6948" spans="1:8" ht="15" customHeight="1" x14ac:dyDescent="0.25">
      <c r="A6948" s="65" t="s">
        <v>449</v>
      </c>
      <c r="B6948" s="77" t="s">
        <v>4644</v>
      </c>
      <c r="C6948" s="60" t="s">
        <v>6412</v>
      </c>
      <c r="D6948" s="65">
        <v>10</v>
      </c>
      <c r="E6948" s="76" t="s">
        <v>31</v>
      </c>
      <c r="F6948" s="72">
        <v>165000</v>
      </c>
      <c r="G6948" s="76">
        <f t="shared" si="195"/>
        <v>1650000</v>
      </c>
      <c r="H6948" s="69" t="s">
        <v>112</v>
      </c>
    </row>
    <row r="6949" spans="1:8" ht="15" customHeight="1" x14ac:dyDescent="0.25">
      <c r="A6949" s="65" t="s">
        <v>449</v>
      </c>
      <c r="B6949" s="60" t="s">
        <v>4643</v>
      </c>
      <c r="C6949" s="60" t="s">
        <v>6412</v>
      </c>
      <c r="D6949" s="65">
        <v>20</v>
      </c>
      <c r="E6949" s="76" t="s">
        <v>31</v>
      </c>
      <c r="F6949" s="224">
        <v>175000</v>
      </c>
      <c r="G6949" s="76">
        <f t="shared" si="195"/>
        <v>3500000</v>
      </c>
      <c r="H6949" s="69" t="s">
        <v>112</v>
      </c>
    </row>
    <row r="6950" spans="1:8" ht="15" customHeight="1" x14ac:dyDescent="0.25">
      <c r="A6950" s="65" t="s">
        <v>449</v>
      </c>
      <c r="B6950" s="60" t="s">
        <v>6108</v>
      </c>
      <c r="C6950" s="60" t="s">
        <v>4634</v>
      </c>
      <c r="D6950" s="65">
        <v>5</v>
      </c>
      <c r="E6950" s="76" t="s">
        <v>31</v>
      </c>
      <c r="F6950" s="224">
        <v>290000</v>
      </c>
      <c r="G6950" s="76">
        <f t="shared" si="195"/>
        <v>1450000</v>
      </c>
      <c r="H6950" s="69" t="s">
        <v>112</v>
      </c>
    </row>
    <row r="6951" spans="1:8" ht="15" customHeight="1" x14ac:dyDescent="0.25">
      <c r="A6951" s="65" t="s">
        <v>449</v>
      </c>
      <c r="B6951" s="63" t="s">
        <v>6414</v>
      </c>
      <c r="C6951" s="60" t="s">
        <v>6412</v>
      </c>
      <c r="D6951" s="65">
        <v>5</v>
      </c>
      <c r="E6951" s="76" t="s">
        <v>31</v>
      </c>
      <c r="F6951" s="72">
        <v>235000</v>
      </c>
      <c r="G6951" s="76">
        <f t="shared" si="195"/>
        <v>1175000</v>
      </c>
      <c r="H6951" s="69" t="s">
        <v>112</v>
      </c>
    </row>
    <row r="6952" spans="1:8" ht="15" customHeight="1" x14ac:dyDescent="0.25">
      <c r="A6952" s="65" t="s">
        <v>449</v>
      </c>
      <c r="B6952" s="60" t="s">
        <v>5013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5"/>
        <v>400000</v>
      </c>
      <c r="H6952" s="69" t="s">
        <v>112</v>
      </c>
    </row>
    <row r="6953" spans="1:8" ht="15" customHeight="1" x14ac:dyDescent="0.25">
      <c r="A6953" s="65" t="s">
        <v>449</v>
      </c>
      <c r="B6953" s="60" t="s">
        <v>5015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5"/>
        <v>900000</v>
      </c>
      <c r="H6953" s="69" t="s">
        <v>112</v>
      </c>
    </row>
    <row r="6954" spans="1:8" ht="15" hidden="1" customHeight="1" x14ac:dyDescent="0.25">
      <c r="A6954" s="65" t="s">
        <v>6791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5"/>
        <v>3552316</v>
      </c>
      <c r="H6954" s="69" t="s">
        <v>112</v>
      </c>
    </row>
    <row r="6955" spans="1:8" ht="15" hidden="1" customHeight="1" x14ac:dyDescent="0.25">
      <c r="A6955" s="65" t="s">
        <v>6791</v>
      </c>
      <c r="B6955" s="94" t="s">
        <v>6401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5"/>
        <v>1100000</v>
      </c>
      <c r="H6955" s="69" t="s">
        <v>112</v>
      </c>
    </row>
    <row r="6956" spans="1:8" ht="15" hidden="1" customHeight="1" x14ac:dyDescent="0.25">
      <c r="A6956" s="65" t="s">
        <v>6791</v>
      </c>
      <c r="B6956" s="60" t="s">
        <v>4726</v>
      </c>
      <c r="C6956" s="60" t="s">
        <v>3957</v>
      </c>
      <c r="D6956" s="60">
        <v>2</v>
      </c>
      <c r="E6956" s="60" t="s">
        <v>31</v>
      </c>
      <c r="F6956" s="61">
        <v>115000</v>
      </c>
      <c r="G6956" s="68">
        <f t="shared" si="195"/>
        <v>230000</v>
      </c>
      <c r="H6956" s="86" t="s">
        <v>3462</v>
      </c>
    </row>
    <row r="6957" spans="1:8" ht="15" hidden="1" customHeight="1" x14ac:dyDescent="0.25">
      <c r="A6957" s="65" t="s">
        <v>6791</v>
      </c>
      <c r="B6957" s="60" t="s">
        <v>6792</v>
      </c>
      <c r="C6957" s="74" t="s">
        <v>3957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6791</v>
      </c>
      <c r="B6958" s="63" t="s">
        <v>5224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6791</v>
      </c>
      <c r="B6959" s="60" t="s">
        <v>6793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6794</v>
      </c>
    </row>
    <row r="6960" spans="1:8" ht="15" hidden="1" customHeight="1" x14ac:dyDescent="0.25">
      <c r="A6960" s="65" t="s">
        <v>6791</v>
      </c>
      <c r="B6960" s="60" t="s">
        <v>6795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6791</v>
      </c>
      <c r="B6961" s="60" t="s">
        <v>6796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5"/>
        <v>160000</v>
      </c>
      <c r="H6961" s="69" t="s">
        <v>2319</v>
      </c>
    </row>
    <row r="6962" spans="1:8" ht="15" hidden="1" customHeight="1" x14ac:dyDescent="0.25">
      <c r="A6962" s="65" t="s">
        <v>6791</v>
      </c>
      <c r="B6962" s="79" t="s">
        <v>4776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5"/>
        <v>750000</v>
      </c>
      <c r="H6962" s="86" t="s">
        <v>552</v>
      </c>
    </row>
    <row r="6963" spans="1:8" ht="15" hidden="1" customHeight="1" x14ac:dyDescent="0.25">
      <c r="A6963" s="65" t="s">
        <v>6791</v>
      </c>
      <c r="B6963" s="63" t="s">
        <v>4104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5"/>
        <v>60000</v>
      </c>
      <c r="H6963" s="69" t="s">
        <v>112</v>
      </c>
    </row>
    <row r="6964" spans="1:8" ht="15" hidden="1" customHeight="1" x14ac:dyDescent="0.25">
      <c r="A6964" s="65" t="s">
        <v>6791</v>
      </c>
      <c r="B6964" s="60" t="s">
        <v>6797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5"/>
        <v>117000</v>
      </c>
      <c r="H6964" s="69" t="s">
        <v>825</v>
      </c>
    </row>
    <row r="6965" spans="1:8" ht="15" hidden="1" customHeight="1" x14ac:dyDescent="0.25">
      <c r="A6965" s="65" t="s">
        <v>6791</v>
      </c>
      <c r="B6965" s="60" t="s">
        <v>6798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5"/>
        <v>28500</v>
      </c>
      <c r="H6965" s="69" t="s">
        <v>825</v>
      </c>
    </row>
    <row r="6966" spans="1:8" ht="15" hidden="1" customHeight="1" x14ac:dyDescent="0.25">
      <c r="A6966" s="65" t="s">
        <v>6791</v>
      </c>
      <c r="B6966" s="60" t="s">
        <v>6799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5"/>
        <v>43700</v>
      </c>
      <c r="H6966" s="69" t="s">
        <v>825</v>
      </c>
    </row>
    <row r="6967" spans="1:8" ht="15" customHeight="1" x14ac:dyDescent="0.25">
      <c r="A6967" s="65" t="s">
        <v>6791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5"/>
        <v>20400000</v>
      </c>
      <c r="H6967" s="69" t="s">
        <v>112</v>
      </c>
    </row>
    <row r="6968" spans="1:8" ht="15" customHeight="1" x14ac:dyDescent="0.25">
      <c r="A6968" s="65" t="s">
        <v>6791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5"/>
        <v>8400000</v>
      </c>
      <c r="H6968" s="69" t="s">
        <v>112</v>
      </c>
    </row>
    <row r="6969" spans="1:8" ht="15" hidden="1" customHeight="1" x14ac:dyDescent="0.25">
      <c r="A6969" s="65" t="s">
        <v>6791</v>
      </c>
      <c r="B6969" s="60" t="s">
        <v>6800</v>
      </c>
      <c r="C6969" s="60" t="s">
        <v>4933</v>
      </c>
      <c r="D6969" s="65">
        <v>2</v>
      </c>
      <c r="E6969" s="66" t="s">
        <v>638</v>
      </c>
      <c r="F6969" s="67">
        <v>1030000</v>
      </c>
      <c r="G6969" s="217">
        <f t="shared" si="195"/>
        <v>2060000</v>
      </c>
      <c r="H6969" s="69" t="s">
        <v>552</v>
      </c>
    </row>
    <row r="6970" spans="1:8" ht="15" hidden="1" customHeight="1" x14ac:dyDescent="0.25">
      <c r="A6970" s="65" t="s">
        <v>6791</v>
      </c>
      <c r="B6970" s="63" t="s">
        <v>6801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5"/>
        <v>1250000</v>
      </c>
      <c r="H6970" s="69" t="s">
        <v>5068</v>
      </c>
    </row>
    <row r="6971" spans="1:8" ht="15" hidden="1" customHeight="1" x14ac:dyDescent="0.25">
      <c r="A6971" s="65" t="s">
        <v>6791</v>
      </c>
      <c r="B6971" s="60" t="s">
        <v>6802</v>
      </c>
      <c r="C6971" s="60" t="s">
        <v>1012</v>
      </c>
      <c r="D6971" s="81">
        <v>1</v>
      </c>
      <c r="E6971" s="76" t="s">
        <v>71</v>
      </c>
      <c r="F6971" s="398">
        <v>450000</v>
      </c>
      <c r="G6971" s="217">
        <f t="shared" si="195"/>
        <v>450000</v>
      </c>
      <c r="H6971" s="69" t="s">
        <v>5068</v>
      </c>
    </row>
    <row r="6972" spans="1:8" ht="15" hidden="1" customHeight="1" x14ac:dyDescent="0.25">
      <c r="A6972" s="65" t="s">
        <v>6791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5"/>
        <v>1000000</v>
      </c>
      <c r="H6972" s="69" t="s">
        <v>5068</v>
      </c>
    </row>
    <row r="6973" spans="1:8" ht="15" hidden="1" customHeight="1" x14ac:dyDescent="0.25">
      <c r="A6973" s="65" t="s">
        <v>6791</v>
      </c>
      <c r="B6973" s="60" t="s">
        <v>6803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5"/>
        <v>60000</v>
      </c>
      <c r="H6973" s="69" t="s">
        <v>5068</v>
      </c>
    </row>
    <row r="6974" spans="1:8" ht="15" hidden="1" customHeight="1" x14ac:dyDescent="0.25">
      <c r="A6974" s="65" t="s">
        <v>6791</v>
      </c>
      <c r="B6974" s="77" t="s">
        <v>6804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5"/>
        <v>120000</v>
      </c>
      <c r="H6974" s="69" t="s">
        <v>5068</v>
      </c>
    </row>
    <row r="6975" spans="1:8" ht="15" hidden="1" customHeight="1" x14ac:dyDescent="0.25">
      <c r="A6975" s="65" t="s">
        <v>6791</v>
      </c>
      <c r="B6975" s="60" t="s">
        <v>6805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5"/>
        <v>240000</v>
      </c>
      <c r="H6975" s="69" t="s">
        <v>5068</v>
      </c>
    </row>
    <row r="6976" spans="1:8" ht="15" hidden="1" customHeight="1" x14ac:dyDescent="0.25">
      <c r="A6976" s="65" t="s">
        <v>6791</v>
      </c>
      <c r="B6976" s="60" t="s">
        <v>6806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5"/>
        <v>180000</v>
      </c>
      <c r="H6976" s="69" t="s">
        <v>5068</v>
      </c>
    </row>
    <row r="6977" spans="1:8" ht="15" hidden="1" customHeight="1" x14ac:dyDescent="0.25">
      <c r="A6977" s="65" t="s">
        <v>6791</v>
      </c>
      <c r="B6977" s="63" t="s">
        <v>6807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5"/>
        <v>75000</v>
      </c>
      <c r="H6977" s="69" t="s">
        <v>5068</v>
      </c>
    </row>
    <row r="6978" spans="1:8" ht="15" hidden="1" customHeight="1" x14ac:dyDescent="0.25">
      <c r="A6978" s="65" t="s">
        <v>6808</v>
      </c>
      <c r="B6978" s="60" t="s">
        <v>6809</v>
      </c>
      <c r="C6978" s="75" t="s">
        <v>5567</v>
      </c>
      <c r="D6978" s="65">
        <v>2</v>
      </c>
      <c r="E6978" s="66" t="s">
        <v>31</v>
      </c>
      <c r="F6978" s="72">
        <v>78000</v>
      </c>
      <c r="G6978" s="68">
        <f t="shared" si="195"/>
        <v>156000</v>
      </c>
      <c r="H6978" s="69" t="s">
        <v>2382</v>
      </c>
    </row>
    <row r="6979" spans="1:8" ht="15" hidden="1" customHeight="1" x14ac:dyDescent="0.25">
      <c r="A6979" s="65" t="s">
        <v>6808</v>
      </c>
      <c r="B6979" s="94" t="s">
        <v>5168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5"/>
        <v>85000</v>
      </c>
      <c r="H6979" s="69" t="s">
        <v>2319</v>
      </c>
    </row>
    <row r="6980" spans="1:8" ht="15" hidden="1" customHeight="1" x14ac:dyDescent="0.25">
      <c r="A6980" s="65" t="s">
        <v>6808</v>
      </c>
      <c r="B6980" s="60" t="s">
        <v>6810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5"/>
        <v>250000</v>
      </c>
      <c r="H6980" s="86" t="s">
        <v>169</v>
      </c>
    </row>
    <row r="6981" spans="1:8" ht="15" hidden="1" customHeight="1" x14ac:dyDescent="0.25">
      <c r="A6981" s="65" t="s">
        <v>6808</v>
      </c>
      <c r="B6981" s="60" t="s">
        <v>6811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6808</v>
      </c>
      <c r="B6982" s="63" t="s">
        <v>4025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6808</v>
      </c>
      <c r="B6983" s="60" t="s">
        <v>4026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6808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6808</v>
      </c>
      <c r="B6985" s="60" t="s">
        <v>4954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6">F6985*D6985</f>
        <v>135000</v>
      </c>
      <c r="H6985" s="69" t="s">
        <v>112</v>
      </c>
    </row>
    <row r="6986" spans="1:8" ht="15" hidden="1" customHeight="1" x14ac:dyDescent="0.25">
      <c r="A6986" s="65" t="s">
        <v>6808</v>
      </c>
      <c r="B6986" s="79" t="s">
        <v>6812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6"/>
        <v>30000</v>
      </c>
      <c r="H6986" s="86" t="s">
        <v>169</v>
      </c>
    </row>
    <row r="6987" spans="1:8" ht="15" hidden="1" customHeight="1" x14ac:dyDescent="0.25">
      <c r="A6987" s="65" t="s">
        <v>6808</v>
      </c>
      <c r="B6987" s="63" t="s">
        <v>6813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6"/>
        <v>125000</v>
      </c>
      <c r="H6987" s="69" t="s">
        <v>536</v>
      </c>
    </row>
    <row r="6988" spans="1:8" ht="15" hidden="1" customHeight="1" x14ac:dyDescent="0.25">
      <c r="A6988" s="65" t="s">
        <v>6808</v>
      </c>
      <c r="B6988" s="60" t="s">
        <v>6814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6"/>
        <v>25000</v>
      </c>
      <c r="H6988" s="69" t="s">
        <v>2319</v>
      </c>
    </row>
    <row r="6989" spans="1:8" ht="15" hidden="1" customHeight="1" x14ac:dyDescent="0.25">
      <c r="A6989" s="65" t="s">
        <v>6808</v>
      </c>
      <c r="B6989" s="60" t="s">
        <v>6815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6"/>
        <v>25000</v>
      </c>
      <c r="H6989" s="69" t="s">
        <v>2319</v>
      </c>
    </row>
    <row r="6990" spans="1:8" ht="15" hidden="1" customHeight="1" x14ac:dyDescent="0.25">
      <c r="A6990" s="65" t="s">
        <v>6816</v>
      </c>
      <c r="B6990" s="60" t="s">
        <v>6817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6"/>
        <v>120000</v>
      </c>
      <c r="H6990" s="69" t="s">
        <v>112</v>
      </c>
    </row>
    <row r="6991" spans="1:8" ht="15" customHeight="1" x14ac:dyDescent="0.25">
      <c r="A6991" s="65" t="s">
        <v>6816</v>
      </c>
      <c r="B6991" s="94" t="s">
        <v>6818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6"/>
        <v>45000000</v>
      </c>
      <c r="H6991" s="69" t="s">
        <v>112</v>
      </c>
    </row>
    <row r="6992" spans="1:8" ht="15" customHeight="1" x14ac:dyDescent="0.25">
      <c r="A6992" s="65" t="s">
        <v>6816</v>
      </c>
      <c r="B6992" s="60" t="s">
        <v>6415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6"/>
        <v>1425000</v>
      </c>
      <c r="H6992" s="86" t="s">
        <v>112</v>
      </c>
    </row>
    <row r="6993" spans="1:8" ht="15" customHeight="1" x14ac:dyDescent="0.25">
      <c r="A6993" s="65" t="s">
        <v>6816</v>
      </c>
      <c r="B6993" s="63" t="s">
        <v>6416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6816</v>
      </c>
      <c r="B6994" s="63" t="s">
        <v>6819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7">F6994*D6994</f>
        <v>25000</v>
      </c>
      <c r="H6994" s="69" t="s">
        <v>112</v>
      </c>
    </row>
    <row r="6995" spans="1:8" ht="15" hidden="1" customHeight="1" x14ac:dyDescent="0.25">
      <c r="A6995" s="65" t="s">
        <v>6816</v>
      </c>
      <c r="B6995" s="60" t="s">
        <v>6820</v>
      </c>
      <c r="C6995" s="60" t="s">
        <v>6821</v>
      </c>
      <c r="D6995" s="65">
        <v>1</v>
      </c>
      <c r="E6995" s="76" t="s">
        <v>31</v>
      </c>
      <c r="F6995" s="72">
        <v>175000</v>
      </c>
      <c r="G6995" s="217">
        <f t="shared" si="197"/>
        <v>175000</v>
      </c>
      <c r="H6995" s="69" t="s">
        <v>687</v>
      </c>
    </row>
    <row r="6996" spans="1:8" ht="15" hidden="1" customHeight="1" x14ac:dyDescent="0.25">
      <c r="A6996" s="65" t="s">
        <v>6816</v>
      </c>
      <c r="B6996" s="60" t="s">
        <v>6822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7"/>
        <v>70000</v>
      </c>
      <c r="H6996" s="69" t="s">
        <v>6823</v>
      </c>
    </row>
    <row r="6997" spans="1:8" ht="15" hidden="1" customHeight="1" x14ac:dyDescent="0.25">
      <c r="A6997" s="65" t="s">
        <v>6816</v>
      </c>
      <c r="B6997" s="60" t="s">
        <v>6824</v>
      </c>
      <c r="C6997" s="60" t="s">
        <v>49</v>
      </c>
      <c r="D6997" s="65">
        <v>2</v>
      </c>
      <c r="E6997" s="66" t="s">
        <v>6825</v>
      </c>
      <c r="F6997" s="217">
        <v>28000</v>
      </c>
      <c r="G6997" s="68">
        <f t="shared" si="197"/>
        <v>56000</v>
      </c>
      <c r="H6997" s="69" t="s">
        <v>2319</v>
      </c>
    </row>
    <row r="6998" spans="1:8" ht="15" hidden="1" customHeight="1" x14ac:dyDescent="0.25">
      <c r="A6998" s="65" t="s">
        <v>6816</v>
      </c>
      <c r="B6998" s="79" t="s">
        <v>6826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7"/>
        <v>25000</v>
      </c>
      <c r="H6998" s="86" t="s">
        <v>3239</v>
      </c>
    </row>
    <row r="6999" spans="1:8" ht="15" hidden="1" customHeight="1" x14ac:dyDescent="0.25">
      <c r="A6999" s="65" t="s">
        <v>6816</v>
      </c>
      <c r="B6999" s="63" t="s">
        <v>6827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7"/>
        <v>800000</v>
      </c>
      <c r="H6999" s="69" t="s">
        <v>112</v>
      </c>
    </row>
    <row r="7000" spans="1:8" ht="15" hidden="1" customHeight="1" x14ac:dyDescent="0.25">
      <c r="A7000" s="65" t="s">
        <v>6816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7"/>
        <v>47500</v>
      </c>
      <c r="H7000" s="69" t="s">
        <v>112</v>
      </c>
    </row>
    <row r="7001" spans="1:8" ht="15" hidden="1" customHeight="1" x14ac:dyDescent="0.25">
      <c r="A7001" s="65" t="s">
        <v>6816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7"/>
        <v>47500</v>
      </c>
      <c r="H7001" s="69" t="s">
        <v>112</v>
      </c>
    </row>
    <row r="7002" spans="1:8" ht="15" hidden="1" customHeight="1" x14ac:dyDescent="0.25">
      <c r="A7002" s="65" t="s">
        <v>6816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7"/>
        <v>150000</v>
      </c>
      <c r="H7002" s="69" t="s">
        <v>112</v>
      </c>
    </row>
    <row r="7003" spans="1:8" ht="15" hidden="1" customHeight="1" x14ac:dyDescent="0.25">
      <c r="A7003" s="65" t="s">
        <v>6816</v>
      </c>
      <c r="B7003" s="79" t="s">
        <v>6828</v>
      </c>
      <c r="C7003" s="60" t="s">
        <v>6195</v>
      </c>
      <c r="D7003" s="81">
        <v>1</v>
      </c>
      <c r="E7003" s="66" t="s">
        <v>31</v>
      </c>
      <c r="F7003" s="67">
        <v>75000</v>
      </c>
      <c r="G7003" s="217">
        <f t="shared" si="197"/>
        <v>75000</v>
      </c>
      <c r="H7003" s="69" t="s">
        <v>5068</v>
      </c>
    </row>
    <row r="7004" spans="1:8" ht="15" hidden="1" customHeight="1" x14ac:dyDescent="0.25">
      <c r="A7004" s="65" t="s">
        <v>6816</v>
      </c>
      <c r="B7004" s="60" t="s">
        <v>6829</v>
      </c>
      <c r="C7004" s="60" t="s">
        <v>6195</v>
      </c>
      <c r="D7004" s="65">
        <v>2</v>
      </c>
      <c r="E7004" s="66" t="s">
        <v>31</v>
      </c>
      <c r="F7004" s="67">
        <v>150000</v>
      </c>
      <c r="G7004" s="217">
        <f t="shared" si="197"/>
        <v>300000</v>
      </c>
      <c r="H7004" s="69" t="s">
        <v>5068</v>
      </c>
    </row>
    <row r="7005" spans="1:8" ht="15" hidden="1" customHeight="1" x14ac:dyDescent="0.25">
      <c r="A7005" s="65" t="s">
        <v>6816</v>
      </c>
      <c r="B7005" s="60" t="s">
        <v>6830</v>
      </c>
      <c r="C7005" s="60" t="s">
        <v>6195</v>
      </c>
      <c r="D7005" s="65">
        <v>2</v>
      </c>
      <c r="E7005" s="66" t="s">
        <v>31</v>
      </c>
      <c r="F7005" s="67">
        <v>100000</v>
      </c>
      <c r="G7005" s="217">
        <f t="shared" si="197"/>
        <v>200000</v>
      </c>
      <c r="H7005" s="69" t="s">
        <v>5068</v>
      </c>
    </row>
    <row r="7006" spans="1:8" ht="15" hidden="1" customHeight="1" x14ac:dyDescent="0.25">
      <c r="A7006" s="65" t="s">
        <v>6816</v>
      </c>
      <c r="B7006" s="63" t="s">
        <v>6831</v>
      </c>
      <c r="C7006" s="60" t="s">
        <v>6195</v>
      </c>
      <c r="D7006" s="65">
        <v>1</v>
      </c>
      <c r="E7006" s="66" t="s">
        <v>31</v>
      </c>
      <c r="F7006" s="72">
        <v>600000</v>
      </c>
      <c r="G7006" s="217">
        <f t="shared" si="197"/>
        <v>600000</v>
      </c>
      <c r="H7006" s="69" t="s">
        <v>5068</v>
      </c>
    </row>
    <row r="7007" spans="1:8" ht="15" hidden="1" customHeight="1" x14ac:dyDescent="0.25">
      <c r="A7007" s="65" t="s">
        <v>6816</v>
      </c>
      <c r="B7007" s="60" t="s">
        <v>6832</v>
      </c>
      <c r="C7007" s="60" t="s">
        <v>6195</v>
      </c>
      <c r="D7007" s="81">
        <v>2</v>
      </c>
      <c r="E7007" s="76" t="s">
        <v>31</v>
      </c>
      <c r="F7007" s="398">
        <v>200000</v>
      </c>
      <c r="G7007" s="217">
        <f t="shared" si="197"/>
        <v>400000</v>
      </c>
      <c r="H7007" s="69" t="s">
        <v>5068</v>
      </c>
    </row>
    <row r="7008" spans="1:8" ht="15" hidden="1" customHeight="1" x14ac:dyDescent="0.25">
      <c r="A7008" s="65" t="s">
        <v>6816</v>
      </c>
      <c r="B7008" s="75" t="s">
        <v>6833</v>
      </c>
      <c r="C7008" s="60" t="s">
        <v>6195</v>
      </c>
      <c r="D7008" s="65">
        <v>1</v>
      </c>
      <c r="E7008" s="76" t="s">
        <v>71</v>
      </c>
      <c r="F7008" s="72">
        <v>750000</v>
      </c>
      <c r="G7008" s="76">
        <f t="shared" si="197"/>
        <v>750000</v>
      </c>
      <c r="H7008" s="69" t="s">
        <v>5068</v>
      </c>
    </row>
    <row r="7009" spans="1:8" ht="15" hidden="1" customHeight="1" x14ac:dyDescent="0.25">
      <c r="A7009" s="65" t="s">
        <v>6816</v>
      </c>
      <c r="B7009" s="60" t="s">
        <v>6834</v>
      </c>
      <c r="C7009" s="60" t="s">
        <v>6195</v>
      </c>
      <c r="D7009" s="65">
        <v>1</v>
      </c>
      <c r="E7009" s="75" t="s">
        <v>28</v>
      </c>
      <c r="F7009" s="217">
        <v>950000</v>
      </c>
      <c r="G7009" s="76">
        <f t="shared" si="197"/>
        <v>950000</v>
      </c>
      <c r="H7009" s="69" t="s">
        <v>1013</v>
      </c>
    </row>
    <row r="7010" spans="1:8" ht="15" hidden="1" customHeight="1" x14ac:dyDescent="0.25">
      <c r="A7010" s="65" t="s">
        <v>6835</v>
      </c>
      <c r="B7010" s="60" t="s">
        <v>6836</v>
      </c>
      <c r="C7010" s="75" t="s">
        <v>6837</v>
      </c>
      <c r="D7010" s="65">
        <v>1</v>
      </c>
      <c r="E7010" s="66" t="s">
        <v>71</v>
      </c>
      <c r="F7010" s="72">
        <v>270000</v>
      </c>
      <c r="G7010" s="68">
        <f t="shared" si="197"/>
        <v>270000</v>
      </c>
      <c r="H7010" s="69" t="s">
        <v>2003</v>
      </c>
    </row>
    <row r="7011" spans="1:8" ht="15" hidden="1" customHeight="1" x14ac:dyDescent="0.25">
      <c r="A7011" s="65" t="s">
        <v>6835</v>
      </c>
      <c r="B7011" s="94" t="s">
        <v>6838</v>
      </c>
      <c r="C7011" s="60" t="s">
        <v>6839</v>
      </c>
      <c r="D7011" s="65">
        <v>1</v>
      </c>
      <c r="E7011" s="66" t="s">
        <v>71</v>
      </c>
      <c r="F7011" s="72">
        <v>135000</v>
      </c>
      <c r="G7011" s="68">
        <f t="shared" si="197"/>
        <v>135000</v>
      </c>
      <c r="H7011" s="69" t="s">
        <v>112</v>
      </c>
    </row>
    <row r="7012" spans="1:8" ht="15" hidden="1" customHeight="1" x14ac:dyDescent="0.25">
      <c r="A7012" s="65" t="s">
        <v>6835</v>
      </c>
      <c r="B7012" s="60" t="s">
        <v>6840</v>
      </c>
      <c r="C7012" s="60" t="s">
        <v>6142</v>
      </c>
      <c r="D7012" s="60">
        <v>1</v>
      </c>
      <c r="E7012" s="60" t="s">
        <v>71</v>
      </c>
      <c r="F7012" s="61">
        <v>360000</v>
      </c>
      <c r="G7012" s="68">
        <f t="shared" si="197"/>
        <v>360000</v>
      </c>
      <c r="H7012" s="86" t="s">
        <v>112</v>
      </c>
    </row>
    <row r="7013" spans="1:8" ht="15" hidden="1" customHeight="1" x14ac:dyDescent="0.25">
      <c r="A7013" s="65" t="s">
        <v>6835</v>
      </c>
      <c r="B7013" s="63" t="s">
        <v>6841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6842</v>
      </c>
    </row>
    <row r="7014" spans="1:8" ht="15" hidden="1" customHeight="1" x14ac:dyDescent="0.25">
      <c r="A7014" s="65" t="s">
        <v>6835</v>
      </c>
      <c r="B7014" s="63" t="s">
        <v>6843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6750</v>
      </c>
    </row>
    <row r="7015" spans="1:8" ht="15" hidden="1" customHeight="1" x14ac:dyDescent="0.25">
      <c r="A7015" s="65" t="s">
        <v>6835</v>
      </c>
      <c r="B7015" s="60" t="s">
        <v>6844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6845</v>
      </c>
    </row>
    <row r="7016" spans="1:8" ht="15" hidden="1" customHeight="1" x14ac:dyDescent="0.25">
      <c r="A7016" s="65" t="s">
        <v>6835</v>
      </c>
      <c r="B7016" s="60" t="s">
        <v>4697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6835</v>
      </c>
      <c r="B7017" s="60" t="s">
        <v>6846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7"/>
        <v>100000</v>
      </c>
      <c r="H7017" s="69" t="s">
        <v>552</v>
      </c>
    </row>
    <row r="7018" spans="1:8" ht="15" hidden="1" customHeight="1" x14ac:dyDescent="0.25">
      <c r="A7018" s="65" t="s">
        <v>6835</v>
      </c>
      <c r="B7018" s="79" t="s">
        <v>6847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7"/>
        <v>2600000</v>
      </c>
      <c r="H7018" s="86" t="s">
        <v>1301</v>
      </c>
    </row>
    <row r="7019" spans="1:8" ht="15" hidden="1" customHeight="1" x14ac:dyDescent="0.25">
      <c r="A7019" s="65" t="s">
        <v>6848</v>
      </c>
      <c r="B7019" s="60" t="s">
        <v>6849</v>
      </c>
      <c r="C7019" s="75" t="s">
        <v>5435</v>
      </c>
      <c r="D7019" s="65">
        <v>2</v>
      </c>
      <c r="E7019" s="66" t="s">
        <v>31</v>
      </c>
      <c r="F7019" s="72">
        <v>8000</v>
      </c>
      <c r="G7019" s="68">
        <f t="shared" si="197"/>
        <v>16000</v>
      </c>
      <c r="H7019" s="69" t="s">
        <v>2319</v>
      </c>
    </row>
    <row r="7020" spans="1:8" ht="15" hidden="1" customHeight="1" x14ac:dyDescent="0.25">
      <c r="A7020" s="65" t="s">
        <v>6848</v>
      </c>
      <c r="B7020" s="94" t="s">
        <v>6850</v>
      </c>
      <c r="C7020" s="60" t="s">
        <v>5435</v>
      </c>
      <c r="D7020" s="65">
        <v>1</v>
      </c>
      <c r="E7020" s="66" t="s">
        <v>31</v>
      </c>
      <c r="F7020" s="72">
        <v>9000</v>
      </c>
      <c r="G7020" s="68">
        <f t="shared" si="197"/>
        <v>9000</v>
      </c>
      <c r="H7020" s="69" t="s">
        <v>2319</v>
      </c>
    </row>
    <row r="7021" spans="1:8" ht="15" hidden="1" customHeight="1" x14ac:dyDescent="0.25">
      <c r="A7021" s="65" t="s">
        <v>6848</v>
      </c>
      <c r="B7021" s="60" t="s">
        <v>6851</v>
      </c>
      <c r="C7021" s="63" t="s">
        <v>6852</v>
      </c>
      <c r="D7021" s="60">
        <v>8</v>
      </c>
      <c r="E7021" s="60" t="s">
        <v>31</v>
      </c>
      <c r="F7021" s="61">
        <v>300</v>
      </c>
      <c r="G7021" s="68">
        <f t="shared" si="197"/>
        <v>2400</v>
      </c>
      <c r="H7021" s="86" t="s">
        <v>6853</v>
      </c>
    </row>
    <row r="7022" spans="1:8" ht="15" hidden="1" customHeight="1" x14ac:dyDescent="0.25">
      <c r="A7022" s="65" t="s">
        <v>6848</v>
      </c>
      <c r="B7022" s="63" t="s">
        <v>6854</v>
      </c>
      <c r="C7022" s="63" t="s">
        <v>6852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6853</v>
      </c>
    </row>
    <row r="7023" spans="1:8" ht="15" hidden="1" customHeight="1" x14ac:dyDescent="0.25">
      <c r="A7023" s="65" t="s">
        <v>6848</v>
      </c>
      <c r="B7023" s="60" t="s">
        <v>4426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6848</v>
      </c>
      <c r="B7024" s="60" t="s">
        <v>6855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6848</v>
      </c>
      <c r="B7025" s="75" t="s">
        <v>5942</v>
      </c>
      <c r="C7025" s="60" t="s">
        <v>5941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6856</v>
      </c>
    </row>
    <row r="7026" spans="1:8" ht="15" hidden="1" customHeight="1" x14ac:dyDescent="0.25">
      <c r="A7026" s="65" t="s">
        <v>6848</v>
      </c>
      <c r="B7026" s="60" t="s">
        <v>6857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7"/>
        <v>3200000</v>
      </c>
      <c r="H7026" s="69" t="s">
        <v>1095</v>
      </c>
    </row>
    <row r="7027" spans="1:8" ht="15" hidden="1" customHeight="1" x14ac:dyDescent="0.25">
      <c r="A7027" s="65" t="s">
        <v>6848</v>
      </c>
      <c r="B7027" s="79" t="s">
        <v>5135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7"/>
        <v>1444000</v>
      </c>
      <c r="H7027" s="86" t="s">
        <v>696</v>
      </c>
    </row>
    <row r="7028" spans="1:8" ht="15" hidden="1" customHeight="1" x14ac:dyDescent="0.25">
      <c r="A7028" s="65" t="s">
        <v>6848</v>
      </c>
      <c r="B7028" s="63" t="s">
        <v>6858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7"/>
        <v>575000</v>
      </c>
      <c r="H7028" s="69" t="s">
        <v>112</v>
      </c>
    </row>
    <row r="7029" spans="1:8" ht="15" hidden="1" customHeight="1" x14ac:dyDescent="0.25">
      <c r="A7029" s="65" t="s">
        <v>6848</v>
      </c>
      <c r="B7029" s="60" t="s">
        <v>6859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7"/>
        <v>575000</v>
      </c>
      <c r="H7029" s="69" t="s">
        <v>112</v>
      </c>
    </row>
    <row r="7030" spans="1:8" ht="15" hidden="1" customHeight="1" x14ac:dyDescent="0.25">
      <c r="A7030" s="405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7"/>
        <v>45000</v>
      </c>
      <c r="H7030" s="69" t="s">
        <v>6860</v>
      </c>
    </row>
    <row r="7031" spans="1:8" ht="15" hidden="1" customHeight="1" x14ac:dyDescent="0.25">
      <c r="A7031" s="85">
        <v>44570</v>
      </c>
      <c r="B7031" s="94" t="s">
        <v>6861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7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6862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7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6863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6864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6865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4628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7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7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7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6866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7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7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6867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7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6868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7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6161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7"/>
        <v>346500</v>
      </c>
      <c r="H7044" s="86" t="s">
        <v>6869</v>
      </c>
    </row>
    <row r="7045" spans="1:8" ht="15" hidden="1" customHeight="1" x14ac:dyDescent="0.25">
      <c r="A7045" s="85">
        <v>44570</v>
      </c>
      <c r="B7045" s="60" t="s">
        <v>4641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7"/>
        <v>442000</v>
      </c>
      <c r="H7045" s="86" t="s">
        <v>6869</v>
      </c>
    </row>
    <row r="7046" spans="1:8" ht="15" hidden="1" customHeight="1" x14ac:dyDescent="0.25">
      <c r="A7046" s="85">
        <v>44601</v>
      </c>
      <c r="B7046" s="60" t="s">
        <v>6870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7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6871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7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6872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7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6873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6686</v>
      </c>
    </row>
    <row r="7051" spans="1:8" ht="15" hidden="1" customHeight="1" x14ac:dyDescent="0.25">
      <c r="A7051" s="85">
        <v>44601</v>
      </c>
      <c r="B7051" s="60" t="s">
        <v>6874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6686</v>
      </c>
    </row>
    <row r="7052" spans="1:8" ht="15" hidden="1" customHeight="1" x14ac:dyDescent="0.25">
      <c r="A7052" s="85">
        <v>44601</v>
      </c>
      <c r="B7052" s="71" t="s">
        <v>6875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6686</v>
      </c>
    </row>
    <row r="7053" spans="1:8" ht="15" hidden="1" customHeight="1" x14ac:dyDescent="0.25">
      <c r="A7053" s="85">
        <v>44601</v>
      </c>
      <c r="B7053" s="197" t="s">
        <v>6876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7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7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7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6877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7"/>
        <v>325000</v>
      </c>
      <c r="H7056" s="69" t="s">
        <v>6878</v>
      </c>
    </row>
    <row r="7057" spans="1:8" ht="15" hidden="1" customHeight="1" x14ac:dyDescent="0.25">
      <c r="A7057" s="85">
        <v>44629</v>
      </c>
      <c r="B7057" s="63" t="s">
        <v>6879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6878</v>
      </c>
    </row>
    <row r="7058" spans="1:8" ht="15" hidden="1" customHeight="1" x14ac:dyDescent="0.25">
      <c r="A7058" s="85">
        <v>44629</v>
      </c>
      <c r="B7058" s="60" t="s">
        <v>6880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8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6881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8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6882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8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5485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8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6883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8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8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6884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8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8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6885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8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6886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8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8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4426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8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6887</v>
      </c>
      <c r="C7070" s="60" t="s">
        <v>4732</v>
      </c>
      <c r="D7070" s="65">
        <v>1</v>
      </c>
      <c r="E7070" s="66" t="s">
        <v>31</v>
      </c>
      <c r="F7070" s="72">
        <v>210000</v>
      </c>
      <c r="G7070" s="68">
        <f t="shared" si="198"/>
        <v>210000</v>
      </c>
      <c r="H7070" s="69" t="s">
        <v>3949</v>
      </c>
    </row>
    <row r="7071" spans="1:8" ht="15" hidden="1" customHeight="1" x14ac:dyDescent="0.25">
      <c r="A7071" s="85">
        <v>44690</v>
      </c>
      <c r="B7071" s="60" t="s">
        <v>6888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8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6889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6890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9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9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6891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9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9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4522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9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6892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9"/>
        <v>37500</v>
      </c>
      <c r="H7078" s="69" t="s">
        <v>6893</v>
      </c>
    </row>
    <row r="7079" spans="1:8" ht="15" hidden="1" customHeight="1" x14ac:dyDescent="0.25">
      <c r="A7079" s="85">
        <v>44690</v>
      </c>
      <c r="B7079" s="60" t="s">
        <v>6894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9"/>
        <v>40000</v>
      </c>
      <c r="H7079" s="69" t="s">
        <v>6893</v>
      </c>
    </row>
    <row r="7080" spans="1:8" ht="15" hidden="1" customHeight="1" x14ac:dyDescent="0.25">
      <c r="A7080" s="85">
        <v>44690</v>
      </c>
      <c r="B7080" s="60" t="s">
        <v>6895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9"/>
        <v>450000</v>
      </c>
      <c r="H7080" s="69" t="s">
        <v>6893</v>
      </c>
    </row>
    <row r="7081" spans="1:8" ht="15" hidden="1" customHeight="1" x14ac:dyDescent="0.25">
      <c r="A7081" s="85">
        <v>44690</v>
      </c>
      <c r="B7081" s="60" t="s">
        <v>4304</v>
      </c>
      <c r="C7081" s="87" t="s">
        <v>4305</v>
      </c>
      <c r="D7081" s="65">
        <v>1</v>
      </c>
      <c r="E7081" s="66" t="s">
        <v>31</v>
      </c>
      <c r="F7081" s="72">
        <v>320000</v>
      </c>
      <c r="G7081" s="217">
        <f t="shared" si="199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6896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9"/>
        <v>613000</v>
      </c>
      <c r="H7082" s="69" t="s">
        <v>6893</v>
      </c>
    </row>
    <row r="7083" spans="1:8" ht="15" hidden="1" customHeight="1" x14ac:dyDescent="0.25">
      <c r="A7083" s="85">
        <v>44690</v>
      </c>
      <c r="B7083" s="60" t="s">
        <v>6897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9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4254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9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6898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9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5174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9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5175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9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5176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6899</v>
      </c>
      <c r="C7089" s="60" t="s">
        <v>6900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6901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6101</v>
      </c>
      <c r="C7091" s="60" t="s">
        <v>5950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9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6902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9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6903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9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6904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9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5883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9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6905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9"/>
        <v>50001</v>
      </c>
      <c r="H7097" s="69" t="s">
        <v>6906</v>
      </c>
    </row>
    <row r="7098" spans="1:8" ht="15" hidden="1" customHeight="1" x14ac:dyDescent="0.25">
      <c r="A7098" s="85">
        <v>44721</v>
      </c>
      <c r="B7098" s="60" t="s">
        <v>6907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9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6908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9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9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6909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9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6910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9"/>
        <v>20000</v>
      </c>
      <c r="H7102" s="69" t="s">
        <v>648</v>
      </c>
    </row>
    <row r="7103" spans="1:8" ht="15" customHeight="1" x14ac:dyDescent="0.25">
      <c r="A7103" s="85">
        <v>44751</v>
      </c>
      <c r="B7103" s="60" t="s">
        <v>6911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9"/>
        <v>26000</v>
      </c>
      <c r="H7103" s="69" t="s">
        <v>6912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6913</v>
      </c>
    </row>
    <row r="7105" spans="1:8" ht="15" hidden="1" customHeight="1" x14ac:dyDescent="0.25">
      <c r="A7105" s="85">
        <v>44751</v>
      </c>
      <c r="B7105" s="60" t="s">
        <v>6914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6915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6916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9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6917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9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6674</v>
      </c>
      <c r="C7110" s="60" t="s">
        <v>225</v>
      </c>
      <c r="D7110" s="60">
        <v>1</v>
      </c>
      <c r="E7110" s="60" t="s">
        <v>6046</v>
      </c>
      <c r="F7110" s="61">
        <v>145000</v>
      </c>
      <c r="G7110" s="68">
        <f t="shared" si="199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6918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9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6919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9"/>
        <v>24000</v>
      </c>
      <c r="H7112" s="69" t="s">
        <v>6869</v>
      </c>
    </row>
    <row r="7113" spans="1:8" ht="15" hidden="1" customHeight="1" x14ac:dyDescent="0.25">
      <c r="A7113" s="85">
        <v>44751</v>
      </c>
      <c r="B7113" s="60" t="s">
        <v>6920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9"/>
        <v>10500</v>
      </c>
      <c r="H7113" s="69" t="s">
        <v>6869</v>
      </c>
    </row>
    <row r="7114" spans="1:8" ht="15" hidden="1" customHeight="1" x14ac:dyDescent="0.25">
      <c r="A7114" s="85">
        <v>44751</v>
      </c>
      <c r="B7114" s="60" t="s">
        <v>6921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9"/>
        <v>4500</v>
      </c>
      <c r="H7114" s="69" t="s">
        <v>6869</v>
      </c>
    </row>
    <row r="7115" spans="1:8" ht="15" hidden="1" customHeight="1" x14ac:dyDescent="0.25">
      <c r="A7115" s="85">
        <v>44751</v>
      </c>
      <c r="B7115" s="60" t="s">
        <v>6922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9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9"/>
        <v>75000</v>
      </c>
      <c r="H7116" s="69" t="s">
        <v>1788</v>
      </c>
    </row>
    <row r="7117" spans="1:8" ht="15" customHeight="1" x14ac:dyDescent="0.25">
      <c r="A7117" s="85">
        <v>44782</v>
      </c>
      <c r="B7117" s="79" t="s">
        <v>4352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9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6923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9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6924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9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6925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6869</v>
      </c>
    </row>
    <row r="7121" spans="1:8" ht="15" hidden="1" customHeight="1" x14ac:dyDescent="0.25">
      <c r="A7121" s="85">
        <v>44782</v>
      </c>
      <c r="B7121" s="60" t="s">
        <v>6926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4020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6927</v>
      </c>
      <c r="C7123" s="60" t="s">
        <v>4020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6928</v>
      </c>
      <c r="C7124" s="60" t="s">
        <v>4020</v>
      </c>
      <c r="D7124" s="65">
        <v>14</v>
      </c>
      <c r="E7124" s="66" t="s">
        <v>31</v>
      </c>
      <c r="F7124" s="217">
        <v>37500</v>
      </c>
      <c r="G7124" s="68">
        <f t="shared" si="199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6929</v>
      </c>
      <c r="C7125" s="60" t="s">
        <v>4020</v>
      </c>
      <c r="D7125" s="65">
        <v>24</v>
      </c>
      <c r="E7125" s="66" t="s">
        <v>31</v>
      </c>
      <c r="F7125" s="68">
        <v>83000</v>
      </c>
      <c r="G7125" s="68">
        <f t="shared" si="199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6930</v>
      </c>
      <c r="C7126" s="60" t="s">
        <v>6931</v>
      </c>
      <c r="D7126" s="60">
        <v>25</v>
      </c>
      <c r="E7126" s="60" t="s">
        <v>31</v>
      </c>
      <c r="F7126" s="61">
        <v>38500</v>
      </c>
      <c r="G7126" s="68">
        <f t="shared" si="199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6456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9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6457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9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6932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9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6933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9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6934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9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4358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9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4426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9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6935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6936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0">F7135*D7135</f>
        <v>150000</v>
      </c>
      <c r="H7135" s="69" t="s">
        <v>6893</v>
      </c>
    </row>
    <row r="7136" spans="1:8" ht="15" hidden="1" customHeight="1" x14ac:dyDescent="0.25">
      <c r="A7136" s="85">
        <v>44813</v>
      </c>
      <c r="B7136" s="79" t="s">
        <v>4205</v>
      </c>
      <c r="C7136" s="71" t="s">
        <v>5967</v>
      </c>
      <c r="D7136" s="65">
        <v>1</v>
      </c>
      <c r="E7136" s="76" t="s">
        <v>31</v>
      </c>
      <c r="F7136" s="72">
        <v>260000</v>
      </c>
      <c r="G7136" s="217">
        <f t="shared" si="200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0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0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0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0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0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6937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0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6938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0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6939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0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6940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0"/>
        <v>14400</v>
      </c>
      <c r="H7145" s="69" t="s">
        <v>6204</v>
      </c>
    </row>
    <row r="7146" spans="1:8" ht="15" hidden="1" customHeight="1" x14ac:dyDescent="0.25">
      <c r="A7146" s="85">
        <v>44813</v>
      </c>
      <c r="B7146" s="63" t="s">
        <v>6941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0"/>
        <v>6000</v>
      </c>
      <c r="H7146" s="69" t="s">
        <v>6204</v>
      </c>
    </row>
    <row r="7147" spans="1:8" ht="15" hidden="1" customHeight="1" x14ac:dyDescent="0.25">
      <c r="A7147" s="85">
        <v>44813</v>
      </c>
      <c r="B7147" s="60" t="s">
        <v>6942</v>
      </c>
      <c r="C7147" s="60" t="s">
        <v>584</v>
      </c>
      <c r="D7147" s="81">
        <v>6</v>
      </c>
      <c r="E7147" s="76" t="s">
        <v>31</v>
      </c>
      <c r="F7147" s="398">
        <v>266.60000000000002</v>
      </c>
      <c r="G7147" s="217">
        <f t="shared" si="200"/>
        <v>1599.6000000000001</v>
      </c>
      <c r="H7147" s="69" t="s">
        <v>6204</v>
      </c>
    </row>
    <row r="7148" spans="1:8" ht="15" hidden="1" customHeight="1" x14ac:dyDescent="0.25">
      <c r="A7148" s="85">
        <v>44813</v>
      </c>
      <c r="B7148" s="75" t="s">
        <v>6509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0"/>
        <v>58000</v>
      </c>
      <c r="H7148" s="69" t="s">
        <v>6943</v>
      </c>
    </row>
    <row r="7149" spans="1:8" ht="15" hidden="1" customHeight="1" x14ac:dyDescent="0.25">
      <c r="A7149" s="85">
        <v>44813</v>
      </c>
      <c r="B7149" s="60" t="s">
        <v>6944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0"/>
        <v>40000</v>
      </c>
      <c r="H7149" s="69" t="s">
        <v>6204</v>
      </c>
    </row>
    <row r="7150" spans="1:8" ht="15" hidden="1" customHeight="1" x14ac:dyDescent="0.25">
      <c r="A7150" s="85">
        <v>44813</v>
      </c>
      <c r="B7150" s="77" t="s">
        <v>6945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0"/>
        <v>15000</v>
      </c>
      <c r="H7150" s="69" t="s">
        <v>6204</v>
      </c>
    </row>
    <row r="7151" spans="1:8" ht="15" hidden="1" customHeight="1" x14ac:dyDescent="0.25">
      <c r="A7151" s="85">
        <v>44813</v>
      </c>
      <c r="B7151" s="60" t="s">
        <v>6179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0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6946</v>
      </c>
      <c r="C7152" s="75" t="s">
        <v>6947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4522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1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3983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1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1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6948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6949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6950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6951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1"/>
        <v>300000</v>
      </c>
      <c r="H7160" s="69" t="s">
        <v>6952</v>
      </c>
    </row>
    <row r="7161" spans="1:8" ht="15" hidden="1" customHeight="1" x14ac:dyDescent="0.25">
      <c r="A7161" s="85">
        <v>44843</v>
      </c>
      <c r="B7161" s="60" t="s">
        <v>6953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1"/>
        <v>800000</v>
      </c>
      <c r="H7161" s="69" t="s">
        <v>6952</v>
      </c>
    </row>
    <row r="7162" spans="1:8" ht="15" hidden="1" customHeight="1" x14ac:dyDescent="0.25">
      <c r="A7162" s="85">
        <v>44843</v>
      </c>
      <c r="B7162" s="60" t="s">
        <v>6954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1"/>
        <v>3000000</v>
      </c>
      <c r="H7162" s="69" t="s">
        <v>6952</v>
      </c>
    </row>
    <row r="7163" spans="1:8" ht="15" hidden="1" customHeight="1" x14ac:dyDescent="0.25">
      <c r="A7163" s="85">
        <v>44843</v>
      </c>
      <c r="B7163" s="60" t="s">
        <v>6955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1"/>
        <v>900000</v>
      </c>
      <c r="H7163" s="69" t="s">
        <v>6952</v>
      </c>
    </row>
    <row r="7164" spans="1:8" ht="15" hidden="1" customHeight="1" x14ac:dyDescent="0.25">
      <c r="A7164" s="85">
        <v>44843</v>
      </c>
      <c r="B7164" s="60" t="s">
        <v>6956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1"/>
        <v>800000</v>
      </c>
      <c r="H7164" s="69" t="s">
        <v>6952</v>
      </c>
    </row>
    <row r="7165" spans="1:8" ht="15" hidden="1" customHeight="1" x14ac:dyDescent="0.25">
      <c r="A7165" s="85">
        <v>44843</v>
      </c>
      <c r="B7165" s="60" t="s">
        <v>6957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1"/>
        <v>3600000</v>
      </c>
      <c r="H7165" s="69" t="s">
        <v>6952</v>
      </c>
    </row>
    <row r="7166" spans="1:8" ht="15" hidden="1" customHeight="1" x14ac:dyDescent="0.25">
      <c r="A7166" s="85">
        <v>44843</v>
      </c>
      <c r="B7166" s="63" t="s">
        <v>6958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1"/>
        <v>1100000</v>
      </c>
      <c r="H7166" s="69" t="s">
        <v>6952</v>
      </c>
    </row>
    <row r="7167" spans="1:8" ht="15" hidden="1" customHeight="1" x14ac:dyDescent="0.25">
      <c r="A7167" s="85">
        <v>44843</v>
      </c>
      <c r="B7167" s="60" t="s">
        <v>6959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1"/>
        <v>1250000</v>
      </c>
      <c r="H7167" s="69" t="s">
        <v>6952</v>
      </c>
    </row>
    <row r="7168" spans="1:8" ht="15" hidden="1" customHeight="1" x14ac:dyDescent="0.25">
      <c r="A7168" s="85">
        <v>44843</v>
      </c>
      <c r="B7168" s="60" t="s">
        <v>6960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1"/>
        <v>90000</v>
      </c>
      <c r="H7168" s="69" t="s">
        <v>6952</v>
      </c>
    </row>
    <row r="7169" spans="1:8" ht="15" hidden="1" customHeight="1" x14ac:dyDescent="0.25">
      <c r="A7169" s="85">
        <v>44843</v>
      </c>
      <c r="B7169" s="63" t="s">
        <v>6961</v>
      </c>
      <c r="C7169" s="60" t="s">
        <v>759</v>
      </c>
      <c r="D7169" s="81">
        <v>18</v>
      </c>
      <c r="E7169" s="76" t="s">
        <v>31</v>
      </c>
      <c r="F7169" s="398">
        <v>30000</v>
      </c>
      <c r="G7169" s="217">
        <f t="shared" si="201"/>
        <v>540000</v>
      </c>
      <c r="H7169" s="69" t="s">
        <v>6952</v>
      </c>
    </row>
    <row r="7170" spans="1:8" ht="15" hidden="1" customHeight="1" x14ac:dyDescent="0.25">
      <c r="A7170" s="85">
        <v>44843</v>
      </c>
      <c r="B7170" s="60" t="s">
        <v>6962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1"/>
        <v>300000</v>
      </c>
      <c r="H7170" s="69" t="s">
        <v>6952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1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6963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1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6964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1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6965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6966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1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6967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1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6968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1"/>
        <v>60000</v>
      </c>
      <c r="H7177" s="69" t="s">
        <v>5068</v>
      </c>
    </row>
    <row r="7178" spans="1:8" ht="15" hidden="1" customHeight="1" x14ac:dyDescent="0.25">
      <c r="A7178" s="85">
        <v>44904</v>
      </c>
      <c r="B7178" s="60" t="s">
        <v>6969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1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6970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1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6971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6972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2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2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2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5348</v>
      </c>
      <c r="C7184" s="75" t="s">
        <v>791</v>
      </c>
      <c r="D7184" s="65">
        <v>1</v>
      </c>
      <c r="E7184" s="66" t="s">
        <v>6496</v>
      </c>
      <c r="F7184" s="68">
        <v>6000</v>
      </c>
      <c r="G7184" s="68">
        <f t="shared" si="202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2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6973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customHeight="1" x14ac:dyDescent="0.25">
      <c r="A7188" s="65" t="s">
        <v>507</v>
      </c>
      <c r="B7188" s="63" t="s">
        <v>6974</v>
      </c>
      <c r="C7188" s="87" t="s">
        <v>6975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6976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6847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2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4171</v>
      </c>
      <c r="C7191" s="60" t="s">
        <v>6977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4173</v>
      </c>
      <c r="C7192" s="60" t="s">
        <v>6977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customHeight="1" x14ac:dyDescent="0.25">
      <c r="A7193" s="65" t="s">
        <v>507</v>
      </c>
      <c r="B7193" s="60" t="s">
        <v>6978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2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6979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3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6980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3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3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6981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3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6982</v>
      </c>
      <c r="C7199" s="60" t="s">
        <v>79</v>
      </c>
      <c r="D7199" s="81">
        <v>2</v>
      </c>
      <c r="E7199" s="76" t="s">
        <v>31</v>
      </c>
      <c r="F7199" s="398">
        <v>576608</v>
      </c>
      <c r="G7199" s="68">
        <f t="shared" si="203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6983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3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6984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3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9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9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6985</v>
      </c>
      <c r="C7204" s="75" t="s">
        <v>79</v>
      </c>
      <c r="D7204" s="65">
        <v>2</v>
      </c>
      <c r="E7204" s="66" t="s">
        <v>28</v>
      </c>
      <c r="F7204" s="72">
        <v>248936</v>
      </c>
      <c r="G7204" s="409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6986</v>
      </c>
      <c r="C7205" s="60" t="s">
        <v>79</v>
      </c>
      <c r="D7205" s="65">
        <v>2</v>
      </c>
      <c r="E7205" s="76" t="s">
        <v>31</v>
      </c>
      <c r="F7205" s="72">
        <v>632256</v>
      </c>
      <c r="G7205" s="409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3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4522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4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4522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4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4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4104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6987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customHeight="1" x14ac:dyDescent="0.25">
      <c r="A7212" s="65" t="s">
        <v>473</v>
      </c>
      <c r="B7212" s="63" t="s">
        <v>6988</v>
      </c>
      <c r="C7212" s="87" t="s">
        <v>6412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customHeight="1" x14ac:dyDescent="0.25">
      <c r="A7213" s="65" t="s">
        <v>473</v>
      </c>
      <c r="B7213" s="79" t="s">
        <v>6989</v>
      </c>
      <c r="C7213" s="197" t="s">
        <v>6412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customHeight="1" x14ac:dyDescent="0.25">
      <c r="A7214" s="65" t="s">
        <v>473</v>
      </c>
      <c r="B7214" s="79" t="s">
        <v>6990</v>
      </c>
      <c r="C7214" s="60" t="s">
        <v>6412</v>
      </c>
      <c r="D7214" s="65">
        <v>10</v>
      </c>
      <c r="E7214" s="66" t="s">
        <v>31</v>
      </c>
      <c r="F7214" s="68">
        <v>335000</v>
      </c>
      <c r="G7214" s="68">
        <f t="shared" si="204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6991</v>
      </c>
      <c r="C7215" s="60" t="s">
        <v>6992</v>
      </c>
      <c r="D7215" s="65">
        <v>1</v>
      </c>
      <c r="E7215" s="66" t="s">
        <v>31</v>
      </c>
      <c r="F7215" s="68">
        <v>85000</v>
      </c>
      <c r="G7215" s="68">
        <f t="shared" si="204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6993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4"/>
        <v>253000</v>
      </c>
      <c r="H7216" s="69" t="s">
        <v>1214</v>
      </c>
    </row>
    <row r="7217" spans="1:8" ht="15" hidden="1" customHeight="1" x14ac:dyDescent="0.25">
      <c r="A7217" s="65" t="s">
        <v>6994</v>
      </c>
      <c r="B7217" s="111" t="s">
        <v>6995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4"/>
        <v>75000</v>
      </c>
      <c r="H7217" s="69" t="s">
        <v>2382</v>
      </c>
    </row>
    <row r="7218" spans="1:8" ht="15" hidden="1" customHeight="1" x14ac:dyDescent="0.25">
      <c r="A7218" s="65" t="s">
        <v>6996</v>
      </c>
      <c r="B7218" s="111" t="s">
        <v>6997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4"/>
        <v>400000</v>
      </c>
      <c r="H7218" s="69" t="s">
        <v>35</v>
      </c>
    </row>
    <row r="7219" spans="1:8" ht="15" hidden="1" customHeight="1" x14ac:dyDescent="0.25">
      <c r="A7219" s="65" t="s">
        <v>6996</v>
      </c>
      <c r="B7219" s="111" t="s">
        <v>6998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4"/>
        <v>25000</v>
      </c>
      <c r="H7219" s="69" t="s">
        <v>35</v>
      </c>
    </row>
    <row r="7220" spans="1:8" ht="15" hidden="1" customHeight="1" x14ac:dyDescent="0.25">
      <c r="A7220" s="65" t="s">
        <v>6996</v>
      </c>
      <c r="B7220" s="60" t="s">
        <v>6999</v>
      </c>
      <c r="C7220" s="60" t="s">
        <v>6837</v>
      </c>
      <c r="D7220" s="65">
        <v>1</v>
      </c>
      <c r="E7220" s="66" t="s">
        <v>71</v>
      </c>
      <c r="F7220" s="62">
        <v>270000</v>
      </c>
      <c r="G7220" s="68">
        <f t="shared" si="204"/>
        <v>270000</v>
      </c>
      <c r="H7220" s="69" t="s">
        <v>3876</v>
      </c>
    </row>
    <row r="7221" spans="1:8" ht="15" hidden="1" customHeight="1" x14ac:dyDescent="0.25">
      <c r="A7221" s="65" t="s">
        <v>6996</v>
      </c>
      <c r="B7221" s="60" t="s">
        <v>4426</v>
      </c>
      <c r="C7221" s="75" t="s">
        <v>6238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6996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6204</v>
      </c>
    </row>
    <row r="7223" spans="1:8" ht="15" hidden="1" customHeight="1" x14ac:dyDescent="0.25">
      <c r="A7223" s="65" t="s">
        <v>6996</v>
      </c>
      <c r="B7223" s="63" t="s">
        <v>7000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4550</v>
      </c>
    </row>
    <row r="7224" spans="1:8" ht="15" hidden="1" customHeight="1" x14ac:dyDescent="0.25">
      <c r="A7224" s="65" t="s">
        <v>6996</v>
      </c>
      <c r="B7224" s="79" t="s">
        <v>7001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4550</v>
      </c>
    </row>
    <row r="7225" spans="1:8" ht="15" hidden="1" customHeight="1" x14ac:dyDescent="0.25">
      <c r="A7225" s="65" t="s">
        <v>6996</v>
      </c>
      <c r="B7225" s="79" t="s">
        <v>7002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4"/>
        <v>125000</v>
      </c>
      <c r="H7225" s="69" t="s">
        <v>4550</v>
      </c>
    </row>
    <row r="7226" spans="1:8" ht="15" hidden="1" customHeight="1" x14ac:dyDescent="0.25">
      <c r="A7226" s="65" t="s">
        <v>6996</v>
      </c>
      <c r="B7226" s="63" t="s">
        <v>7003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4"/>
        <v>30000</v>
      </c>
      <c r="H7226" s="69" t="s">
        <v>4550</v>
      </c>
    </row>
    <row r="7227" spans="1:8" ht="15" hidden="1" customHeight="1" x14ac:dyDescent="0.25">
      <c r="A7227" s="65" t="s">
        <v>6996</v>
      </c>
      <c r="B7227" s="63" t="s">
        <v>7004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4"/>
        <v>30000</v>
      </c>
      <c r="H7227" s="69" t="s">
        <v>3876</v>
      </c>
    </row>
    <row r="7228" spans="1:8" ht="15" hidden="1" customHeight="1" x14ac:dyDescent="0.25">
      <c r="A7228" s="65" t="s">
        <v>6996</v>
      </c>
      <c r="B7228" s="60" t="s">
        <v>7005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4"/>
        <v>275000</v>
      </c>
      <c r="H7228" s="69" t="s">
        <v>112</v>
      </c>
    </row>
    <row r="7229" spans="1:8" ht="15" hidden="1" customHeight="1" x14ac:dyDescent="0.25">
      <c r="A7229" s="65" t="s">
        <v>6996</v>
      </c>
      <c r="B7229" s="60" t="s">
        <v>7006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4"/>
        <v>275000</v>
      </c>
      <c r="H7229" s="69" t="s">
        <v>112</v>
      </c>
    </row>
    <row r="7230" spans="1:8" ht="15" hidden="1" customHeight="1" x14ac:dyDescent="0.25">
      <c r="A7230" s="65" t="s">
        <v>6996</v>
      </c>
      <c r="B7230" s="60" t="s">
        <v>7004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4"/>
        <v>30000</v>
      </c>
      <c r="H7230" s="69" t="s">
        <v>112</v>
      </c>
    </row>
    <row r="7231" spans="1:8" ht="15" hidden="1" customHeight="1" x14ac:dyDescent="0.25">
      <c r="A7231" s="65" t="s">
        <v>6996</v>
      </c>
      <c r="B7231" s="63" t="s">
        <v>7007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4"/>
        <v>4200000</v>
      </c>
      <c r="H7231" s="69" t="s">
        <v>7008</v>
      </c>
    </row>
    <row r="7232" spans="1:8" ht="15" hidden="1" customHeight="1" x14ac:dyDescent="0.25">
      <c r="A7232" s="65" t="s">
        <v>6996</v>
      </c>
      <c r="B7232" s="60" t="s">
        <v>7009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4"/>
        <v>1188816</v>
      </c>
      <c r="H7232" s="69" t="s">
        <v>112</v>
      </c>
    </row>
    <row r="7233" spans="1:8" ht="15" hidden="1" customHeight="1" x14ac:dyDescent="0.25">
      <c r="A7233" s="65" t="s">
        <v>6996</v>
      </c>
      <c r="B7233" s="60" t="s">
        <v>7010</v>
      </c>
      <c r="C7233" s="60" t="s">
        <v>7011</v>
      </c>
      <c r="D7233" s="65">
        <v>2</v>
      </c>
      <c r="E7233" s="66" t="s">
        <v>31</v>
      </c>
      <c r="F7233" s="72">
        <v>1734930</v>
      </c>
      <c r="G7233" s="68">
        <f t="shared" si="204"/>
        <v>3469860</v>
      </c>
      <c r="H7233" s="69" t="s">
        <v>134</v>
      </c>
    </row>
    <row r="7234" spans="1:8" ht="15" hidden="1" customHeight="1" x14ac:dyDescent="0.25">
      <c r="A7234" s="65" t="s">
        <v>6996</v>
      </c>
      <c r="B7234" s="63" t="s">
        <v>7012</v>
      </c>
      <c r="C7234" s="60" t="s">
        <v>7013</v>
      </c>
      <c r="D7234" s="81">
        <v>2</v>
      </c>
      <c r="E7234" s="76" t="s">
        <v>31</v>
      </c>
      <c r="F7234" s="398">
        <v>60000</v>
      </c>
      <c r="G7234" s="68">
        <f t="shared" si="204"/>
        <v>120000</v>
      </c>
      <c r="H7234" s="69" t="s">
        <v>112</v>
      </c>
    </row>
    <row r="7235" spans="1:8" ht="15" hidden="1" customHeight="1" x14ac:dyDescent="0.25">
      <c r="A7235" s="65" t="s">
        <v>6996</v>
      </c>
      <c r="B7235" s="60" t="s">
        <v>7014</v>
      </c>
      <c r="C7235" s="60" t="s">
        <v>7013</v>
      </c>
      <c r="D7235" s="65">
        <v>2</v>
      </c>
      <c r="E7235" s="76" t="s">
        <v>31</v>
      </c>
      <c r="F7235" s="72">
        <v>60000</v>
      </c>
      <c r="G7235" s="68">
        <f t="shared" si="204"/>
        <v>120000</v>
      </c>
      <c r="H7235" s="69" t="s">
        <v>112</v>
      </c>
    </row>
    <row r="7236" spans="1:8" ht="15" hidden="1" customHeight="1" x14ac:dyDescent="0.25">
      <c r="A7236" s="65" t="s">
        <v>6996</v>
      </c>
      <c r="B7236" s="75" t="s">
        <v>7015</v>
      </c>
      <c r="C7236" s="60" t="s">
        <v>7016</v>
      </c>
      <c r="D7236" s="65">
        <v>1</v>
      </c>
      <c r="E7236" s="75" t="s">
        <v>28</v>
      </c>
      <c r="F7236" s="217">
        <v>3000000</v>
      </c>
      <c r="G7236" s="68">
        <f t="shared" si="204"/>
        <v>3000000</v>
      </c>
      <c r="H7236" s="69" t="s">
        <v>112</v>
      </c>
    </row>
    <row r="7237" spans="1:8" ht="15" hidden="1" customHeight="1" x14ac:dyDescent="0.25">
      <c r="A7237" s="65" t="s">
        <v>7017</v>
      </c>
      <c r="B7237" s="111" t="s">
        <v>7018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4"/>
        <v>16000</v>
      </c>
      <c r="H7237" s="69" t="s">
        <v>648</v>
      </c>
    </row>
    <row r="7238" spans="1:8" ht="15" hidden="1" customHeight="1" x14ac:dyDescent="0.25">
      <c r="A7238" s="65" t="s">
        <v>7017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4"/>
        <v>3310484</v>
      </c>
      <c r="H7238" s="69" t="s">
        <v>112</v>
      </c>
    </row>
    <row r="7239" spans="1:8" ht="15" hidden="1" customHeight="1" x14ac:dyDescent="0.25">
      <c r="A7239" s="65" t="s">
        <v>7017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4"/>
        <v>3552316</v>
      </c>
      <c r="H7239" s="69" t="s">
        <v>112</v>
      </c>
    </row>
    <row r="7240" spans="1:8" ht="15" hidden="1" customHeight="1" x14ac:dyDescent="0.25">
      <c r="A7240" s="65" t="s">
        <v>7017</v>
      </c>
      <c r="B7240" s="63" t="s">
        <v>7019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7017</v>
      </c>
      <c r="B7241" s="60" t="s">
        <v>7020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7017</v>
      </c>
      <c r="B7242" s="63" t="s">
        <v>7021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7017</v>
      </c>
      <c r="B7243" s="79" t="s">
        <v>7022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3941</v>
      </c>
    </row>
    <row r="7244" spans="1:8" ht="15" customHeight="1" x14ac:dyDescent="0.25">
      <c r="A7244" s="65" t="s">
        <v>7017</v>
      </c>
      <c r="B7244" s="79" t="s">
        <v>7023</v>
      </c>
      <c r="C7244" s="87" t="s">
        <v>7024</v>
      </c>
      <c r="D7244" s="65">
        <v>1</v>
      </c>
      <c r="E7244" s="66" t="s">
        <v>31</v>
      </c>
      <c r="F7244" s="68">
        <v>220000</v>
      </c>
      <c r="G7244" s="68">
        <f t="shared" si="204"/>
        <v>220000</v>
      </c>
      <c r="H7244" s="69" t="s">
        <v>1606</v>
      </c>
    </row>
    <row r="7245" spans="1:8" ht="15" customHeight="1" x14ac:dyDescent="0.25">
      <c r="A7245" s="65" t="s">
        <v>7017</v>
      </c>
      <c r="B7245" s="63" t="s">
        <v>7025</v>
      </c>
      <c r="C7245" s="87" t="s">
        <v>7024</v>
      </c>
      <c r="D7245" s="65">
        <v>1</v>
      </c>
      <c r="E7245" s="66" t="s">
        <v>31</v>
      </c>
      <c r="F7245" s="68">
        <v>170000</v>
      </c>
      <c r="G7245" s="68">
        <f t="shared" si="204"/>
        <v>170000</v>
      </c>
      <c r="H7245" s="69" t="s">
        <v>1606</v>
      </c>
    </row>
    <row r="7246" spans="1:8" ht="15" hidden="1" customHeight="1" x14ac:dyDescent="0.25">
      <c r="A7246" s="65" t="s">
        <v>7017</v>
      </c>
      <c r="B7246" s="63" t="s">
        <v>7026</v>
      </c>
      <c r="C7246" s="60" t="s">
        <v>7027</v>
      </c>
      <c r="D7246" s="60">
        <v>1</v>
      </c>
      <c r="E7246" s="60" t="s">
        <v>31</v>
      </c>
      <c r="F7246" s="61">
        <v>150000</v>
      </c>
      <c r="G7246" s="68">
        <f t="shared" si="204"/>
        <v>150000</v>
      </c>
      <c r="H7246" s="69" t="s">
        <v>1073</v>
      </c>
    </row>
    <row r="7247" spans="1:8" ht="15" customHeight="1" x14ac:dyDescent="0.25">
      <c r="A7247" s="65" t="s">
        <v>7017</v>
      </c>
      <c r="B7247" s="79" t="s">
        <v>4352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4"/>
        <v>33000000</v>
      </c>
      <c r="H7247" s="69" t="s">
        <v>112</v>
      </c>
    </row>
    <row r="7248" spans="1:8" ht="15" hidden="1" customHeight="1" x14ac:dyDescent="0.25">
      <c r="A7248" s="65" t="s">
        <v>7028</v>
      </c>
      <c r="B7248" s="111" t="s">
        <v>7029</v>
      </c>
      <c r="C7248" s="119" t="s">
        <v>3986</v>
      </c>
      <c r="D7248" s="81">
        <v>2</v>
      </c>
      <c r="E7248" s="66" t="s">
        <v>31</v>
      </c>
      <c r="F7248" s="217">
        <v>45000</v>
      </c>
      <c r="G7248" s="68">
        <f t="shared" si="204"/>
        <v>90000</v>
      </c>
      <c r="H7248" s="69" t="s">
        <v>112</v>
      </c>
    </row>
    <row r="7249" spans="1:8" ht="15" hidden="1" customHeight="1" x14ac:dyDescent="0.25">
      <c r="A7249" s="65" t="s">
        <v>7028</v>
      </c>
      <c r="B7249" s="75" t="s">
        <v>7030</v>
      </c>
      <c r="C7249" s="75" t="s">
        <v>3986</v>
      </c>
      <c r="D7249" s="81">
        <v>2</v>
      </c>
      <c r="E7249" s="66" t="s">
        <v>31</v>
      </c>
      <c r="F7249" s="217">
        <v>43000</v>
      </c>
      <c r="G7249" s="68">
        <f t="shared" si="204"/>
        <v>86000</v>
      </c>
      <c r="H7249" s="69" t="s">
        <v>112</v>
      </c>
    </row>
    <row r="7250" spans="1:8" ht="15" customHeight="1" x14ac:dyDescent="0.25">
      <c r="A7250" s="65" t="s">
        <v>7028</v>
      </c>
      <c r="B7250" s="60" t="s">
        <v>7031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4"/>
        <v>310000</v>
      </c>
      <c r="H7250" s="69" t="s">
        <v>7032</v>
      </c>
    </row>
    <row r="7251" spans="1:8" ht="15" hidden="1" customHeight="1" x14ac:dyDescent="0.25">
      <c r="A7251" s="65" t="s">
        <v>7028</v>
      </c>
      <c r="B7251" s="63" t="s">
        <v>7033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7028</v>
      </c>
      <c r="B7252" s="60" t="s">
        <v>3983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7028</v>
      </c>
      <c r="B7253" s="63" t="s">
        <v>7034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7028</v>
      </c>
      <c r="B7254" s="79" t="s">
        <v>7035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7028</v>
      </c>
      <c r="B7255" s="79" t="s">
        <v>7036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4"/>
        <v>20000</v>
      </c>
      <c r="H7255" s="69" t="s">
        <v>2807</v>
      </c>
    </row>
    <row r="7256" spans="1:8" ht="15" hidden="1" customHeight="1" x14ac:dyDescent="0.25">
      <c r="A7256" s="65" t="s">
        <v>7028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4"/>
        <v>180000</v>
      </c>
      <c r="H7256" s="69" t="s">
        <v>112</v>
      </c>
    </row>
    <row r="7257" spans="1:8" ht="15" hidden="1" customHeight="1" x14ac:dyDescent="0.25">
      <c r="A7257" s="65" t="s">
        <v>7028</v>
      </c>
      <c r="B7257" s="63" t="s">
        <v>7037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4"/>
        <v>11000</v>
      </c>
      <c r="H7257" s="69" t="s">
        <v>2319</v>
      </c>
    </row>
    <row r="7258" spans="1:8" ht="15" hidden="1" customHeight="1" x14ac:dyDescent="0.25">
      <c r="A7258" s="65" t="s">
        <v>7028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4"/>
        <v>400000</v>
      </c>
      <c r="H7258" s="69" t="s">
        <v>3876</v>
      </c>
    </row>
    <row r="7259" spans="1:8" ht="15" hidden="1" customHeight="1" x14ac:dyDescent="0.25">
      <c r="A7259" s="65" t="s">
        <v>7028</v>
      </c>
      <c r="B7259" s="60" t="s">
        <v>6212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4"/>
        <v>500000</v>
      </c>
      <c r="H7259" s="69" t="s">
        <v>2382</v>
      </c>
    </row>
    <row r="7260" spans="1:8" ht="15" hidden="1" customHeight="1" x14ac:dyDescent="0.25">
      <c r="A7260" s="65" t="s">
        <v>7028</v>
      </c>
      <c r="B7260" s="60" t="s">
        <v>7038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4"/>
        <v>10000</v>
      </c>
      <c r="H7260" s="69" t="s">
        <v>648</v>
      </c>
    </row>
    <row r="7261" spans="1:8" ht="15" hidden="1" customHeight="1" x14ac:dyDescent="0.25">
      <c r="A7261" s="65" t="s">
        <v>7028</v>
      </c>
      <c r="B7261" s="77" t="s">
        <v>5486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4"/>
        <v>1440000</v>
      </c>
      <c r="H7261" s="69" t="s">
        <v>112</v>
      </c>
    </row>
    <row r="7262" spans="1:8" ht="15" hidden="1" customHeight="1" x14ac:dyDescent="0.25">
      <c r="A7262" s="65" t="s">
        <v>7028</v>
      </c>
      <c r="B7262" s="60" t="s">
        <v>7039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4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6138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4"/>
        <v>550000</v>
      </c>
      <c r="H7263" s="86" t="s">
        <v>4609</v>
      </c>
    </row>
    <row r="7264" spans="1:8" ht="15" hidden="1" customHeight="1" x14ac:dyDescent="0.25">
      <c r="A7264" s="65" t="s">
        <v>317</v>
      </c>
      <c r="B7264" s="75" t="s">
        <v>7040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4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7041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4"/>
        <v>625000</v>
      </c>
      <c r="H7265" s="69" t="s">
        <v>4550</v>
      </c>
    </row>
    <row r="7266" spans="1:8" ht="15" customHeight="1" x14ac:dyDescent="0.25">
      <c r="A7266" s="65" t="s">
        <v>317</v>
      </c>
      <c r="B7266" s="63" t="s">
        <v>7042</v>
      </c>
      <c r="C7266" s="75" t="s">
        <v>7043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4550</v>
      </c>
    </row>
    <row r="7267" spans="1:8" ht="15" customHeight="1" x14ac:dyDescent="0.25">
      <c r="A7267" s="65" t="s">
        <v>317</v>
      </c>
      <c r="B7267" s="60" t="s">
        <v>7044</v>
      </c>
      <c r="C7267" s="60" t="s">
        <v>7043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4550</v>
      </c>
    </row>
    <row r="7268" spans="1:8" ht="15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7045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4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7046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5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7047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5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4351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5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7048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5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5"/>
        <v>255000</v>
      </c>
      <c r="H7275" s="69" t="s">
        <v>6204</v>
      </c>
    </row>
    <row r="7276" spans="1:8" ht="15" hidden="1" customHeight="1" x14ac:dyDescent="0.25">
      <c r="A7276" s="65" t="s">
        <v>7049</v>
      </c>
      <c r="B7276" s="60" t="s">
        <v>7050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5"/>
        <v>22500</v>
      </c>
      <c r="H7276" s="86" t="s">
        <v>7051</v>
      </c>
    </row>
    <row r="7277" spans="1:8" ht="15" hidden="1" customHeight="1" x14ac:dyDescent="0.25">
      <c r="A7277" s="65" t="s">
        <v>7049</v>
      </c>
      <c r="B7277" s="75" t="s">
        <v>7052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5"/>
        <v>350000</v>
      </c>
      <c r="H7277" s="69" t="s">
        <v>648</v>
      </c>
    </row>
    <row r="7278" spans="1:8" ht="15" hidden="1" customHeight="1" x14ac:dyDescent="0.25">
      <c r="A7278" s="65" t="s">
        <v>7049</v>
      </c>
      <c r="B7278" s="60" t="s">
        <v>7053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5"/>
        <v>2600000</v>
      </c>
      <c r="H7278" s="69" t="s">
        <v>2319</v>
      </c>
    </row>
    <row r="7279" spans="1:8" ht="15" hidden="1" customHeight="1" x14ac:dyDescent="0.25">
      <c r="A7279" s="65" t="s">
        <v>7049</v>
      </c>
      <c r="B7279" s="63" t="s">
        <v>7054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7049</v>
      </c>
      <c r="B7280" s="60" t="s">
        <v>7055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7049</v>
      </c>
      <c r="B7281" s="60" t="s">
        <v>7056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7049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6869</v>
      </c>
    </row>
    <row r="7283" spans="1:8" ht="15" hidden="1" customHeight="1" x14ac:dyDescent="0.25">
      <c r="A7283" s="65" t="s">
        <v>7049</v>
      </c>
      <c r="B7283" s="79" t="s">
        <v>7057</v>
      </c>
      <c r="C7283" s="60" t="s">
        <v>225</v>
      </c>
      <c r="D7283" s="65">
        <v>1</v>
      </c>
      <c r="E7283" s="66" t="s">
        <v>6046</v>
      </c>
      <c r="F7283" s="68">
        <v>145000</v>
      </c>
      <c r="G7283" s="68">
        <f t="shared" si="205"/>
        <v>145000</v>
      </c>
      <c r="H7283" s="69" t="s">
        <v>1214</v>
      </c>
    </row>
    <row r="7284" spans="1:8" ht="15" hidden="1" customHeight="1" x14ac:dyDescent="0.25">
      <c r="A7284" s="65" t="s">
        <v>7049</v>
      </c>
      <c r="B7284" s="63" t="s">
        <v>7058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5"/>
        <v>166000</v>
      </c>
      <c r="H7284" s="69" t="s">
        <v>2382</v>
      </c>
    </row>
    <row r="7285" spans="1:8" ht="15" hidden="1" customHeight="1" x14ac:dyDescent="0.25">
      <c r="A7285" s="65" t="s">
        <v>7049</v>
      </c>
      <c r="B7285" s="60" t="s">
        <v>4426</v>
      </c>
      <c r="C7285" s="75" t="s">
        <v>6238</v>
      </c>
      <c r="D7285" s="60">
        <v>5</v>
      </c>
      <c r="E7285" s="60" t="s">
        <v>31</v>
      </c>
      <c r="F7285" s="61">
        <v>100000</v>
      </c>
      <c r="G7285" s="68">
        <f t="shared" si="205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5"/>
        <v>23000</v>
      </c>
      <c r="H7286" s="69" t="s">
        <v>6204</v>
      </c>
    </row>
    <row r="7287" spans="1:8" ht="15" hidden="1" customHeight="1" x14ac:dyDescent="0.25">
      <c r="A7287" s="65" t="s">
        <v>375</v>
      </c>
      <c r="B7287" s="75" t="s">
        <v>6571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5"/>
        <v>32000</v>
      </c>
      <c r="H7287" s="69" t="s">
        <v>6204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5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7059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7060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7061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7062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5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6292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5"/>
        <v>166000</v>
      </c>
      <c r="H7294" s="69" t="s">
        <v>6204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5"/>
        <v>238000</v>
      </c>
      <c r="H7295" s="69" t="s">
        <v>6204</v>
      </c>
    </row>
    <row r="7296" spans="1:8" ht="15" hidden="1" customHeight="1" x14ac:dyDescent="0.25">
      <c r="A7296" s="65" t="s">
        <v>375</v>
      </c>
      <c r="B7296" s="79" t="s">
        <v>7063</v>
      </c>
      <c r="C7296" s="74" t="s">
        <v>7064</v>
      </c>
      <c r="D7296" s="65">
        <v>1</v>
      </c>
      <c r="E7296" s="66" t="s">
        <v>71</v>
      </c>
      <c r="F7296" s="67">
        <v>270000</v>
      </c>
      <c r="G7296" s="68">
        <f t="shared" si="205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7065</v>
      </c>
      <c r="C7297" s="60"/>
      <c r="D7297" s="65">
        <v>1</v>
      </c>
      <c r="E7297" s="66" t="s">
        <v>71</v>
      </c>
      <c r="F7297" s="72">
        <v>275000</v>
      </c>
      <c r="G7297" s="68">
        <f t="shared" si="205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6292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5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7066</v>
      </c>
      <c r="C7299" s="215" t="s">
        <v>7067</v>
      </c>
      <c r="D7299" s="81">
        <v>1</v>
      </c>
      <c r="E7299" s="66" t="s">
        <v>31</v>
      </c>
      <c r="F7299" s="217">
        <v>38000</v>
      </c>
      <c r="G7299" s="68">
        <f t="shared" si="205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7068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5"/>
        <v>4400000</v>
      </c>
      <c r="H7300" s="69" t="s">
        <v>7069</v>
      </c>
    </row>
    <row r="7301" spans="1:8" ht="15" hidden="1" customHeight="1" x14ac:dyDescent="0.25">
      <c r="A7301" s="65" t="s">
        <v>375</v>
      </c>
      <c r="B7301" s="60" t="s">
        <v>4278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5"/>
        <v>2400000</v>
      </c>
      <c r="H7301" s="69" t="s">
        <v>7069</v>
      </c>
    </row>
    <row r="7302" spans="1:8" ht="15" hidden="1" customHeight="1" x14ac:dyDescent="0.25">
      <c r="A7302" s="65" t="s">
        <v>7070</v>
      </c>
      <c r="B7302" s="80" t="s">
        <v>6441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5"/>
        <v>475000</v>
      </c>
      <c r="H7302" s="69" t="s">
        <v>2858</v>
      </c>
    </row>
    <row r="7303" spans="1:8" ht="15" hidden="1" customHeight="1" x14ac:dyDescent="0.25">
      <c r="A7303" s="65" t="s">
        <v>7070</v>
      </c>
      <c r="B7303" s="79" t="s">
        <v>7071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5"/>
        <v>425000</v>
      </c>
      <c r="H7303" s="69" t="s">
        <v>2858</v>
      </c>
    </row>
    <row r="7304" spans="1:8" ht="15" hidden="1" customHeight="1" x14ac:dyDescent="0.25">
      <c r="A7304" s="65" t="s">
        <v>7070</v>
      </c>
      <c r="B7304" s="60" t="s">
        <v>7072</v>
      </c>
      <c r="C7304" s="75" t="s">
        <v>2678</v>
      </c>
      <c r="D7304" s="81">
        <v>1</v>
      </c>
      <c r="E7304" s="66" t="s">
        <v>7073</v>
      </c>
      <c r="F7304" s="72">
        <v>2850000</v>
      </c>
      <c r="G7304" s="68">
        <f t="shared" si="205"/>
        <v>2850000</v>
      </c>
      <c r="H7304" s="69" t="s">
        <v>1266</v>
      </c>
    </row>
    <row r="7305" spans="1:8" ht="15" hidden="1" customHeight="1" x14ac:dyDescent="0.25">
      <c r="A7305" s="65" t="s">
        <v>7070</v>
      </c>
      <c r="B7305" s="63" t="s">
        <v>7074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7070</v>
      </c>
      <c r="B7306" s="60" t="s">
        <v>7075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7070</v>
      </c>
      <c r="B7307" s="60" t="s">
        <v>7076</v>
      </c>
      <c r="C7307" s="75" t="s">
        <v>5272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customHeight="1" x14ac:dyDescent="0.25">
      <c r="A7308" s="65" t="s">
        <v>7070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7070</v>
      </c>
      <c r="B7309" s="79" t="s">
        <v>4776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5"/>
        <v>190000</v>
      </c>
      <c r="H7309" s="69" t="s">
        <v>112</v>
      </c>
    </row>
    <row r="7310" spans="1:8" ht="15" hidden="1" customHeight="1" x14ac:dyDescent="0.25">
      <c r="A7310" s="65" t="s">
        <v>7070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5"/>
        <v>1400000</v>
      </c>
      <c r="H7310" s="69" t="s">
        <v>106</v>
      </c>
    </row>
    <row r="7311" spans="1:8" ht="15" hidden="1" customHeight="1" x14ac:dyDescent="0.25">
      <c r="A7311" s="65" t="s">
        <v>7070</v>
      </c>
      <c r="B7311" s="63" t="s">
        <v>7077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5"/>
        <v>480000</v>
      </c>
      <c r="H7311" s="69" t="s">
        <v>106</v>
      </c>
    </row>
    <row r="7312" spans="1:8" ht="15" hidden="1" customHeight="1" x14ac:dyDescent="0.25">
      <c r="A7312" s="65" t="s">
        <v>7070</v>
      </c>
      <c r="B7312" s="79" t="s">
        <v>7078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5"/>
        <v>200000</v>
      </c>
      <c r="H7312" s="69" t="s">
        <v>106</v>
      </c>
    </row>
    <row r="7313" spans="1:8" ht="15" hidden="1" customHeight="1" x14ac:dyDescent="0.25">
      <c r="A7313" s="65" t="s">
        <v>7070</v>
      </c>
      <c r="B7313" s="60" t="s">
        <v>7079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5"/>
        <v>1400000</v>
      </c>
      <c r="H7313" s="69" t="s">
        <v>106</v>
      </c>
    </row>
    <row r="7314" spans="1:8" ht="15" hidden="1" customHeight="1" x14ac:dyDescent="0.25">
      <c r="A7314" s="65" t="s">
        <v>7070</v>
      </c>
      <c r="B7314" s="60" t="s">
        <v>7080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5"/>
        <v>170000</v>
      </c>
      <c r="H7314" s="69" t="s">
        <v>112</v>
      </c>
    </row>
    <row r="7315" spans="1:8" ht="15" hidden="1" customHeight="1" x14ac:dyDescent="0.25">
      <c r="A7315" s="65" t="s">
        <v>7070</v>
      </c>
      <c r="B7315" s="77" t="s">
        <v>7081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5"/>
        <v>200000</v>
      </c>
      <c r="H7315" s="69" t="s">
        <v>112</v>
      </c>
    </row>
    <row r="7316" spans="1:8" ht="15" hidden="1" customHeight="1" x14ac:dyDescent="0.25">
      <c r="A7316" s="65" t="s">
        <v>7070</v>
      </c>
      <c r="B7316" s="60" t="s">
        <v>7082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5"/>
        <v>55000</v>
      </c>
      <c r="H7316" s="69" t="s">
        <v>106</v>
      </c>
    </row>
    <row r="7317" spans="1:8" ht="15" hidden="1" customHeight="1" x14ac:dyDescent="0.25">
      <c r="A7317" s="65" t="s">
        <v>7070</v>
      </c>
      <c r="B7317" s="60" t="s">
        <v>7083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5"/>
        <v>75000</v>
      </c>
      <c r="H7317" s="69" t="s">
        <v>106</v>
      </c>
    </row>
    <row r="7318" spans="1:8" ht="15" hidden="1" customHeight="1" x14ac:dyDescent="0.25">
      <c r="A7318" s="65" t="s">
        <v>7070</v>
      </c>
      <c r="B7318" s="63" t="s">
        <v>7084</v>
      </c>
      <c r="C7318" s="60" t="s">
        <v>105</v>
      </c>
      <c r="D7318" s="81">
        <v>1</v>
      </c>
      <c r="E7318" s="76" t="s">
        <v>31</v>
      </c>
      <c r="F7318" s="410">
        <v>360000</v>
      </c>
      <c r="G7318" s="68">
        <f t="shared" si="205"/>
        <v>360000</v>
      </c>
      <c r="H7318" s="69" t="s">
        <v>106</v>
      </c>
    </row>
    <row r="7319" spans="1:8" ht="15" hidden="1" customHeight="1" x14ac:dyDescent="0.25">
      <c r="A7319" s="65" t="s">
        <v>7070</v>
      </c>
      <c r="B7319" s="60" t="s">
        <v>7085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5"/>
        <v>150000</v>
      </c>
      <c r="H7319" s="69" t="s">
        <v>112</v>
      </c>
    </row>
    <row r="7320" spans="1:8" ht="15" hidden="1" customHeight="1" x14ac:dyDescent="0.25">
      <c r="A7320" s="65" t="s">
        <v>7070</v>
      </c>
      <c r="B7320" s="111" t="s">
        <v>6937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5"/>
        <v>287500</v>
      </c>
      <c r="H7320" s="69" t="s">
        <v>112</v>
      </c>
    </row>
    <row r="7321" spans="1:8" ht="15" hidden="1" customHeight="1" x14ac:dyDescent="0.25">
      <c r="A7321" s="65" t="s">
        <v>7070</v>
      </c>
      <c r="B7321" s="63" t="s">
        <v>6938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5"/>
        <v>287500</v>
      </c>
      <c r="H7321" s="69" t="s">
        <v>112</v>
      </c>
    </row>
    <row r="7322" spans="1:8" ht="15" hidden="1" customHeight="1" x14ac:dyDescent="0.25">
      <c r="A7322" s="65" t="s">
        <v>7070</v>
      </c>
      <c r="B7322" s="79" t="s">
        <v>7086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5"/>
        <v>460000</v>
      </c>
      <c r="H7322" s="69" t="s">
        <v>112</v>
      </c>
    </row>
    <row r="7323" spans="1:8" ht="15" hidden="1" customHeight="1" x14ac:dyDescent="0.25">
      <c r="A7323" s="65" t="s">
        <v>7070</v>
      </c>
      <c r="B7323" s="132" t="s">
        <v>7087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5"/>
        <v>215000</v>
      </c>
      <c r="H7323" s="69" t="s">
        <v>106</v>
      </c>
    </row>
    <row r="7324" spans="1:8" ht="15" hidden="1" customHeight="1" x14ac:dyDescent="0.25">
      <c r="A7324" s="65" t="s">
        <v>7070</v>
      </c>
      <c r="B7324" s="132" t="s">
        <v>7088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5"/>
        <v>225000</v>
      </c>
      <c r="H7324" s="69" t="s">
        <v>106</v>
      </c>
    </row>
    <row r="7325" spans="1:8" ht="15" hidden="1" customHeight="1" x14ac:dyDescent="0.25">
      <c r="A7325" s="65" t="s">
        <v>7070</v>
      </c>
      <c r="B7325" s="63" t="s">
        <v>7089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5"/>
        <v>83000</v>
      </c>
      <c r="H7325" s="69" t="s">
        <v>112</v>
      </c>
    </row>
    <row r="7326" spans="1:8" ht="15" hidden="1" customHeight="1" x14ac:dyDescent="0.25">
      <c r="A7326" s="65" t="s">
        <v>7070</v>
      </c>
      <c r="B7326" s="60" t="s">
        <v>7090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5"/>
        <v>10000</v>
      </c>
      <c r="H7326" s="69" t="s">
        <v>648</v>
      </c>
    </row>
    <row r="7327" spans="1:8" ht="15" hidden="1" customHeight="1" x14ac:dyDescent="0.25">
      <c r="A7327" s="65" t="s">
        <v>7070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5"/>
        <v>65000</v>
      </c>
      <c r="H7327" s="69" t="s">
        <v>112</v>
      </c>
    </row>
    <row r="7328" spans="1:8" ht="15" hidden="1" customHeight="1" x14ac:dyDescent="0.25">
      <c r="A7328" s="65" t="s">
        <v>7070</v>
      </c>
      <c r="B7328" s="63" t="s">
        <v>7091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5"/>
        <v>510000</v>
      </c>
      <c r="H7328" s="69" t="s">
        <v>7092</v>
      </c>
    </row>
    <row r="7329" spans="1:8" ht="15" hidden="1" customHeight="1" x14ac:dyDescent="0.25">
      <c r="A7329" s="65" t="s">
        <v>7070</v>
      </c>
      <c r="B7329" s="74" t="s">
        <v>7093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5"/>
        <v>450000</v>
      </c>
      <c r="H7329" s="69" t="s">
        <v>7092</v>
      </c>
    </row>
    <row r="7330" spans="1:8" ht="15" hidden="1" customHeight="1" x14ac:dyDescent="0.25">
      <c r="A7330" s="65" t="s">
        <v>7070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5"/>
        <v>1525000</v>
      </c>
      <c r="H7330" s="69" t="s">
        <v>112</v>
      </c>
    </row>
    <row r="7331" spans="1:8" ht="15" hidden="1" customHeight="1" x14ac:dyDescent="0.25">
      <c r="A7331" s="65" t="s">
        <v>7070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5"/>
        <v>1725000</v>
      </c>
      <c r="H7331" s="69" t="s">
        <v>112</v>
      </c>
    </row>
    <row r="7332" spans="1:8" ht="15" hidden="1" customHeight="1" x14ac:dyDescent="0.25">
      <c r="A7332" s="65" t="s">
        <v>7070</v>
      </c>
      <c r="B7332" s="74" t="s">
        <v>7094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5"/>
        <v>1430000</v>
      </c>
      <c r="H7332" s="69" t="s">
        <v>112</v>
      </c>
    </row>
    <row r="7333" spans="1:8" ht="15" hidden="1" customHeight="1" x14ac:dyDescent="0.25">
      <c r="A7333" s="65" t="s">
        <v>7070</v>
      </c>
      <c r="B7333" s="74" t="s">
        <v>7095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5"/>
        <v>6000000</v>
      </c>
      <c r="H7333" s="69" t="s">
        <v>112</v>
      </c>
    </row>
    <row r="7334" spans="1:8" ht="15" hidden="1" customHeight="1" x14ac:dyDescent="0.25">
      <c r="A7334" s="65" t="s">
        <v>7070</v>
      </c>
      <c r="B7334" s="74" t="s">
        <v>7096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5"/>
        <v>4550000</v>
      </c>
      <c r="H7334" s="69" t="s">
        <v>112</v>
      </c>
    </row>
    <row r="7335" spans="1:8" ht="15" hidden="1" customHeight="1" x14ac:dyDescent="0.25">
      <c r="A7335" s="65" t="s">
        <v>7097</v>
      </c>
      <c r="B7335" s="80" t="s">
        <v>7098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6">F7335*D7335</f>
        <v>315000</v>
      </c>
      <c r="H7335" s="14" t="s">
        <v>5068</v>
      </c>
    </row>
    <row r="7336" spans="1:8" ht="15" hidden="1" customHeight="1" x14ac:dyDescent="0.25">
      <c r="A7336" s="65" t="s">
        <v>7097</v>
      </c>
      <c r="B7336" s="79" t="s">
        <v>7099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6"/>
        <v>65000</v>
      </c>
      <c r="H7336" s="69" t="s">
        <v>7092</v>
      </c>
    </row>
    <row r="7337" spans="1:8" ht="15" hidden="1" customHeight="1" x14ac:dyDescent="0.25">
      <c r="A7337" s="65" t="s">
        <v>7097</v>
      </c>
      <c r="B7337" s="60" t="s">
        <v>7100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6"/>
        <v>65000</v>
      </c>
      <c r="H7337" s="69" t="s">
        <v>7092</v>
      </c>
    </row>
    <row r="7338" spans="1:8" ht="15" hidden="1" customHeight="1" x14ac:dyDescent="0.25">
      <c r="A7338" s="65" t="s">
        <v>7097</v>
      </c>
      <c r="B7338" s="63" t="s">
        <v>7101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5068</v>
      </c>
    </row>
    <row r="7339" spans="1:8" ht="15" hidden="1" customHeight="1" x14ac:dyDescent="0.25">
      <c r="A7339" s="65" t="s">
        <v>7097</v>
      </c>
      <c r="B7339" s="60" t="s">
        <v>7102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7097</v>
      </c>
      <c r="B7340" s="60" t="s">
        <v>7103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7092</v>
      </c>
    </row>
    <row r="7341" spans="1:8" ht="15" hidden="1" customHeight="1" x14ac:dyDescent="0.25">
      <c r="A7341" s="65" t="s">
        <v>7097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7097</v>
      </c>
      <c r="B7342" s="60" t="s">
        <v>5181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6"/>
        <v>980000</v>
      </c>
      <c r="H7342" s="69" t="s">
        <v>112</v>
      </c>
    </row>
    <row r="7343" spans="1:8" ht="15" hidden="1" customHeight="1" x14ac:dyDescent="0.25">
      <c r="A7343" s="65" t="s">
        <v>7097</v>
      </c>
      <c r="B7343" s="63" t="s">
        <v>7104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6"/>
        <v>390000</v>
      </c>
      <c r="H7343" s="69" t="s">
        <v>112</v>
      </c>
    </row>
    <row r="7344" spans="1:8" ht="15" hidden="1" customHeight="1" x14ac:dyDescent="0.25">
      <c r="A7344" s="65" t="s">
        <v>7097</v>
      </c>
      <c r="B7344" s="63" t="s">
        <v>7105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6"/>
        <v>175000</v>
      </c>
      <c r="H7344" s="69" t="s">
        <v>536</v>
      </c>
    </row>
    <row r="7345" spans="1:8" ht="15" hidden="1" customHeight="1" x14ac:dyDescent="0.25">
      <c r="A7345" s="65" t="s">
        <v>7097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6"/>
        <v>75000</v>
      </c>
      <c r="H7345" s="69" t="s">
        <v>536</v>
      </c>
    </row>
    <row r="7346" spans="1:8" ht="15" hidden="1" customHeight="1" x14ac:dyDescent="0.25">
      <c r="A7346" s="65" t="s">
        <v>7106</v>
      </c>
      <c r="B7346" s="80" t="s">
        <v>7107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6"/>
        <v>7500</v>
      </c>
      <c r="H7346" s="86" t="s">
        <v>6204</v>
      </c>
    </row>
    <row r="7347" spans="1:8" ht="15" hidden="1" customHeight="1" x14ac:dyDescent="0.25">
      <c r="A7347" s="65" t="s">
        <v>7106</v>
      </c>
      <c r="B7347" s="79" t="s">
        <v>7108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6"/>
        <v>27000</v>
      </c>
      <c r="H7347" s="86" t="s">
        <v>6204</v>
      </c>
    </row>
    <row r="7348" spans="1:8" ht="15" customHeight="1" x14ac:dyDescent="0.25">
      <c r="A7348" s="65" t="s">
        <v>7106</v>
      </c>
      <c r="B7348" s="60" t="s">
        <v>4352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6"/>
        <v>14500000</v>
      </c>
      <c r="H7348" s="69" t="s">
        <v>112</v>
      </c>
    </row>
    <row r="7349" spans="1:8" ht="15" customHeight="1" x14ac:dyDescent="0.25">
      <c r="A7349" s="65" t="s">
        <v>7106</v>
      </c>
      <c r="B7349" s="60" t="s">
        <v>6415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customHeight="1" x14ac:dyDescent="0.25">
      <c r="A7350" s="65" t="s">
        <v>7106</v>
      </c>
      <c r="B7350" s="63" t="s">
        <v>7109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7106</v>
      </c>
      <c r="B7351" s="60" t="s">
        <v>7110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6204</v>
      </c>
    </row>
    <row r="7352" spans="1:8" ht="15" customHeight="1" x14ac:dyDescent="0.25">
      <c r="A7352" s="65" t="s">
        <v>7106</v>
      </c>
      <c r="B7352" s="75" t="s">
        <v>7111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7106</v>
      </c>
      <c r="B7353" s="60" t="s">
        <v>7112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6"/>
        <v>37500</v>
      </c>
      <c r="H7353" s="69" t="s">
        <v>112</v>
      </c>
    </row>
    <row r="7354" spans="1:8" ht="15" hidden="1" customHeight="1" x14ac:dyDescent="0.25">
      <c r="A7354" s="65" t="s">
        <v>7106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6"/>
        <v>15000</v>
      </c>
      <c r="H7354" s="86" t="s">
        <v>6204</v>
      </c>
    </row>
    <row r="7355" spans="1:8" ht="15" hidden="1" customHeight="1" x14ac:dyDescent="0.25">
      <c r="A7355" s="65" t="s">
        <v>7106</v>
      </c>
      <c r="B7355" s="63" t="s">
        <v>7113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6"/>
        <v>22000</v>
      </c>
      <c r="H7355" s="86" t="s">
        <v>6204</v>
      </c>
    </row>
    <row r="7356" spans="1:8" ht="15" hidden="1" customHeight="1" x14ac:dyDescent="0.25">
      <c r="A7356" s="65" t="s">
        <v>7106</v>
      </c>
      <c r="B7356" s="79" t="s">
        <v>7114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6"/>
        <v>250000</v>
      </c>
      <c r="H7356" s="86" t="s">
        <v>6952</v>
      </c>
    </row>
    <row r="7357" spans="1:8" ht="15" hidden="1" customHeight="1" x14ac:dyDescent="0.25">
      <c r="A7357" s="65" t="s">
        <v>7106</v>
      </c>
      <c r="B7357" s="60" t="s">
        <v>7115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6"/>
        <v>225000</v>
      </c>
      <c r="H7357" s="86" t="s">
        <v>6952</v>
      </c>
    </row>
    <row r="7358" spans="1:8" ht="15" hidden="1" customHeight="1" x14ac:dyDescent="0.25">
      <c r="A7358" s="65" t="s">
        <v>7106</v>
      </c>
      <c r="B7358" s="60" t="s">
        <v>7116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6"/>
        <v>80000</v>
      </c>
      <c r="H7358" s="86" t="s">
        <v>6952</v>
      </c>
    </row>
    <row r="7359" spans="1:8" ht="15" hidden="1" customHeight="1" x14ac:dyDescent="0.25">
      <c r="A7359" s="65" t="s">
        <v>7106</v>
      </c>
      <c r="B7359" s="77" t="s">
        <v>7117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6"/>
        <v>155000</v>
      </c>
      <c r="H7359" s="86" t="s">
        <v>6204</v>
      </c>
    </row>
    <row r="7360" spans="1:8" ht="15" hidden="1" customHeight="1" x14ac:dyDescent="0.25">
      <c r="A7360" s="65" t="s">
        <v>7106</v>
      </c>
      <c r="B7360" s="60" t="s">
        <v>7118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6"/>
        <v>280000</v>
      </c>
      <c r="H7360" s="86" t="s">
        <v>6204</v>
      </c>
    </row>
    <row r="7361" spans="1:8" ht="15" hidden="1" customHeight="1" x14ac:dyDescent="0.25">
      <c r="A7361" s="65" t="s">
        <v>7106</v>
      </c>
      <c r="B7361" s="60" t="s">
        <v>7119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6"/>
        <v>60000</v>
      </c>
      <c r="H7361" s="69" t="s">
        <v>6952</v>
      </c>
    </row>
    <row r="7362" spans="1:8" ht="15" hidden="1" customHeight="1" x14ac:dyDescent="0.25">
      <c r="A7362" s="65" t="s">
        <v>7106</v>
      </c>
      <c r="B7362" s="60" t="s">
        <v>7120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6"/>
        <v>225000</v>
      </c>
      <c r="H7362" s="86" t="s">
        <v>6204</v>
      </c>
    </row>
    <row r="7363" spans="1:8" ht="15" hidden="1" customHeight="1" x14ac:dyDescent="0.25">
      <c r="A7363" s="65" t="s">
        <v>7106</v>
      </c>
      <c r="B7363" s="60" t="s">
        <v>7121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6"/>
        <v>13000</v>
      </c>
      <c r="H7363" s="86" t="s">
        <v>6204</v>
      </c>
    </row>
    <row r="7364" spans="1:8" ht="15" hidden="1" customHeight="1" x14ac:dyDescent="0.25">
      <c r="A7364" s="65" t="s">
        <v>7106</v>
      </c>
      <c r="B7364" s="111" t="s">
        <v>7122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6"/>
        <v>2200000</v>
      </c>
      <c r="H7364" s="69" t="s">
        <v>789</v>
      </c>
    </row>
    <row r="7365" spans="1:8" ht="15" hidden="1" customHeight="1" x14ac:dyDescent="0.25">
      <c r="A7365" s="65" t="s">
        <v>7106</v>
      </c>
      <c r="B7365" s="63" t="s">
        <v>4278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6"/>
        <v>1200000</v>
      </c>
      <c r="H7365" s="69" t="s">
        <v>789</v>
      </c>
    </row>
    <row r="7366" spans="1:8" ht="15" hidden="1" customHeight="1" x14ac:dyDescent="0.25">
      <c r="A7366" s="65" t="s">
        <v>7123</v>
      </c>
      <c r="B7366" s="80" t="s">
        <v>7124</v>
      </c>
      <c r="C7366" s="87" t="s">
        <v>7125</v>
      </c>
      <c r="D7366" s="65">
        <v>1</v>
      </c>
      <c r="E7366" s="66" t="s">
        <v>31</v>
      </c>
      <c r="F7366" s="67">
        <v>300000</v>
      </c>
      <c r="G7366" s="68">
        <f t="shared" si="206"/>
        <v>300000</v>
      </c>
      <c r="H7366" s="86" t="s">
        <v>6204</v>
      </c>
    </row>
    <row r="7367" spans="1:8" ht="15" hidden="1" customHeight="1" x14ac:dyDescent="0.25">
      <c r="A7367" s="65" t="s">
        <v>7123</v>
      </c>
      <c r="B7367" s="79" t="s">
        <v>7126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6"/>
        <v>250000</v>
      </c>
      <c r="H7367" s="86" t="s">
        <v>6204</v>
      </c>
    </row>
    <row r="7368" spans="1:8" ht="15" hidden="1" customHeight="1" x14ac:dyDescent="0.25">
      <c r="A7368" s="65" t="s">
        <v>7123</v>
      </c>
      <c r="B7368" s="60" t="s">
        <v>7127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6"/>
        <v>800000</v>
      </c>
      <c r="H7368" s="69" t="s">
        <v>134</v>
      </c>
    </row>
    <row r="7369" spans="1:8" ht="15" hidden="1" customHeight="1" x14ac:dyDescent="0.25">
      <c r="A7369" s="65" t="s">
        <v>7123</v>
      </c>
      <c r="B7369" s="60" t="s">
        <v>7128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4216</v>
      </c>
    </row>
    <row r="7370" spans="1:8" ht="15" hidden="1" customHeight="1" x14ac:dyDescent="0.25">
      <c r="A7370" s="65" t="s">
        <v>7123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4216</v>
      </c>
    </row>
    <row r="7371" spans="1:8" ht="15" hidden="1" customHeight="1" x14ac:dyDescent="0.25">
      <c r="A7371" s="65" t="s">
        <v>7123</v>
      </c>
      <c r="B7371" s="60" t="s">
        <v>7129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6204</v>
      </c>
    </row>
    <row r="7372" spans="1:8" ht="15" hidden="1" customHeight="1" x14ac:dyDescent="0.25">
      <c r="A7372" s="65" t="s">
        <v>7123</v>
      </c>
      <c r="B7372" s="75" t="s">
        <v>7130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6204</v>
      </c>
    </row>
    <row r="7373" spans="1:8" ht="15" hidden="1" customHeight="1" x14ac:dyDescent="0.25">
      <c r="A7373" s="65" t="s">
        <v>7123</v>
      </c>
      <c r="B7373" s="60" t="s">
        <v>7131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6"/>
        <v>50000</v>
      </c>
      <c r="H7373" s="69" t="s">
        <v>4216</v>
      </c>
    </row>
    <row r="7374" spans="1:8" ht="15" hidden="1" customHeight="1" x14ac:dyDescent="0.25">
      <c r="A7374" s="65" t="s">
        <v>7123</v>
      </c>
      <c r="B7374" s="63" t="s">
        <v>7132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6"/>
        <v>50000</v>
      </c>
      <c r="H7374" s="86" t="s">
        <v>4216</v>
      </c>
    </row>
    <row r="7375" spans="1:8" ht="15" hidden="1" customHeight="1" x14ac:dyDescent="0.25">
      <c r="A7375" s="65" t="s">
        <v>7123</v>
      </c>
      <c r="B7375" s="63" t="s">
        <v>7133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6"/>
        <v>6000</v>
      </c>
      <c r="H7375" s="86" t="s">
        <v>4216</v>
      </c>
    </row>
    <row r="7376" spans="1:8" ht="15" customHeight="1" x14ac:dyDescent="0.25">
      <c r="A7376" s="65" t="s">
        <v>7123</v>
      </c>
      <c r="B7376" s="79" t="s">
        <v>5257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6"/>
        <v>870000</v>
      </c>
      <c r="H7376" s="86" t="s">
        <v>112</v>
      </c>
    </row>
    <row r="7377" spans="1:8" ht="15" hidden="1" customHeight="1" x14ac:dyDescent="0.25">
      <c r="A7377" s="65" t="s">
        <v>7123</v>
      </c>
      <c r="B7377" s="60" t="s">
        <v>7134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6"/>
        <v>350000</v>
      </c>
      <c r="H7377" s="86" t="s">
        <v>112</v>
      </c>
    </row>
    <row r="7378" spans="1:8" ht="15" customHeight="1" x14ac:dyDescent="0.25">
      <c r="A7378" s="65" t="s">
        <v>7123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6"/>
        <v>480000</v>
      </c>
      <c r="H7378" s="86" t="s">
        <v>112</v>
      </c>
    </row>
    <row r="7379" spans="1:8" ht="15" hidden="1" customHeight="1" x14ac:dyDescent="0.25">
      <c r="A7379" s="65" t="s">
        <v>7123</v>
      </c>
      <c r="B7379" s="63" t="s">
        <v>7135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6"/>
        <v>19000</v>
      </c>
      <c r="H7379" s="86" t="s">
        <v>6204</v>
      </c>
    </row>
    <row r="7380" spans="1:8" ht="15" hidden="1" customHeight="1" x14ac:dyDescent="0.25">
      <c r="A7380" s="65" t="s">
        <v>7123</v>
      </c>
      <c r="B7380" s="60" t="s">
        <v>7136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6"/>
        <v>33000</v>
      </c>
      <c r="H7380" s="86" t="s">
        <v>7137</v>
      </c>
    </row>
    <row r="7381" spans="1:8" ht="15" hidden="1" customHeight="1" x14ac:dyDescent="0.25">
      <c r="A7381" s="65" t="s">
        <v>7123</v>
      </c>
      <c r="B7381" s="60" t="s">
        <v>7138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6"/>
        <v>95000</v>
      </c>
      <c r="H7381" s="69" t="s">
        <v>1301</v>
      </c>
    </row>
    <row r="7382" spans="1:8" ht="15" hidden="1" customHeight="1" x14ac:dyDescent="0.25">
      <c r="A7382" s="65" t="s">
        <v>7123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6"/>
        <v>160000</v>
      </c>
      <c r="H7382" s="69" t="s">
        <v>1301</v>
      </c>
    </row>
    <row r="7383" spans="1:8" ht="15" hidden="1" customHeight="1" x14ac:dyDescent="0.25">
      <c r="A7383" s="65" t="s">
        <v>7123</v>
      </c>
      <c r="B7383" s="60" t="s">
        <v>4063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6"/>
        <v>155000</v>
      </c>
      <c r="H7383" s="69" t="s">
        <v>112</v>
      </c>
    </row>
    <row r="7384" spans="1:8" ht="15" hidden="1" customHeight="1" x14ac:dyDescent="0.25">
      <c r="A7384" s="65" t="s">
        <v>7123</v>
      </c>
      <c r="B7384" s="111" t="s">
        <v>7139</v>
      </c>
      <c r="C7384" s="60" t="s">
        <v>6195</v>
      </c>
      <c r="D7384" s="65">
        <v>1</v>
      </c>
      <c r="E7384" s="75" t="s">
        <v>28</v>
      </c>
      <c r="F7384" s="217">
        <v>950000</v>
      </c>
      <c r="G7384" s="68">
        <f t="shared" si="206"/>
        <v>950000</v>
      </c>
      <c r="H7384" s="69" t="s">
        <v>6952</v>
      </c>
    </row>
    <row r="7385" spans="1:8" ht="15" hidden="1" customHeight="1" x14ac:dyDescent="0.25">
      <c r="A7385" s="65" t="s">
        <v>7123</v>
      </c>
      <c r="B7385" s="63" t="s">
        <v>7140</v>
      </c>
      <c r="C7385" s="60" t="s">
        <v>6195</v>
      </c>
      <c r="D7385" s="65">
        <v>1</v>
      </c>
      <c r="E7385" s="76" t="s">
        <v>31</v>
      </c>
      <c r="F7385" s="72">
        <v>1200000</v>
      </c>
      <c r="G7385" s="68">
        <f t="shared" si="206"/>
        <v>1200000</v>
      </c>
      <c r="H7385" s="69" t="s">
        <v>6952</v>
      </c>
    </row>
    <row r="7386" spans="1:8" ht="15" hidden="1" customHeight="1" x14ac:dyDescent="0.25">
      <c r="A7386" s="65" t="s">
        <v>7123</v>
      </c>
      <c r="B7386" s="79" t="s">
        <v>5261</v>
      </c>
      <c r="C7386" s="60" t="s">
        <v>6195</v>
      </c>
      <c r="D7386" s="65">
        <v>2</v>
      </c>
      <c r="E7386" s="76" t="s">
        <v>31</v>
      </c>
      <c r="F7386" s="224">
        <v>110000</v>
      </c>
      <c r="G7386" s="68">
        <f t="shared" si="206"/>
        <v>220000</v>
      </c>
      <c r="H7386" s="69" t="s">
        <v>112</v>
      </c>
    </row>
    <row r="7387" spans="1:8" ht="15" hidden="1" customHeight="1" x14ac:dyDescent="0.25">
      <c r="A7387" s="65" t="s">
        <v>7141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6"/>
        <v>150000</v>
      </c>
      <c r="H7387" s="86" t="s">
        <v>7142</v>
      </c>
    </row>
    <row r="7388" spans="1:8" ht="15" hidden="1" customHeight="1" x14ac:dyDescent="0.25">
      <c r="A7388" s="65" t="s">
        <v>7141</v>
      </c>
      <c r="B7388" s="79" t="s">
        <v>7143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6"/>
        <v>900000</v>
      </c>
      <c r="H7388" s="86" t="s">
        <v>696</v>
      </c>
    </row>
    <row r="7389" spans="1:8" ht="15" hidden="1" customHeight="1" x14ac:dyDescent="0.25">
      <c r="A7389" s="65" t="s">
        <v>7141</v>
      </c>
      <c r="B7389" s="60" t="s">
        <v>7144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6"/>
        <v>612700</v>
      </c>
      <c r="H7389" s="69" t="s">
        <v>648</v>
      </c>
    </row>
    <row r="7390" spans="1:8" ht="15" hidden="1" customHeight="1" x14ac:dyDescent="0.25">
      <c r="A7390" s="65" t="s">
        <v>7141</v>
      </c>
      <c r="B7390" s="60" t="s">
        <v>7145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7141</v>
      </c>
      <c r="B7391" s="63" t="s">
        <v>7146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6204</v>
      </c>
    </row>
    <row r="7392" spans="1:8" ht="15" hidden="1" customHeight="1" x14ac:dyDescent="0.25">
      <c r="A7392" s="65" t="s">
        <v>7141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6204</v>
      </c>
    </row>
    <row r="7393" spans="1:8" ht="15" hidden="1" customHeight="1" x14ac:dyDescent="0.25">
      <c r="A7393" s="65" t="s">
        <v>7141</v>
      </c>
      <c r="B7393" s="75" t="s">
        <v>7147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6204</v>
      </c>
    </row>
    <row r="7394" spans="1:8" ht="15" hidden="1" customHeight="1" x14ac:dyDescent="0.25">
      <c r="A7394" s="65" t="s">
        <v>7141</v>
      </c>
      <c r="B7394" s="60" t="s">
        <v>7148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6"/>
        <v>272000</v>
      </c>
      <c r="H7394" s="69" t="s">
        <v>112</v>
      </c>
    </row>
    <row r="7395" spans="1:8" ht="15" hidden="1" customHeight="1" x14ac:dyDescent="0.25">
      <c r="A7395" s="65" t="s">
        <v>7141</v>
      </c>
      <c r="B7395" s="63" t="s">
        <v>7149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6"/>
        <v>616000</v>
      </c>
      <c r="H7395" s="86" t="s">
        <v>112</v>
      </c>
    </row>
    <row r="7396" spans="1:8" ht="15" customHeight="1" x14ac:dyDescent="0.25">
      <c r="A7396" s="65" t="s">
        <v>7141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6"/>
        <v>12600000</v>
      </c>
      <c r="H7396" s="86" t="s">
        <v>112</v>
      </c>
    </row>
    <row r="7397" spans="1:8" ht="15" hidden="1" customHeight="1" x14ac:dyDescent="0.25">
      <c r="A7397" s="65" t="s">
        <v>7141</v>
      </c>
      <c r="B7397" s="60" t="s">
        <v>5831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6"/>
        <v>400000</v>
      </c>
      <c r="H7397" s="86" t="s">
        <v>552</v>
      </c>
    </row>
    <row r="7398" spans="1:8" ht="15" hidden="1" customHeight="1" x14ac:dyDescent="0.25">
      <c r="A7398" s="65" t="s">
        <v>7141</v>
      </c>
      <c r="B7398" s="60" t="s">
        <v>7150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6"/>
        <v>20000</v>
      </c>
      <c r="H7398" s="86" t="s">
        <v>7151</v>
      </c>
    </row>
    <row r="7399" spans="1:8" ht="15" hidden="1" customHeight="1" x14ac:dyDescent="0.25">
      <c r="A7399" s="65" t="s">
        <v>7141</v>
      </c>
      <c r="B7399" s="60" t="s">
        <v>7152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6"/>
        <v>29000</v>
      </c>
      <c r="H7399" s="86" t="s">
        <v>7151</v>
      </c>
    </row>
    <row r="7400" spans="1:8" ht="15" hidden="1" customHeight="1" x14ac:dyDescent="0.25">
      <c r="A7400" s="65" t="s">
        <v>7141</v>
      </c>
      <c r="B7400" s="60" t="s">
        <v>7153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6"/>
        <v>37500</v>
      </c>
      <c r="H7400" s="86" t="s">
        <v>7151</v>
      </c>
    </row>
    <row r="7401" spans="1:8" ht="15" hidden="1" customHeight="1" x14ac:dyDescent="0.25">
      <c r="A7401" s="65" t="s">
        <v>7141</v>
      </c>
      <c r="B7401" s="60" t="s">
        <v>4874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7">F7401*D7401</f>
        <v>55000</v>
      </c>
      <c r="H7401" s="86" t="s">
        <v>3898</v>
      </c>
    </row>
    <row r="7402" spans="1:8" ht="15" hidden="1" customHeight="1" x14ac:dyDescent="0.25">
      <c r="A7402" s="65" t="s">
        <v>7141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7"/>
        <v>40000</v>
      </c>
      <c r="H7402" s="86" t="s">
        <v>3898</v>
      </c>
    </row>
    <row r="7403" spans="1:8" ht="15" hidden="1" customHeight="1" x14ac:dyDescent="0.25">
      <c r="A7403" s="65" t="s">
        <v>7141</v>
      </c>
      <c r="B7403" s="60" t="s">
        <v>7154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7"/>
        <v>5000</v>
      </c>
      <c r="H7403" s="86" t="s">
        <v>3898</v>
      </c>
    </row>
    <row r="7404" spans="1:8" ht="15" hidden="1" customHeight="1" x14ac:dyDescent="0.25">
      <c r="A7404" s="65" t="s">
        <v>7141</v>
      </c>
      <c r="B7404" s="111" t="s">
        <v>7155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7"/>
        <v>126000</v>
      </c>
      <c r="H7404" s="69" t="s">
        <v>6204</v>
      </c>
    </row>
    <row r="7405" spans="1:8" ht="15" hidden="1" customHeight="1" x14ac:dyDescent="0.25">
      <c r="A7405" s="65" t="s">
        <v>7141</v>
      </c>
      <c r="B7405" s="63" t="s">
        <v>7156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7"/>
        <v>45000</v>
      </c>
      <c r="H7405" s="69" t="s">
        <v>169</v>
      </c>
    </row>
    <row r="7406" spans="1:8" ht="15" hidden="1" customHeight="1" x14ac:dyDescent="0.25">
      <c r="A7406" s="65" t="s">
        <v>7141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7"/>
        <v>12900000</v>
      </c>
      <c r="H7406" s="69" t="s">
        <v>112</v>
      </c>
    </row>
    <row r="7407" spans="1:8" ht="15" hidden="1" customHeight="1" x14ac:dyDescent="0.25">
      <c r="A7407" s="65" t="s">
        <v>7157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7"/>
        <v>6850000</v>
      </c>
      <c r="H7407" s="86" t="s">
        <v>112</v>
      </c>
    </row>
    <row r="7408" spans="1:8" ht="15" hidden="1" customHeight="1" x14ac:dyDescent="0.25">
      <c r="A7408" s="65" t="s">
        <v>7157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7"/>
        <v>900000</v>
      </c>
      <c r="H7408" s="86" t="s">
        <v>112</v>
      </c>
    </row>
    <row r="7409" spans="1:8" ht="15" hidden="1" customHeight="1" x14ac:dyDescent="0.25">
      <c r="A7409" s="65" t="s">
        <v>7157</v>
      </c>
      <c r="B7409" s="60" t="s">
        <v>7158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7"/>
        <v>70000</v>
      </c>
      <c r="H7409" s="69" t="s">
        <v>3239</v>
      </c>
    </row>
    <row r="7410" spans="1:8" ht="15" hidden="1" customHeight="1" x14ac:dyDescent="0.25">
      <c r="A7410" s="65" t="s">
        <v>7157</v>
      </c>
      <c r="B7410" s="60" t="s">
        <v>7159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7157</v>
      </c>
      <c r="B7411" s="63" t="s">
        <v>7160</v>
      </c>
      <c r="C7411" s="87" t="s">
        <v>7161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7162</v>
      </c>
    </row>
    <row r="7412" spans="1:8" ht="15" hidden="1" customHeight="1" x14ac:dyDescent="0.25">
      <c r="A7412" s="65" t="s">
        <v>7157</v>
      </c>
      <c r="B7412" s="60" t="s">
        <v>7163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7157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7157</v>
      </c>
      <c r="B7414" s="60" t="s">
        <v>7164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7"/>
        <v>1750000</v>
      </c>
      <c r="H7414" s="69" t="s">
        <v>147</v>
      </c>
    </row>
    <row r="7415" spans="1:8" ht="15" hidden="1" customHeight="1" x14ac:dyDescent="0.25">
      <c r="A7415" s="65" t="s">
        <v>7157</v>
      </c>
      <c r="B7415" s="63" t="s">
        <v>5871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7"/>
        <v>70000</v>
      </c>
      <c r="H7415" s="86" t="s">
        <v>112</v>
      </c>
    </row>
    <row r="7416" spans="1:8" ht="15" hidden="1" customHeight="1" x14ac:dyDescent="0.25">
      <c r="A7416" s="65" t="s">
        <v>7157</v>
      </c>
      <c r="B7416" s="60" t="s">
        <v>5110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7"/>
        <v>630000</v>
      </c>
      <c r="H7416" s="86" t="s">
        <v>112</v>
      </c>
    </row>
    <row r="7417" spans="1:8" ht="15" hidden="1" customHeight="1" x14ac:dyDescent="0.25">
      <c r="A7417" s="65" t="s">
        <v>7157</v>
      </c>
      <c r="B7417" s="60" t="s">
        <v>7165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7"/>
        <v>300000</v>
      </c>
      <c r="H7417" s="86" t="s">
        <v>112</v>
      </c>
    </row>
    <row r="7418" spans="1:8" ht="15" hidden="1" customHeight="1" x14ac:dyDescent="0.25">
      <c r="A7418" s="65" t="s">
        <v>7157</v>
      </c>
      <c r="B7418" s="60" t="s">
        <v>7166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7"/>
        <v>175000</v>
      </c>
      <c r="H7418" s="86" t="s">
        <v>112</v>
      </c>
    </row>
    <row r="7419" spans="1:8" ht="15" hidden="1" customHeight="1" x14ac:dyDescent="0.25">
      <c r="A7419" s="65" t="s">
        <v>7157</v>
      </c>
      <c r="B7419" s="60" t="s">
        <v>5468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7"/>
        <v>185000</v>
      </c>
      <c r="H7419" s="86" t="s">
        <v>112</v>
      </c>
    </row>
    <row r="7420" spans="1:8" ht="15" hidden="1" customHeight="1" x14ac:dyDescent="0.25">
      <c r="A7420" s="65" t="s">
        <v>7157</v>
      </c>
      <c r="B7420" s="79" t="s">
        <v>7167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7"/>
        <v>520000</v>
      </c>
      <c r="H7420" s="86" t="s">
        <v>112</v>
      </c>
    </row>
    <row r="7421" spans="1:8" ht="15" hidden="1" customHeight="1" x14ac:dyDescent="0.25">
      <c r="A7421" s="65" t="s">
        <v>7157</v>
      </c>
      <c r="B7421" s="60" t="s">
        <v>7168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7"/>
        <v>195000</v>
      </c>
      <c r="H7421" s="86" t="s">
        <v>112</v>
      </c>
    </row>
    <row r="7422" spans="1:8" ht="15" hidden="1" customHeight="1" x14ac:dyDescent="0.25">
      <c r="A7422" s="65" t="s">
        <v>7157</v>
      </c>
      <c r="B7422" s="60" t="s">
        <v>7169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7"/>
        <v>220000</v>
      </c>
      <c r="H7422" s="86" t="s">
        <v>112</v>
      </c>
    </row>
    <row r="7423" spans="1:8" ht="15" hidden="1" customHeight="1" x14ac:dyDescent="0.25">
      <c r="A7423" s="65" t="s">
        <v>7157</v>
      </c>
      <c r="B7423" s="60" t="s">
        <v>7170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7"/>
        <v>110000</v>
      </c>
      <c r="H7423" s="86" t="s">
        <v>7171</v>
      </c>
    </row>
    <row r="7424" spans="1:8" ht="15" hidden="1" customHeight="1" x14ac:dyDescent="0.25">
      <c r="A7424" s="65" t="s">
        <v>7157</v>
      </c>
      <c r="B7424" s="111" t="s">
        <v>7172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7"/>
        <v>15000</v>
      </c>
      <c r="H7424" s="69" t="s">
        <v>648</v>
      </c>
    </row>
    <row r="7425" spans="1:8" ht="15" hidden="1" customHeight="1" x14ac:dyDescent="0.25">
      <c r="A7425" s="65" t="s">
        <v>7157</v>
      </c>
      <c r="B7425" s="63" t="s">
        <v>7173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7"/>
        <v>50000</v>
      </c>
      <c r="H7425" s="69" t="s">
        <v>134</v>
      </c>
    </row>
    <row r="7426" spans="1:8" ht="15" hidden="1" customHeight="1" x14ac:dyDescent="0.25">
      <c r="A7426" s="65" t="s">
        <v>7157</v>
      </c>
      <c r="B7426" s="63" t="s">
        <v>4522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7"/>
        <v>45000</v>
      </c>
      <c r="H7426" s="69" t="s">
        <v>112</v>
      </c>
    </row>
    <row r="7427" spans="1:8" ht="15" hidden="1" customHeight="1" x14ac:dyDescent="0.25">
      <c r="A7427" s="65" t="s">
        <v>7157</v>
      </c>
      <c r="B7427" s="132" t="s">
        <v>7174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7"/>
        <v>480000</v>
      </c>
      <c r="H7427" s="69" t="s">
        <v>552</v>
      </c>
    </row>
    <row r="7428" spans="1:8" ht="15" hidden="1" customHeight="1" x14ac:dyDescent="0.25">
      <c r="A7428" s="65" t="s">
        <v>7157</v>
      </c>
      <c r="B7428" s="132" t="s">
        <v>7175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7"/>
        <v>1730000</v>
      </c>
      <c r="H7428" s="69" t="s">
        <v>7162</v>
      </c>
    </row>
    <row r="7429" spans="1:8" ht="15" hidden="1" customHeight="1" x14ac:dyDescent="0.25">
      <c r="A7429" s="65" t="s">
        <v>7157</v>
      </c>
      <c r="B7429" s="63" t="s">
        <v>7176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7"/>
        <v>1067500</v>
      </c>
      <c r="H7429" s="69" t="s">
        <v>3947</v>
      </c>
    </row>
    <row r="7430" spans="1:8" ht="15" hidden="1" customHeight="1" x14ac:dyDescent="0.25">
      <c r="A7430" s="65" t="s">
        <v>7157</v>
      </c>
      <c r="B7430" s="60" t="s">
        <v>7177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7"/>
        <v>256500</v>
      </c>
      <c r="H7430" s="69" t="s">
        <v>134</v>
      </c>
    </row>
    <row r="7431" spans="1:8" ht="15" hidden="1" customHeight="1" x14ac:dyDescent="0.25">
      <c r="A7431" s="65" t="s">
        <v>7157</v>
      </c>
      <c r="B7431" s="60" t="s">
        <v>7178</v>
      </c>
      <c r="C7431" s="60" t="s">
        <v>7179</v>
      </c>
      <c r="D7431" s="65">
        <v>1</v>
      </c>
      <c r="E7431" s="76" t="s">
        <v>71</v>
      </c>
      <c r="F7431" s="72">
        <v>600000</v>
      </c>
      <c r="G7431" s="68">
        <f t="shared" si="207"/>
        <v>600000</v>
      </c>
      <c r="H7431" s="69" t="s">
        <v>6869</v>
      </c>
    </row>
    <row r="7432" spans="1:8" ht="15" hidden="1" customHeight="1" x14ac:dyDescent="0.25">
      <c r="A7432" s="65" t="s">
        <v>7180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7"/>
        <v>105000</v>
      </c>
      <c r="H7432" s="86" t="s">
        <v>112</v>
      </c>
    </row>
    <row r="7433" spans="1:8" ht="15" hidden="1" customHeight="1" x14ac:dyDescent="0.25">
      <c r="A7433" s="65" t="s">
        <v>7180</v>
      </c>
      <c r="B7433" s="111" t="s">
        <v>4522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7"/>
        <v>115000</v>
      </c>
      <c r="H7433" s="86" t="s">
        <v>112</v>
      </c>
    </row>
    <row r="7434" spans="1:8" ht="15" hidden="1" customHeight="1" x14ac:dyDescent="0.25">
      <c r="A7434" s="65" t="s">
        <v>7180</v>
      </c>
      <c r="B7434" s="60" t="s">
        <v>7181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7"/>
        <v>45000</v>
      </c>
      <c r="H7434" s="69" t="s">
        <v>134</v>
      </c>
    </row>
    <row r="7435" spans="1:8" ht="15" customHeight="1" x14ac:dyDescent="0.25">
      <c r="A7435" s="65" t="s">
        <v>7180</v>
      </c>
      <c r="B7435" s="60" t="s">
        <v>7182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customHeight="1" x14ac:dyDescent="0.25">
      <c r="A7436" s="65" t="s">
        <v>7180</v>
      </c>
      <c r="B7436" s="63" t="s">
        <v>7183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7180</v>
      </c>
      <c r="B7437" s="60" t="s">
        <v>7184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7180</v>
      </c>
      <c r="B7438" s="60" t="s">
        <v>7185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7186</v>
      </c>
    </row>
    <row r="7439" spans="1:8" ht="15" hidden="1" customHeight="1" x14ac:dyDescent="0.25">
      <c r="A7439" s="65" t="s">
        <v>7180</v>
      </c>
      <c r="B7439" s="60" t="s">
        <v>7187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7"/>
        <v>2163000</v>
      </c>
      <c r="H7439" s="69" t="s">
        <v>2858</v>
      </c>
    </row>
    <row r="7440" spans="1:8" ht="15" hidden="1" customHeight="1" x14ac:dyDescent="0.25">
      <c r="A7440" s="65" t="s">
        <v>7180</v>
      </c>
      <c r="B7440" s="63" t="s">
        <v>7188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7"/>
        <v>280000</v>
      </c>
      <c r="H7440" s="86" t="s">
        <v>3947</v>
      </c>
    </row>
    <row r="7441" spans="1:8" ht="15" hidden="1" customHeight="1" x14ac:dyDescent="0.25">
      <c r="A7441" s="65" t="s">
        <v>7180</v>
      </c>
      <c r="B7441" s="60" t="s">
        <v>7189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7"/>
        <v>142500</v>
      </c>
      <c r="H7441" s="86" t="s">
        <v>7190</v>
      </c>
    </row>
    <row r="7442" spans="1:8" ht="15" hidden="1" customHeight="1" x14ac:dyDescent="0.25">
      <c r="A7442" s="65" t="s">
        <v>7180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7"/>
        <v>2400000</v>
      </c>
      <c r="H7442" s="86" t="s">
        <v>112</v>
      </c>
    </row>
    <row r="7443" spans="1:8" ht="15" hidden="1" customHeight="1" x14ac:dyDescent="0.25">
      <c r="A7443" s="65" t="s">
        <v>7180</v>
      </c>
      <c r="B7443" s="60" t="s">
        <v>377</v>
      </c>
      <c r="C7443" s="60" t="s">
        <v>7191</v>
      </c>
      <c r="D7443" s="65">
        <v>5</v>
      </c>
      <c r="E7443" s="76" t="s">
        <v>28</v>
      </c>
      <c r="F7443" s="72">
        <v>357000</v>
      </c>
      <c r="G7443" s="68">
        <f t="shared" si="207"/>
        <v>1785000</v>
      </c>
      <c r="H7443" s="86" t="s">
        <v>112</v>
      </c>
    </row>
    <row r="7444" spans="1:8" ht="15" hidden="1" customHeight="1" x14ac:dyDescent="0.25">
      <c r="A7444" s="65" t="s">
        <v>7180</v>
      </c>
      <c r="B7444" s="79" t="s">
        <v>380</v>
      </c>
      <c r="C7444" s="60" t="s">
        <v>7192</v>
      </c>
      <c r="D7444" s="65">
        <v>5</v>
      </c>
      <c r="E7444" s="76" t="s">
        <v>28</v>
      </c>
      <c r="F7444" s="72">
        <v>350000</v>
      </c>
      <c r="G7444" s="68">
        <f t="shared" si="207"/>
        <v>1750000</v>
      </c>
      <c r="H7444" s="86" t="s">
        <v>112</v>
      </c>
    </row>
    <row r="7445" spans="1:8" ht="15" hidden="1" customHeight="1" x14ac:dyDescent="0.25">
      <c r="A7445" s="65" t="s">
        <v>7180</v>
      </c>
      <c r="B7445" s="79" t="s">
        <v>7193</v>
      </c>
      <c r="C7445" s="75" t="s">
        <v>7194</v>
      </c>
      <c r="D7445" s="81">
        <v>1</v>
      </c>
      <c r="E7445" s="66" t="s">
        <v>31</v>
      </c>
      <c r="F7445" s="217">
        <v>1</v>
      </c>
      <c r="G7445" s="68">
        <f t="shared" si="207"/>
        <v>1</v>
      </c>
      <c r="H7445" s="86" t="s">
        <v>7195</v>
      </c>
    </row>
    <row r="7446" spans="1:8" ht="15" hidden="1" customHeight="1" x14ac:dyDescent="0.25">
      <c r="A7446" s="65" t="s">
        <v>7180</v>
      </c>
      <c r="B7446" s="60" t="s">
        <v>7196</v>
      </c>
      <c r="C7446" s="75" t="s">
        <v>7194</v>
      </c>
      <c r="D7446" s="65">
        <v>2</v>
      </c>
      <c r="E7446" s="66" t="s">
        <v>31</v>
      </c>
      <c r="F7446" s="67">
        <v>1</v>
      </c>
      <c r="G7446" s="68">
        <f t="shared" si="207"/>
        <v>2</v>
      </c>
      <c r="H7446" s="86" t="s">
        <v>7197</v>
      </c>
    </row>
    <row r="7447" spans="1:8" ht="15" customHeight="1" x14ac:dyDescent="0.25">
      <c r="A7447" s="405">
        <v>44571</v>
      </c>
      <c r="B7447" s="60" t="s">
        <v>4352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7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7198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7"/>
        <v>7500</v>
      </c>
      <c r="H7448" s="86" t="s">
        <v>7190</v>
      </c>
    </row>
    <row r="7449" spans="1:8" ht="15" hidden="1" customHeight="1" x14ac:dyDescent="0.25">
      <c r="A7449" s="85">
        <v>44571</v>
      </c>
      <c r="B7449" s="60" t="s">
        <v>7199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7"/>
        <v>16000</v>
      </c>
      <c r="H7449" s="86" t="s">
        <v>7190</v>
      </c>
    </row>
    <row r="7450" spans="1:8" ht="15" hidden="1" customHeight="1" x14ac:dyDescent="0.25">
      <c r="A7450" s="85">
        <v>44571</v>
      </c>
      <c r="B7450" s="60" t="s">
        <v>7200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7190</v>
      </c>
    </row>
    <row r="7451" spans="1:8" ht="15" hidden="1" customHeight="1" x14ac:dyDescent="0.25">
      <c r="A7451" s="85">
        <v>44571</v>
      </c>
      <c r="B7451" s="63" t="s">
        <v>7201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7202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7203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7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7204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7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7205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7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7206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7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7207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7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7208</v>
      </c>
      <c r="C7459" s="87" t="s">
        <v>7209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7210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7211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7212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7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7213</v>
      </c>
      <c r="C7464" s="75" t="s">
        <v>7209</v>
      </c>
      <c r="D7464" s="65">
        <v>2</v>
      </c>
      <c r="E7464" s="66" t="s">
        <v>31</v>
      </c>
      <c r="F7464" s="68">
        <v>25000</v>
      </c>
      <c r="G7464" s="68">
        <f t="shared" si="207"/>
        <v>50000</v>
      </c>
      <c r="H7464" s="86" t="s">
        <v>7214</v>
      </c>
    </row>
    <row r="7465" spans="1:8" ht="15" hidden="1" customHeight="1" x14ac:dyDescent="0.25">
      <c r="A7465" s="85">
        <v>44630</v>
      </c>
      <c r="B7465" s="60" t="s">
        <v>7215</v>
      </c>
      <c r="C7465" s="75" t="s">
        <v>7209</v>
      </c>
      <c r="D7465" s="60">
        <v>2</v>
      </c>
      <c r="E7465" s="60" t="s">
        <v>31</v>
      </c>
      <c r="F7465" s="61">
        <v>25000</v>
      </c>
      <c r="G7465" s="68">
        <f t="shared" ref="G7465:G7470" si="208">F7465*D7465</f>
        <v>50000</v>
      </c>
      <c r="H7465" s="86" t="s">
        <v>7214</v>
      </c>
    </row>
    <row r="7466" spans="1:8" ht="15" hidden="1" customHeight="1" x14ac:dyDescent="0.25">
      <c r="A7466" s="85">
        <v>44630</v>
      </c>
      <c r="B7466" s="63" t="s">
        <v>7216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8"/>
        <v>2346500</v>
      </c>
      <c r="H7466" s="86" t="s">
        <v>7217</v>
      </c>
    </row>
    <row r="7467" spans="1:8" ht="15" hidden="1" customHeight="1" x14ac:dyDescent="0.25">
      <c r="A7467" s="85">
        <v>44630</v>
      </c>
      <c r="B7467" s="60" t="s">
        <v>6556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8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7218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8"/>
        <v>180000</v>
      </c>
      <c r="H7468" s="86" t="s">
        <v>7219</v>
      </c>
    </row>
    <row r="7469" spans="1:8" ht="15" hidden="1" customHeight="1" x14ac:dyDescent="0.25">
      <c r="A7469" s="85">
        <v>44661</v>
      </c>
      <c r="B7469" s="111" t="s">
        <v>7220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8"/>
        <v>45000</v>
      </c>
      <c r="H7469" s="86" t="s">
        <v>1214</v>
      </c>
    </row>
    <row r="7470" spans="1:8" ht="15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8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7221</v>
      </c>
      <c r="C7471" s="87" t="s">
        <v>7222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7223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3897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7224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9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7225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9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6739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9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6430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9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7226</v>
      </c>
      <c r="C7478" s="87" t="s">
        <v>4097</v>
      </c>
      <c r="D7478" s="65">
        <v>1</v>
      </c>
      <c r="E7478" s="66" t="s">
        <v>71</v>
      </c>
      <c r="F7478" s="67">
        <v>6000000</v>
      </c>
      <c r="G7478" s="68">
        <f t="shared" si="209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7227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9"/>
        <v>3320000</v>
      </c>
      <c r="H7479" s="69" t="s">
        <v>7228</v>
      </c>
    </row>
    <row r="7480" spans="1:8" ht="15" hidden="1" customHeight="1" x14ac:dyDescent="0.25">
      <c r="A7480" s="85">
        <v>44691</v>
      </c>
      <c r="B7480" s="60" t="s">
        <v>7229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9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7230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9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9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7231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9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5160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9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7232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9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7233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9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7229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9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7234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9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7235</v>
      </c>
      <c r="C7489" s="87" t="s">
        <v>5456</v>
      </c>
      <c r="D7489" s="65">
        <v>1</v>
      </c>
      <c r="E7489" s="66" t="s">
        <v>31</v>
      </c>
      <c r="F7489" s="62">
        <v>8000</v>
      </c>
      <c r="G7489" s="68">
        <f t="shared" si="209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7236</v>
      </c>
      <c r="C7490" s="75" t="s">
        <v>5456</v>
      </c>
      <c r="D7490" s="65">
        <v>1</v>
      </c>
      <c r="E7490" s="66" t="s">
        <v>31</v>
      </c>
      <c r="F7490" s="68">
        <v>172500</v>
      </c>
      <c r="G7490" s="68">
        <f t="shared" si="209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7237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9"/>
        <v>900000</v>
      </c>
      <c r="H7491" s="86" t="s">
        <v>7238</v>
      </c>
    </row>
    <row r="7492" spans="1:8" ht="15" hidden="1" customHeight="1" x14ac:dyDescent="0.25">
      <c r="A7492" s="85">
        <v>44722</v>
      </c>
      <c r="B7492" s="60" t="s">
        <v>7239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5335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7240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7241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7242</v>
      </c>
      <c r="C7496" s="75" t="s">
        <v>7243</v>
      </c>
      <c r="D7496" s="81">
        <v>1</v>
      </c>
      <c r="E7496" s="66" t="s">
        <v>884</v>
      </c>
      <c r="F7496" s="68">
        <v>72000</v>
      </c>
      <c r="G7496" s="68">
        <f t="shared" si="209"/>
        <v>72000</v>
      </c>
      <c r="H7496" s="69" t="s">
        <v>3947</v>
      </c>
    </row>
    <row r="7497" spans="1:8" ht="15" hidden="1" customHeight="1" x14ac:dyDescent="0.25">
      <c r="A7497" s="85">
        <v>44722</v>
      </c>
      <c r="B7497" s="63" t="s">
        <v>7244</v>
      </c>
      <c r="C7497" s="75" t="s">
        <v>7245</v>
      </c>
      <c r="D7497" s="65">
        <v>1</v>
      </c>
      <c r="E7497" s="66" t="s">
        <v>31</v>
      </c>
      <c r="F7497" s="68">
        <v>75000</v>
      </c>
      <c r="G7497" s="68">
        <f t="shared" si="209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9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7246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9"/>
        <v>50000</v>
      </c>
      <c r="H7499" s="86" t="s">
        <v>7247</v>
      </c>
    </row>
    <row r="7500" spans="1:8" ht="15" hidden="1" customHeight="1" x14ac:dyDescent="0.25">
      <c r="A7500" s="85">
        <v>44722</v>
      </c>
      <c r="B7500" s="60" t="s">
        <v>7248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9"/>
        <v>28000</v>
      </c>
      <c r="H7500" s="86" t="s">
        <v>7247</v>
      </c>
    </row>
    <row r="7501" spans="1:8" ht="15" hidden="1" customHeight="1" x14ac:dyDescent="0.25">
      <c r="A7501" s="85">
        <v>44722</v>
      </c>
      <c r="B7501" s="79" t="s">
        <v>7249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9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7250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9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6485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9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7237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9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7251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9"/>
        <v>380000</v>
      </c>
      <c r="H7505" s="86" t="s">
        <v>7252</v>
      </c>
    </row>
    <row r="7506" spans="1:8" ht="15" hidden="1" customHeight="1" x14ac:dyDescent="0.25">
      <c r="A7506" s="85">
        <v>44722</v>
      </c>
      <c r="B7506" s="60" t="s">
        <v>7253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7254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0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3985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0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7255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0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7253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0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7256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0"/>
        <v>45000</v>
      </c>
      <c r="H7511" s="69" t="s">
        <v>7257</v>
      </c>
    </row>
    <row r="7512" spans="1:8" ht="15" hidden="1" customHeight="1" x14ac:dyDescent="0.25">
      <c r="A7512" s="85">
        <v>44752</v>
      </c>
      <c r="B7512" s="60" t="s">
        <v>7256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0"/>
        <v>90000</v>
      </c>
      <c r="H7512" s="69" t="s">
        <v>7257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0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0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0"/>
        <v>6750000</v>
      </c>
      <c r="H7515" s="86" t="s">
        <v>112</v>
      </c>
    </row>
    <row r="7516" spans="1:8" ht="15" customHeight="1" x14ac:dyDescent="0.25">
      <c r="A7516" s="85">
        <v>44752</v>
      </c>
      <c r="B7516" s="60" t="s">
        <v>7258</v>
      </c>
      <c r="C7516" s="60" t="s">
        <v>7259</v>
      </c>
      <c r="D7516" s="65">
        <v>35</v>
      </c>
      <c r="E7516" s="66" t="s">
        <v>31</v>
      </c>
      <c r="F7516" s="72">
        <v>1700000</v>
      </c>
      <c r="G7516" s="68">
        <f t="shared" si="210"/>
        <v>59500000</v>
      </c>
      <c r="H7516" s="86" t="s">
        <v>112</v>
      </c>
    </row>
    <row r="7517" spans="1:8" ht="15" customHeight="1" x14ac:dyDescent="0.25">
      <c r="A7517" s="85">
        <v>44752</v>
      </c>
      <c r="B7517" s="60" t="s">
        <v>7260</v>
      </c>
      <c r="C7517" s="60" t="s">
        <v>7259</v>
      </c>
      <c r="D7517" s="65">
        <v>35</v>
      </c>
      <c r="E7517" s="76" t="s">
        <v>28</v>
      </c>
      <c r="F7517" s="72">
        <v>175000</v>
      </c>
      <c r="G7517" s="68">
        <f t="shared" si="210"/>
        <v>6125000</v>
      </c>
      <c r="H7517" s="86" t="s">
        <v>112</v>
      </c>
    </row>
    <row r="7518" spans="1:8" ht="15" customHeight="1" x14ac:dyDescent="0.25">
      <c r="A7518" s="85">
        <v>44752</v>
      </c>
      <c r="B7518" s="79" t="s">
        <v>7261</v>
      </c>
      <c r="C7518" s="60" t="s">
        <v>7259</v>
      </c>
      <c r="D7518" s="65">
        <v>10</v>
      </c>
      <c r="E7518" s="76" t="s">
        <v>28</v>
      </c>
      <c r="F7518" s="72">
        <v>165000</v>
      </c>
      <c r="G7518" s="68">
        <f t="shared" si="210"/>
        <v>1650000</v>
      </c>
      <c r="H7518" s="86" t="s">
        <v>112</v>
      </c>
    </row>
    <row r="7519" spans="1:8" ht="15" customHeight="1" x14ac:dyDescent="0.25">
      <c r="A7519" s="85">
        <v>44752</v>
      </c>
      <c r="B7519" s="79" t="s">
        <v>7262</v>
      </c>
      <c r="C7519" s="60" t="s">
        <v>7259</v>
      </c>
      <c r="D7519" s="81">
        <v>20</v>
      </c>
      <c r="E7519" s="66" t="s">
        <v>31</v>
      </c>
      <c r="F7519" s="217">
        <v>290000</v>
      </c>
      <c r="G7519" s="68">
        <f t="shared" si="210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7259</v>
      </c>
      <c r="D7520" s="65">
        <v>20</v>
      </c>
      <c r="E7520" s="66" t="s">
        <v>31</v>
      </c>
      <c r="F7520" s="67">
        <v>85000</v>
      </c>
      <c r="G7520" s="68">
        <f t="shared" si="210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7263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0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7264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0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7265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0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4025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0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4026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0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7266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0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7267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0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16665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0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7269</v>
      </c>
      <c r="C7529" s="60" t="s">
        <v>7270</v>
      </c>
      <c r="D7529" s="60">
        <v>3</v>
      </c>
      <c r="E7529" s="60" t="s">
        <v>31</v>
      </c>
      <c r="F7529" s="60">
        <v>250000</v>
      </c>
      <c r="G7529" s="68">
        <f t="shared" si="210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6355</v>
      </c>
      <c r="C7530" s="60" t="s">
        <v>7270</v>
      </c>
      <c r="D7530" s="60">
        <v>10</v>
      </c>
      <c r="E7530" s="60" t="s">
        <v>31</v>
      </c>
      <c r="F7530" s="60">
        <v>8200</v>
      </c>
      <c r="G7530" s="68">
        <f t="shared" si="210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7271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0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7272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0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7273</v>
      </c>
      <c r="C7533" s="87" t="s">
        <v>4705</v>
      </c>
      <c r="D7533" s="81">
        <v>2</v>
      </c>
      <c r="E7533" s="66" t="s">
        <v>31</v>
      </c>
      <c r="F7533" s="72">
        <v>30000</v>
      </c>
      <c r="G7533" s="68">
        <f t="shared" si="210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7274</v>
      </c>
      <c r="C7534" s="87" t="s">
        <v>7275</v>
      </c>
      <c r="D7534" s="65">
        <v>4</v>
      </c>
      <c r="E7534" s="76" t="s">
        <v>1504</v>
      </c>
      <c r="F7534" s="67">
        <v>1580000</v>
      </c>
      <c r="G7534" s="68">
        <f t="shared" si="210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5937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0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7276</v>
      </c>
      <c r="C7536" s="75" t="s">
        <v>7277</v>
      </c>
      <c r="D7536" s="60">
        <v>2</v>
      </c>
      <c r="E7536" s="71" t="s">
        <v>638</v>
      </c>
      <c r="F7536" s="61">
        <v>300000</v>
      </c>
      <c r="G7536" s="68">
        <f t="shared" si="210"/>
        <v>600000</v>
      </c>
      <c r="H7536" s="69" t="s">
        <v>7162</v>
      </c>
    </row>
    <row r="7537" spans="1:8" ht="15" hidden="1" customHeight="1" x14ac:dyDescent="0.25">
      <c r="A7537" s="85">
        <v>44875</v>
      </c>
      <c r="B7537" s="60" t="s">
        <v>4120</v>
      </c>
      <c r="C7537" s="75" t="s">
        <v>7277</v>
      </c>
      <c r="D7537" s="81">
        <v>1</v>
      </c>
      <c r="E7537" s="66" t="s">
        <v>638</v>
      </c>
      <c r="F7537" s="68">
        <v>471000</v>
      </c>
      <c r="G7537" s="68">
        <f t="shared" si="210"/>
        <v>471000</v>
      </c>
      <c r="H7537" s="69" t="s">
        <v>3947</v>
      </c>
    </row>
    <row r="7538" spans="1:8" ht="15" hidden="1" customHeight="1" x14ac:dyDescent="0.25">
      <c r="A7538" s="85">
        <v>44875</v>
      </c>
      <c r="B7538" s="63" t="s">
        <v>6390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0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0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0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7278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0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7279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0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6388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0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7280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0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7281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0"/>
        <v>75000</v>
      </c>
      <c r="H7545" s="69" t="s">
        <v>7282</v>
      </c>
    </row>
    <row r="7546" spans="1:8" ht="15" hidden="1" customHeight="1" x14ac:dyDescent="0.25">
      <c r="A7546" s="85">
        <v>44905</v>
      </c>
      <c r="B7546" s="63" t="s">
        <v>7283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0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4852</v>
      </c>
      <c r="C7547" s="60" t="s">
        <v>7284</v>
      </c>
      <c r="D7547" s="65">
        <v>2</v>
      </c>
      <c r="E7547" s="66" t="s">
        <v>31</v>
      </c>
      <c r="F7547" s="67">
        <v>205000</v>
      </c>
      <c r="G7547" s="68">
        <f t="shared" si="210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6859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0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7285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0"/>
        <v>15000</v>
      </c>
      <c r="H7549" s="86" t="s">
        <v>7286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0"/>
        <v>15000</v>
      </c>
      <c r="H7550" s="86" t="s">
        <v>7282</v>
      </c>
    </row>
    <row r="7551" spans="1:8" ht="15" hidden="1" customHeight="1" x14ac:dyDescent="0.25">
      <c r="A7551" s="85">
        <v>44905</v>
      </c>
      <c r="B7551" s="79" t="s">
        <v>7287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0"/>
        <v>10000</v>
      </c>
      <c r="H7551" s="86" t="s">
        <v>7282</v>
      </c>
    </row>
    <row r="7552" spans="1:8" ht="15" hidden="1" customHeight="1" x14ac:dyDescent="0.25">
      <c r="A7552" s="85">
        <v>44905</v>
      </c>
      <c r="B7552" s="60" t="s">
        <v>7288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0"/>
        <v>6000</v>
      </c>
      <c r="H7552" s="86" t="s">
        <v>7282</v>
      </c>
    </row>
    <row r="7553" spans="1:8" ht="15" hidden="1" customHeight="1" x14ac:dyDescent="0.25">
      <c r="A7553" s="85">
        <v>44905</v>
      </c>
      <c r="B7553" s="60" t="s">
        <v>7289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0"/>
        <v>200000</v>
      </c>
      <c r="H7553" s="86" t="s">
        <v>2058</v>
      </c>
    </row>
    <row r="7554" spans="1:8" ht="15" customHeight="1" x14ac:dyDescent="0.25">
      <c r="A7554" s="85">
        <v>44905</v>
      </c>
      <c r="B7554" s="60" t="s">
        <v>4352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0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5786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0"/>
        <v>5328474</v>
      </c>
      <c r="H7555" s="86" t="s">
        <v>112</v>
      </c>
    </row>
    <row r="7556" spans="1:8" ht="15" hidden="1" customHeight="1" x14ac:dyDescent="0.25">
      <c r="A7556" s="65" t="s">
        <v>7290</v>
      </c>
      <c r="B7556" s="60" t="s">
        <v>6708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0"/>
        <v>28000</v>
      </c>
      <c r="H7556" s="69" t="s">
        <v>134</v>
      </c>
    </row>
    <row r="7557" spans="1:8" ht="15" hidden="1" customHeight="1" x14ac:dyDescent="0.25">
      <c r="A7557" s="65" t="s">
        <v>7290</v>
      </c>
      <c r="B7557" s="111" t="s">
        <v>7291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0"/>
        <v>58000</v>
      </c>
      <c r="H7557" s="69" t="s">
        <v>134</v>
      </c>
    </row>
    <row r="7558" spans="1:8" ht="15" hidden="1" customHeight="1" x14ac:dyDescent="0.25">
      <c r="A7558" s="65" t="s">
        <v>7290</v>
      </c>
      <c r="B7558" s="60" t="s">
        <v>6349</v>
      </c>
      <c r="C7558" s="87" t="s">
        <v>225</v>
      </c>
      <c r="D7558" s="81">
        <v>1</v>
      </c>
      <c r="E7558" s="66" t="s">
        <v>6046</v>
      </c>
      <c r="F7558" s="72">
        <v>145000</v>
      </c>
      <c r="G7558" s="68">
        <f t="shared" si="210"/>
        <v>145000</v>
      </c>
      <c r="H7558" s="69" t="s">
        <v>3897</v>
      </c>
    </row>
    <row r="7559" spans="1:8" ht="15" hidden="1" customHeight="1" x14ac:dyDescent="0.25">
      <c r="A7559" s="65" t="s">
        <v>7290</v>
      </c>
      <c r="B7559" s="63" t="s">
        <v>7292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0"/>
        <v>75000</v>
      </c>
      <c r="H7559" s="69" t="s">
        <v>4051</v>
      </c>
    </row>
    <row r="7560" spans="1:8" ht="15" hidden="1" customHeight="1" x14ac:dyDescent="0.25">
      <c r="A7560" s="65" t="s">
        <v>7290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0"/>
        <v>22500</v>
      </c>
      <c r="H7560" s="69" t="s">
        <v>134</v>
      </c>
    </row>
    <row r="7561" spans="1:8" ht="15" hidden="1" customHeight="1" x14ac:dyDescent="0.25">
      <c r="A7561" s="65" t="s">
        <v>7290</v>
      </c>
      <c r="B7561" s="60" t="s">
        <v>4351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0"/>
        <v>52500</v>
      </c>
      <c r="H7561" s="69" t="s">
        <v>134</v>
      </c>
    </row>
    <row r="7562" spans="1:8" ht="15" hidden="1" customHeight="1" x14ac:dyDescent="0.25">
      <c r="A7562" s="65" t="s">
        <v>7290</v>
      </c>
      <c r="B7562" s="60" t="s">
        <v>7293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0"/>
        <v>850000</v>
      </c>
      <c r="H7562" s="69" t="s">
        <v>7294</v>
      </c>
    </row>
    <row r="7563" spans="1:8" ht="15" hidden="1" customHeight="1" x14ac:dyDescent="0.25">
      <c r="A7563" s="65" t="s">
        <v>7290</v>
      </c>
      <c r="B7563" s="63" t="s">
        <v>7295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0"/>
        <v>2000000</v>
      </c>
      <c r="H7563" s="86" t="s">
        <v>7296</v>
      </c>
    </row>
    <row r="7564" spans="1:8" ht="15" hidden="1" customHeight="1" x14ac:dyDescent="0.25">
      <c r="A7564" s="65" t="s">
        <v>7290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0"/>
        <v>360000</v>
      </c>
      <c r="H7564" s="86" t="s">
        <v>3875</v>
      </c>
    </row>
    <row r="7565" spans="1:8" ht="15" hidden="1" customHeight="1" x14ac:dyDescent="0.25">
      <c r="A7565" s="65" t="s">
        <v>7290</v>
      </c>
      <c r="B7565" s="60" t="s">
        <v>7297</v>
      </c>
      <c r="C7565" s="60" t="s">
        <v>7298</v>
      </c>
      <c r="D7565" s="65">
        <v>1</v>
      </c>
      <c r="E7565" s="66" t="s">
        <v>31</v>
      </c>
      <c r="F7565" s="72">
        <v>12000</v>
      </c>
      <c r="G7565" s="68">
        <f t="shared" si="210"/>
        <v>12000</v>
      </c>
      <c r="H7565" s="86" t="s">
        <v>7299</v>
      </c>
    </row>
    <row r="7566" spans="1:8" ht="15" hidden="1" customHeight="1" x14ac:dyDescent="0.25">
      <c r="A7566" s="65" t="s">
        <v>7290</v>
      </c>
      <c r="B7566" s="60" t="s">
        <v>6359</v>
      </c>
      <c r="C7566" s="60" t="s">
        <v>7298</v>
      </c>
      <c r="D7566" s="65">
        <v>1</v>
      </c>
      <c r="E7566" s="76" t="s">
        <v>28</v>
      </c>
      <c r="F7566" s="72">
        <v>17000</v>
      </c>
      <c r="G7566" s="68">
        <f t="shared" si="210"/>
        <v>17000</v>
      </c>
      <c r="H7566" s="86" t="s">
        <v>1317</v>
      </c>
    </row>
    <row r="7567" spans="1:8" ht="15" hidden="1" customHeight="1" x14ac:dyDescent="0.25">
      <c r="A7567" s="65" t="s">
        <v>7290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0"/>
        <v>255000</v>
      </c>
      <c r="H7567" s="86" t="s">
        <v>7294</v>
      </c>
    </row>
    <row r="7568" spans="1:8" ht="15" hidden="1" customHeight="1" x14ac:dyDescent="0.25">
      <c r="A7568" s="65" t="s">
        <v>7290</v>
      </c>
      <c r="B7568" s="79" t="s">
        <v>7300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0"/>
        <v>110000</v>
      </c>
      <c r="H7568" s="86" t="s">
        <v>7294</v>
      </c>
    </row>
    <row r="7569" spans="1:8" ht="15" hidden="1" customHeight="1" x14ac:dyDescent="0.25">
      <c r="A7569" s="65" t="s">
        <v>7290</v>
      </c>
      <c r="B7569" s="60" t="s">
        <v>7301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0"/>
        <v>62000</v>
      </c>
      <c r="H7569" s="86" t="s">
        <v>134</v>
      </c>
    </row>
    <row r="7570" spans="1:8" ht="15" hidden="1" customHeight="1" x14ac:dyDescent="0.25">
      <c r="A7570" s="65" t="s">
        <v>7290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0"/>
        <v>10000</v>
      </c>
      <c r="H7570" s="86" t="s">
        <v>134</v>
      </c>
    </row>
    <row r="7571" spans="1:8" ht="15" hidden="1" customHeight="1" x14ac:dyDescent="0.25">
      <c r="A7571" s="65" t="s">
        <v>7290</v>
      </c>
      <c r="B7571" s="60" t="s">
        <v>7302</v>
      </c>
      <c r="C7571" s="87" t="s">
        <v>7303</v>
      </c>
      <c r="D7571" s="65">
        <v>155</v>
      </c>
      <c r="E7571" s="66" t="s">
        <v>38</v>
      </c>
      <c r="F7571" s="62">
        <v>150000</v>
      </c>
      <c r="G7571" s="68">
        <f t="shared" ref="G7571:G7634" si="211">F7571*D7571</f>
        <v>23250000</v>
      </c>
      <c r="H7571" s="86" t="s">
        <v>112</v>
      </c>
    </row>
    <row r="7572" spans="1:8" ht="15" hidden="1" customHeight="1" x14ac:dyDescent="0.25">
      <c r="A7572" s="65" t="s">
        <v>7304</v>
      </c>
      <c r="B7572" s="60" t="s">
        <v>6292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1"/>
        <v>249000</v>
      </c>
      <c r="H7572" s="69" t="s">
        <v>112</v>
      </c>
    </row>
    <row r="7573" spans="1:8" ht="15" hidden="1" customHeight="1" x14ac:dyDescent="0.25">
      <c r="A7573" s="65" t="s">
        <v>7304</v>
      </c>
      <c r="B7573" s="60" t="s">
        <v>7207</v>
      </c>
      <c r="C7573" s="87" t="s">
        <v>7305</v>
      </c>
      <c r="D7573" s="65">
        <v>2</v>
      </c>
      <c r="E7573" s="66" t="s">
        <v>31</v>
      </c>
      <c r="F7573" s="68">
        <v>100000</v>
      </c>
      <c r="G7573" s="68">
        <f t="shared" si="211"/>
        <v>200000</v>
      </c>
      <c r="H7573" s="69" t="s">
        <v>112</v>
      </c>
    </row>
    <row r="7574" spans="1:8" ht="15" hidden="1" customHeight="1" x14ac:dyDescent="0.25">
      <c r="A7574" s="65" t="s">
        <v>7304</v>
      </c>
      <c r="B7574" s="60" t="s">
        <v>5269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1"/>
        <v>102000</v>
      </c>
      <c r="H7574" s="69" t="s">
        <v>7294</v>
      </c>
    </row>
    <row r="7575" spans="1:8" ht="15" hidden="1" customHeight="1" x14ac:dyDescent="0.25">
      <c r="A7575" s="65" t="s">
        <v>7304</v>
      </c>
      <c r="B7575" s="63" t="s">
        <v>7306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1"/>
        <v>157500</v>
      </c>
      <c r="H7575" s="69" t="s">
        <v>7294</v>
      </c>
    </row>
    <row r="7576" spans="1:8" ht="15" hidden="1" customHeight="1" x14ac:dyDescent="0.25">
      <c r="A7576" s="65" t="s">
        <v>7304</v>
      </c>
      <c r="B7576" s="75" t="s">
        <v>7307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1"/>
        <v>500000</v>
      </c>
      <c r="H7576" s="69" t="s">
        <v>134</v>
      </c>
    </row>
    <row r="7577" spans="1:8" ht="15" hidden="1" customHeight="1" x14ac:dyDescent="0.25">
      <c r="A7577" s="65" t="s">
        <v>7304</v>
      </c>
      <c r="B7577" s="60" t="s">
        <v>7308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1"/>
        <v>40000</v>
      </c>
      <c r="H7577" s="69" t="s">
        <v>134</v>
      </c>
    </row>
    <row r="7578" spans="1:8" ht="15" hidden="1" customHeight="1" x14ac:dyDescent="0.25">
      <c r="A7578" s="65" t="s">
        <v>7304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1"/>
        <v>2711000</v>
      </c>
      <c r="H7578" s="69" t="s">
        <v>7309</v>
      </c>
    </row>
    <row r="7579" spans="1:8" ht="15" hidden="1" customHeight="1" x14ac:dyDescent="0.25">
      <c r="A7579" s="65" t="s">
        <v>7304</v>
      </c>
      <c r="B7579" s="63" t="s">
        <v>5733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1"/>
        <v>575000</v>
      </c>
      <c r="H7579" s="86" t="s">
        <v>112</v>
      </c>
    </row>
    <row r="7580" spans="1:8" ht="15" hidden="1" customHeight="1" x14ac:dyDescent="0.25">
      <c r="A7580" s="65" t="s">
        <v>7304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1"/>
        <v>575000</v>
      </c>
      <c r="H7580" s="86" t="s">
        <v>112</v>
      </c>
    </row>
    <row r="7581" spans="1:8" ht="15" customHeight="1" x14ac:dyDescent="0.25">
      <c r="A7581" s="65" t="s">
        <v>7304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1"/>
        <v>6800000</v>
      </c>
      <c r="H7581" s="86" t="s">
        <v>112</v>
      </c>
    </row>
    <row r="7582" spans="1:8" ht="15" customHeight="1" x14ac:dyDescent="0.25">
      <c r="A7582" s="65" t="s">
        <v>7304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1"/>
        <v>16800000</v>
      </c>
      <c r="H7582" s="86" t="s">
        <v>112</v>
      </c>
    </row>
    <row r="7583" spans="1:8" ht="15" hidden="1" customHeight="1" x14ac:dyDescent="0.25">
      <c r="A7583" s="65" t="s">
        <v>7304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1"/>
        <v>112000</v>
      </c>
      <c r="H7583" s="86" t="s">
        <v>112</v>
      </c>
    </row>
    <row r="7584" spans="1:8" ht="15" hidden="1" customHeight="1" x14ac:dyDescent="0.25">
      <c r="A7584" s="65" t="s">
        <v>7304</v>
      </c>
      <c r="B7584" s="79" t="s">
        <v>7310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1"/>
        <v>2</v>
      </c>
      <c r="H7584" s="86" t="s">
        <v>112</v>
      </c>
    </row>
    <row r="7585" spans="1:8" ht="15" hidden="1" customHeight="1" x14ac:dyDescent="0.25">
      <c r="A7585" s="65" t="s">
        <v>7304</v>
      </c>
      <c r="B7585" s="60" t="s">
        <v>7311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1"/>
        <v>145000</v>
      </c>
      <c r="H7585" s="86" t="s">
        <v>648</v>
      </c>
    </row>
    <row r="7586" spans="1:8" ht="15" hidden="1" customHeight="1" x14ac:dyDescent="0.25">
      <c r="A7586" s="65" t="s">
        <v>7304</v>
      </c>
      <c r="B7586" s="60" t="s">
        <v>7312</v>
      </c>
      <c r="C7586" s="60" t="s">
        <v>7125</v>
      </c>
      <c r="D7586" s="65">
        <v>1</v>
      </c>
      <c r="E7586" s="66" t="s">
        <v>31</v>
      </c>
      <c r="F7586" s="72">
        <v>145000</v>
      </c>
      <c r="G7586" s="68">
        <f t="shared" si="211"/>
        <v>145000</v>
      </c>
      <c r="H7586" s="69" t="s">
        <v>7294</v>
      </c>
    </row>
    <row r="7587" spans="1:8" ht="15" hidden="1" customHeight="1" x14ac:dyDescent="0.25">
      <c r="A7587" s="65" t="s">
        <v>7304</v>
      </c>
      <c r="B7587" s="60" t="s">
        <v>7312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1"/>
        <v>145000</v>
      </c>
      <c r="H7587" s="69" t="s">
        <v>7294</v>
      </c>
    </row>
    <row r="7588" spans="1:8" ht="15" hidden="1" customHeight="1" x14ac:dyDescent="0.25">
      <c r="A7588" s="65" t="s">
        <v>7304</v>
      </c>
      <c r="B7588" s="111" t="s">
        <v>7313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1"/>
        <v>800000</v>
      </c>
      <c r="H7588" s="86" t="s">
        <v>7314</v>
      </c>
    </row>
    <row r="7589" spans="1:8" ht="15" hidden="1" customHeight="1" x14ac:dyDescent="0.25">
      <c r="A7589" s="65" t="s">
        <v>7304</v>
      </c>
      <c r="B7589" s="63" t="s">
        <v>7315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1"/>
        <v>100000</v>
      </c>
      <c r="H7589" s="69" t="s">
        <v>112</v>
      </c>
    </row>
    <row r="7590" spans="1:8" ht="15" hidden="1" customHeight="1" x14ac:dyDescent="0.25">
      <c r="A7590" s="65" t="s">
        <v>7304</v>
      </c>
      <c r="B7590" s="63" t="s">
        <v>7316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1"/>
        <v>65000</v>
      </c>
      <c r="H7590" s="69" t="s">
        <v>112</v>
      </c>
    </row>
    <row r="7591" spans="1:8" ht="15" hidden="1" customHeight="1" x14ac:dyDescent="0.25">
      <c r="A7591" s="65" t="s">
        <v>7304</v>
      </c>
      <c r="B7591" s="132" t="s">
        <v>7317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1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7318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1"/>
        <v>10000</v>
      </c>
      <c r="H7592" s="69" t="s">
        <v>112</v>
      </c>
    </row>
    <row r="7593" spans="1:8" ht="15" customHeight="1" x14ac:dyDescent="0.25">
      <c r="A7593" s="65" t="s">
        <v>453</v>
      </c>
      <c r="B7593" s="111" t="s">
        <v>7319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1"/>
        <v>10000</v>
      </c>
      <c r="H7593" s="69" t="s">
        <v>7294</v>
      </c>
    </row>
    <row r="7594" spans="1:8" ht="15" hidden="1" customHeight="1" x14ac:dyDescent="0.25">
      <c r="A7594" s="65" t="s">
        <v>453</v>
      </c>
      <c r="B7594" s="60" t="s">
        <v>7320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1"/>
        <v>785000</v>
      </c>
      <c r="H7594" s="69" t="s">
        <v>7294</v>
      </c>
    </row>
    <row r="7595" spans="1:8" ht="15" hidden="1" customHeight="1" x14ac:dyDescent="0.25">
      <c r="A7595" s="65" t="s">
        <v>453</v>
      </c>
      <c r="B7595" s="63" t="s">
        <v>7321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1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7322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1"/>
        <v>165000</v>
      </c>
      <c r="H7596" s="69" t="s">
        <v>7323</v>
      </c>
    </row>
    <row r="7597" spans="1:8" ht="15" hidden="1" customHeight="1" x14ac:dyDescent="0.25">
      <c r="A7597" s="65" t="s">
        <v>453</v>
      </c>
      <c r="B7597" s="60" t="s">
        <v>7324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1"/>
        <v>20000</v>
      </c>
      <c r="H7597" s="69" t="s">
        <v>7323</v>
      </c>
    </row>
    <row r="7598" spans="1:8" ht="15" hidden="1" customHeight="1" x14ac:dyDescent="0.25">
      <c r="A7598" s="65" t="s">
        <v>453</v>
      </c>
      <c r="B7598" s="60" t="s">
        <v>7325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1"/>
        <v>14000</v>
      </c>
      <c r="H7598" s="69" t="s">
        <v>7323</v>
      </c>
    </row>
    <row r="7599" spans="1:8" ht="15" hidden="1" customHeight="1" x14ac:dyDescent="0.25">
      <c r="A7599" s="65" t="s">
        <v>453</v>
      </c>
      <c r="B7599" s="63" t="s">
        <v>7326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1"/>
        <v>7000</v>
      </c>
      <c r="H7599" s="69" t="s">
        <v>7323</v>
      </c>
    </row>
    <row r="7600" spans="1:8" ht="15" hidden="1" customHeight="1" x14ac:dyDescent="0.25">
      <c r="A7600" s="65" t="s">
        <v>453</v>
      </c>
      <c r="B7600" s="79" t="s">
        <v>7327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1"/>
        <v>4000</v>
      </c>
      <c r="H7600" s="69" t="s">
        <v>7323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1"/>
        <v>250000</v>
      </c>
      <c r="H7601" s="69" t="s">
        <v>7323</v>
      </c>
    </row>
    <row r="7602" spans="1:8" ht="15" hidden="1" customHeight="1" x14ac:dyDescent="0.25">
      <c r="A7602" s="65" t="s">
        <v>453</v>
      </c>
      <c r="B7602" s="60" t="s">
        <v>7328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1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1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7329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1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7330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1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7331</v>
      </c>
      <c r="C7606" s="60" t="s">
        <v>7332</v>
      </c>
      <c r="D7606" s="65">
        <v>20</v>
      </c>
      <c r="E7606" s="66" t="s">
        <v>31</v>
      </c>
      <c r="F7606" s="72">
        <v>40000</v>
      </c>
      <c r="G7606" s="68">
        <f t="shared" si="211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7333</v>
      </c>
      <c r="C7607" s="60" t="s">
        <v>7332</v>
      </c>
      <c r="D7607" s="65">
        <v>20</v>
      </c>
      <c r="E7607" s="66" t="s">
        <v>31</v>
      </c>
      <c r="F7607" s="62">
        <v>58000</v>
      </c>
      <c r="G7607" s="68">
        <f t="shared" si="211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7334</v>
      </c>
      <c r="C7608" s="60" t="s">
        <v>7332</v>
      </c>
      <c r="D7608" s="65">
        <v>20</v>
      </c>
      <c r="E7608" s="76" t="s">
        <v>31</v>
      </c>
      <c r="F7608" s="72">
        <v>58000</v>
      </c>
      <c r="G7608" s="68">
        <f t="shared" si="211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7335</v>
      </c>
      <c r="C7609" s="60" t="s">
        <v>7336</v>
      </c>
      <c r="D7609" s="65">
        <v>6</v>
      </c>
      <c r="E7609" s="75" t="s">
        <v>28</v>
      </c>
      <c r="F7609" s="217">
        <v>337500</v>
      </c>
      <c r="G7609" s="68">
        <f t="shared" si="211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7335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1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7337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1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7338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1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7339</v>
      </c>
      <c r="C7613" s="60" t="s">
        <v>7340</v>
      </c>
      <c r="D7613" s="65">
        <v>2</v>
      </c>
      <c r="E7613" s="76" t="s">
        <v>31</v>
      </c>
      <c r="F7613" s="72">
        <v>272000</v>
      </c>
      <c r="G7613" s="68">
        <f t="shared" si="211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7341</v>
      </c>
      <c r="C7614" s="60" t="s">
        <v>7340</v>
      </c>
      <c r="D7614" s="65">
        <v>2</v>
      </c>
      <c r="E7614" s="76" t="s">
        <v>31</v>
      </c>
      <c r="F7614" s="72">
        <v>546000</v>
      </c>
      <c r="G7614" s="68">
        <f t="shared" si="211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1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5862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1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1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6809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1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4522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1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7342</v>
      </c>
      <c r="C7620" s="60" t="s">
        <v>7343</v>
      </c>
      <c r="D7620" s="65">
        <v>4</v>
      </c>
      <c r="E7620" s="76" t="s">
        <v>31</v>
      </c>
      <c r="F7620" s="72">
        <v>40000</v>
      </c>
      <c r="G7620" s="95">
        <f t="shared" si="211"/>
        <v>160000</v>
      </c>
      <c r="H7620" s="69" t="s">
        <v>7344</v>
      </c>
    </row>
    <row r="7621" spans="1:8" ht="15" hidden="1" customHeight="1" x14ac:dyDescent="0.25">
      <c r="A7621" s="65" t="s">
        <v>453</v>
      </c>
      <c r="B7621" s="74" t="s">
        <v>7345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1"/>
        <v>375000</v>
      </c>
      <c r="H7621" s="69" t="s">
        <v>7346</v>
      </c>
    </row>
    <row r="7622" spans="1:8" ht="15" hidden="1" customHeight="1" x14ac:dyDescent="0.25">
      <c r="A7622" s="65" t="s">
        <v>453</v>
      </c>
      <c r="B7622" s="74" t="s">
        <v>7347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1"/>
        <v>75000</v>
      </c>
      <c r="H7622" s="69" t="s">
        <v>7323</v>
      </c>
    </row>
    <row r="7623" spans="1:8" ht="15" hidden="1" customHeight="1" x14ac:dyDescent="0.25">
      <c r="A7623" s="65" t="s">
        <v>453</v>
      </c>
      <c r="B7623" s="74" t="s">
        <v>7348</v>
      </c>
      <c r="C7623" s="60" t="s">
        <v>7349</v>
      </c>
      <c r="D7623" s="65">
        <v>1</v>
      </c>
      <c r="E7623" s="76" t="s">
        <v>71</v>
      </c>
      <c r="F7623" s="72">
        <v>300000</v>
      </c>
      <c r="G7623" s="95">
        <f t="shared" si="211"/>
        <v>300000</v>
      </c>
      <c r="H7623" s="69" t="s">
        <v>7323</v>
      </c>
    </row>
    <row r="7624" spans="1:8" ht="15" hidden="1" customHeight="1" x14ac:dyDescent="0.25">
      <c r="A7624" s="65" t="s">
        <v>7350</v>
      </c>
      <c r="B7624" s="60" t="s">
        <v>7351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1"/>
        <v>100000</v>
      </c>
      <c r="H7624" s="69" t="s">
        <v>7352</v>
      </c>
    </row>
    <row r="7625" spans="1:8" ht="15" hidden="1" customHeight="1" x14ac:dyDescent="0.25">
      <c r="A7625" s="65" t="s">
        <v>7350</v>
      </c>
      <c r="B7625" s="63" t="s">
        <v>4104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1"/>
        <v>60000</v>
      </c>
      <c r="H7625" s="69" t="s">
        <v>112</v>
      </c>
    </row>
    <row r="7626" spans="1:8" ht="15" hidden="1" customHeight="1" x14ac:dyDescent="0.25">
      <c r="A7626" s="65" t="s">
        <v>7350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1"/>
        <v>222000</v>
      </c>
      <c r="H7626" s="69" t="s">
        <v>2382</v>
      </c>
    </row>
    <row r="7627" spans="1:8" ht="15" hidden="1" customHeight="1" x14ac:dyDescent="0.25">
      <c r="A7627" s="65" t="s">
        <v>7350</v>
      </c>
      <c r="B7627" s="63" t="s">
        <v>7353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1"/>
        <v>200000</v>
      </c>
      <c r="H7627" s="69" t="s">
        <v>112</v>
      </c>
    </row>
    <row r="7628" spans="1:8" ht="15" hidden="1" customHeight="1" x14ac:dyDescent="0.25">
      <c r="A7628" s="65" t="s">
        <v>7350</v>
      </c>
      <c r="B7628" s="75" t="s">
        <v>7354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1"/>
        <v>100000</v>
      </c>
      <c r="H7628" s="69" t="s">
        <v>112</v>
      </c>
    </row>
    <row r="7629" spans="1:8" ht="15" hidden="1" customHeight="1" x14ac:dyDescent="0.25">
      <c r="A7629" s="65" t="s">
        <v>7350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1"/>
        <v>106000</v>
      </c>
      <c r="H7629" s="69" t="s">
        <v>112</v>
      </c>
    </row>
    <row r="7630" spans="1:8" ht="15" hidden="1" customHeight="1" x14ac:dyDescent="0.25">
      <c r="A7630" s="65" t="s">
        <v>7350</v>
      </c>
      <c r="B7630" s="60" t="s">
        <v>7355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1"/>
        <v>82500</v>
      </c>
      <c r="H7630" s="69" t="s">
        <v>112</v>
      </c>
    </row>
    <row r="7631" spans="1:8" ht="15" hidden="1" customHeight="1" x14ac:dyDescent="0.25">
      <c r="A7631" s="65" t="s">
        <v>7350</v>
      </c>
      <c r="B7631" s="63" t="s">
        <v>7356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1"/>
        <v>165000</v>
      </c>
      <c r="H7631" s="69" t="s">
        <v>7323</v>
      </c>
    </row>
    <row r="7632" spans="1:8" ht="15" hidden="1" customHeight="1" x14ac:dyDescent="0.25">
      <c r="A7632" s="65" t="s">
        <v>7350</v>
      </c>
      <c r="B7632" s="79" t="s">
        <v>4299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1"/>
        <v>140000</v>
      </c>
      <c r="H7632" s="69" t="s">
        <v>112</v>
      </c>
    </row>
    <row r="7633" spans="1:8" ht="15" hidden="1" customHeight="1" x14ac:dyDescent="0.25">
      <c r="A7633" s="65" t="s">
        <v>7350</v>
      </c>
      <c r="B7633" s="79" t="s">
        <v>4205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1"/>
        <v>530000</v>
      </c>
      <c r="H7633" s="69" t="s">
        <v>112</v>
      </c>
    </row>
    <row r="7634" spans="1:8" ht="15" hidden="1" customHeight="1" x14ac:dyDescent="0.25">
      <c r="A7634" s="65" t="s">
        <v>7350</v>
      </c>
      <c r="B7634" s="60" t="s">
        <v>7357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1"/>
        <v>180000</v>
      </c>
      <c r="H7634" s="86" t="s">
        <v>112</v>
      </c>
    </row>
    <row r="7635" spans="1:8" ht="15" hidden="1" customHeight="1" x14ac:dyDescent="0.25">
      <c r="A7635" s="65" t="s">
        <v>7350</v>
      </c>
      <c r="B7635" s="60" t="s">
        <v>7358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2">F7635*D7635</f>
        <v>70000</v>
      </c>
      <c r="H7635" s="86" t="s">
        <v>112</v>
      </c>
    </row>
    <row r="7636" spans="1:8" ht="15" hidden="1" customHeight="1" x14ac:dyDescent="0.25">
      <c r="A7636" s="65" t="s">
        <v>7350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2"/>
        <v>1680000</v>
      </c>
      <c r="H7636" s="86" t="s">
        <v>112</v>
      </c>
    </row>
    <row r="7637" spans="1:8" ht="15" hidden="1" customHeight="1" x14ac:dyDescent="0.25">
      <c r="A7637" s="65" t="s">
        <v>7350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2"/>
        <v>820000</v>
      </c>
      <c r="H7637" s="86" t="s">
        <v>112</v>
      </c>
    </row>
    <row r="7638" spans="1:8" ht="15" hidden="1" customHeight="1" x14ac:dyDescent="0.25">
      <c r="A7638" s="65" t="s">
        <v>7350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2"/>
        <v>1100000</v>
      </c>
      <c r="H7638" s="86" t="s">
        <v>112</v>
      </c>
    </row>
    <row r="7639" spans="1:8" ht="15" hidden="1" customHeight="1" x14ac:dyDescent="0.25">
      <c r="A7639" s="65" t="s">
        <v>7350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2"/>
        <v>1300000</v>
      </c>
      <c r="H7639" s="86" t="s">
        <v>112</v>
      </c>
    </row>
    <row r="7640" spans="1:8" ht="15" hidden="1" customHeight="1" x14ac:dyDescent="0.25">
      <c r="A7640" s="65" t="s">
        <v>7350</v>
      </c>
      <c r="B7640" s="60" t="s">
        <v>4049</v>
      </c>
      <c r="C7640" s="60" t="s">
        <v>7359</v>
      </c>
      <c r="D7640" s="65">
        <v>5</v>
      </c>
      <c r="E7640" s="76" t="s">
        <v>31</v>
      </c>
      <c r="F7640" s="62">
        <v>140000</v>
      </c>
      <c r="G7640" s="68">
        <f t="shared" si="212"/>
        <v>700000</v>
      </c>
      <c r="H7640" s="86" t="s">
        <v>112</v>
      </c>
    </row>
    <row r="7641" spans="1:8" ht="15" hidden="1" customHeight="1" x14ac:dyDescent="0.25">
      <c r="A7641" s="65" t="s">
        <v>7350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2"/>
        <v>980000</v>
      </c>
      <c r="H7641" s="86" t="s">
        <v>112</v>
      </c>
    </row>
    <row r="7642" spans="1:8" ht="15" customHeight="1" x14ac:dyDescent="0.25">
      <c r="A7642" s="65" t="s">
        <v>7360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2"/>
        <v>10500000</v>
      </c>
      <c r="H7642" s="69" t="s">
        <v>112</v>
      </c>
    </row>
    <row r="7643" spans="1:8" ht="15" hidden="1" customHeight="1" x14ac:dyDescent="0.25">
      <c r="A7643" s="65" t="s">
        <v>7360</v>
      </c>
      <c r="B7643" s="63" t="s">
        <v>7361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2"/>
        <v>30000</v>
      </c>
      <c r="H7643" s="69" t="s">
        <v>7362</v>
      </c>
    </row>
    <row r="7644" spans="1:8" ht="15" hidden="1" customHeight="1" x14ac:dyDescent="0.25">
      <c r="A7644" s="65" t="s">
        <v>7360</v>
      </c>
      <c r="B7644" s="60" t="s">
        <v>7363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2"/>
        <v>42000</v>
      </c>
      <c r="H7644" s="69" t="s">
        <v>7352</v>
      </c>
    </row>
    <row r="7645" spans="1:8" ht="15" hidden="1" customHeight="1" x14ac:dyDescent="0.25">
      <c r="A7645" s="65" t="s">
        <v>7360</v>
      </c>
      <c r="B7645" s="63" t="s">
        <v>6920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2"/>
        <v>8000</v>
      </c>
      <c r="H7645" s="69" t="s">
        <v>7352</v>
      </c>
    </row>
    <row r="7646" spans="1:8" ht="15" hidden="1" customHeight="1" x14ac:dyDescent="0.25">
      <c r="A7646" s="65" t="s">
        <v>7360</v>
      </c>
      <c r="B7646" s="75" t="s">
        <v>6921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2"/>
        <v>3000</v>
      </c>
      <c r="H7646" s="69" t="s">
        <v>7352</v>
      </c>
    </row>
    <row r="7647" spans="1:8" ht="15" hidden="1" customHeight="1" x14ac:dyDescent="0.25">
      <c r="A7647" s="65" t="s">
        <v>7360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2"/>
        <v>2400000</v>
      </c>
      <c r="H7647" s="69" t="s">
        <v>687</v>
      </c>
    </row>
    <row r="7648" spans="1:8" ht="15" hidden="1" customHeight="1" x14ac:dyDescent="0.25">
      <c r="A7648" s="65" t="s">
        <v>7360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2"/>
        <v>17955000</v>
      </c>
      <c r="H7648" s="69" t="s">
        <v>687</v>
      </c>
    </row>
    <row r="7649" spans="1:8" ht="15" hidden="1" customHeight="1" x14ac:dyDescent="0.25">
      <c r="A7649" s="65" t="s">
        <v>7360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2"/>
        <v>2187000</v>
      </c>
      <c r="H7649" s="69" t="s">
        <v>687</v>
      </c>
    </row>
    <row r="7650" spans="1:8" ht="15" hidden="1" customHeight="1" x14ac:dyDescent="0.25">
      <c r="A7650" s="65" t="s">
        <v>7360</v>
      </c>
      <c r="B7650" s="132" t="s">
        <v>7364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2"/>
        <v>2420000</v>
      </c>
      <c r="H7650" s="69" t="s">
        <v>687</v>
      </c>
    </row>
    <row r="7651" spans="1:8" ht="15" hidden="1" customHeight="1" x14ac:dyDescent="0.25">
      <c r="A7651" s="65" t="s">
        <v>7360</v>
      </c>
      <c r="B7651" s="79" t="s">
        <v>7365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2"/>
        <v>2691500</v>
      </c>
      <c r="H7651" s="69" t="s">
        <v>687</v>
      </c>
    </row>
    <row r="7652" spans="1:8" ht="15" hidden="1" customHeight="1" x14ac:dyDescent="0.25">
      <c r="A7652" s="65" t="s">
        <v>7360</v>
      </c>
      <c r="B7652" s="60" t="s">
        <v>6155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2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7366</v>
      </c>
      <c r="C7653" s="60" t="s">
        <v>7349</v>
      </c>
      <c r="D7653" s="65">
        <v>1</v>
      </c>
      <c r="E7653" s="66" t="s">
        <v>31</v>
      </c>
      <c r="F7653" s="62">
        <v>25000</v>
      </c>
      <c r="G7653" s="68">
        <f t="shared" si="212"/>
        <v>25000</v>
      </c>
      <c r="H7653" s="69" t="s">
        <v>7352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2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7021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2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7367</v>
      </c>
      <c r="C7656" s="87"/>
      <c r="D7656" s="65">
        <v>6</v>
      </c>
      <c r="E7656" s="76" t="s">
        <v>1262</v>
      </c>
      <c r="F7656" s="67">
        <v>35000</v>
      </c>
      <c r="G7656" s="68">
        <f t="shared" si="212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4104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2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7368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2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2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7369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2"/>
        <v>20000</v>
      </c>
      <c r="H7660" s="69" t="s">
        <v>7344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2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7370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2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7371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2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7372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2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2"/>
        <v>8000000</v>
      </c>
      <c r="H7665" s="86" t="s">
        <v>112</v>
      </c>
    </row>
    <row r="7666" spans="1:8" ht="15" hidden="1" customHeight="1" x14ac:dyDescent="0.25">
      <c r="A7666" s="65" t="s">
        <v>7373</v>
      </c>
      <c r="B7666" s="60" t="s">
        <v>7374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7373</v>
      </c>
      <c r="B7667" s="60" t="s">
        <v>7375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7373</v>
      </c>
      <c r="B7668" s="60" t="s">
        <v>7376</v>
      </c>
      <c r="C7668" s="87" t="s">
        <v>7377</v>
      </c>
      <c r="D7668" s="81">
        <v>2</v>
      </c>
      <c r="E7668" s="66" t="s">
        <v>31</v>
      </c>
      <c r="F7668" s="72">
        <v>6000</v>
      </c>
      <c r="G7668" s="68">
        <f t="shared" ref="G7668:G7675" si="213">F7668*D7668</f>
        <v>12000</v>
      </c>
      <c r="H7668" s="69" t="s">
        <v>648</v>
      </c>
    </row>
    <row r="7669" spans="1:8" ht="15" hidden="1" customHeight="1" x14ac:dyDescent="0.25">
      <c r="A7669" s="65" t="s">
        <v>7373</v>
      </c>
      <c r="B7669" s="63" t="s">
        <v>7378</v>
      </c>
      <c r="C7669" s="87" t="s">
        <v>7379</v>
      </c>
      <c r="D7669" s="65">
        <v>1</v>
      </c>
      <c r="E7669" s="76" t="s">
        <v>31</v>
      </c>
      <c r="F7669" s="67">
        <v>18000</v>
      </c>
      <c r="G7669" s="68">
        <f t="shared" si="213"/>
        <v>18000</v>
      </c>
      <c r="H7669" s="69" t="s">
        <v>648</v>
      </c>
    </row>
    <row r="7670" spans="1:8" ht="15" hidden="1" customHeight="1" x14ac:dyDescent="0.25">
      <c r="A7670" s="65" t="s">
        <v>7373</v>
      </c>
      <c r="B7670" s="75" t="s">
        <v>7380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3"/>
        <v>425000</v>
      </c>
      <c r="H7670" s="69" t="s">
        <v>1665</v>
      </c>
    </row>
    <row r="7671" spans="1:8" ht="15" hidden="1" customHeight="1" x14ac:dyDescent="0.25">
      <c r="A7671" s="65" t="s">
        <v>7373</v>
      </c>
      <c r="B7671" s="60" t="s">
        <v>7381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3"/>
        <v>2600000</v>
      </c>
      <c r="H7671" s="69" t="s">
        <v>2277</v>
      </c>
    </row>
    <row r="7672" spans="1:8" ht="15" hidden="1" customHeight="1" x14ac:dyDescent="0.25">
      <c r="A7672" s="65" t="s">
        <v>7373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3"/>
        <v>50000</v>
      </c>
      <c r="H7672" s="69" t="s">
        <v>112</v>
      </c>
    </row>
    <row r="7673" spans="1:8" ht="15" hidden="1" customHeight="1" x14ac:dyDescent="0.25">
      <c r="A7673" s="65" t="s">
        <v>7373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3"/>
        <v>111000</v>
      </c>
      <c r="H7673" s="69" t="s">
        <v>112</v>
      </c>
    </row>
    <row r="7674" spans="1:8" ht="15" hidden="1" customHeight="1" x14ac:dyDescent="0.25">
      <c r="A7674" s="65" t="s">
        <v>7373</v>
      </c>
      <c r="B7674" s="79" t="s">
        <v>7382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3"/>
        <v>30000</v>
      </c>
      <c r="H7674" s="69" t="s">
        <v>7352</v>
      </c>
    </row>
    <row r="7675" spans="1:8" ht="15" hidden="1" customHeight="1" x14ac:dyDescent="0.25">
      <c r="A7675" s="65" t="s">
        <v>7373</v>
      </c>
      <c r="B7675" s="79" t="s">
        <v>7383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3"/>
        <v>12000</v>
      </c>
      <c r="H7675" s="69" t="s">
        <v>7352</v>
      </c>
    </row>
    <row r="7676" spans="1:8" ht="15" hidden="1" customHeight="1" x14ac:dyDescent="0.25">
      <c r="A7676" s="65" t="s">
        <v>7384</v>
      </c>
      <c r="B7676" s="60" t="s">
        <v>7385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7384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7352</v>
      </c>
    </row>
    <row r="7678" spans="1:8" ht="15" hidden="1" customHeight="1" x14ac:dyDescent="0.25">
      <c r="A7678" s="65" t="s">
        <v>7384</v>
      </c>
      <c r="B7678" s="60" t="s">
        <v>7386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4">F7678*D7678</f>
        <v>15000</v>
      </c>
      <c r="H7678" s="69" t="s">
        <v>7352</v>
      </c>
    </row>
    <row r="7679" spans="1:8" ht="15" hidden="1" customHeight="1" x14ac:dyDescent="0.25">
      <c r="A7679" s="65" t="s">
        <v>7384</v>
      </c>
      <c r="B7679" s="63" t="s">
        <v>7387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4"/>
        <v>3000</v>
      </c>
      <c r="H7679" s="69" t="s">
        <v>7352</v>
      </c>
    </row>
    <row r="7680" spans="1:8" ht="15" hidden="1" customHeight="1" x14ac:dyDescent="0.25">
      <c r="A7680" s="65" t="s">
        <v>7384</v>
      </c>
      <c r="B7680" s="75" t="s">
        <v>7388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4"/>
        <v>5000</v>
      </c>
      <c r="H7680" s="69" t="s">
        <v>7352</v>
      </c>
    </row>
    <row r="7681" spans="1:8" ht="15" hidden="1" customHeight="1" x14ac:dyDescent="0.25">
      <c r="A7681" s="65" t="s">
        <v>7384</v>
      </c>
      <c r="B7681" s="60" t="s">
        <v>7389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4"/>
        <v>10000</v>
      </c>
      <c r="H7681" s="69" t="s">
        <v>7352</v>
      </c>
    </row>
    <row r="7682" spans="1:8" ht="15" hidden="1" customHeight="1" x14ac:dyDescent="0.25">
      <c r="A7682" s="65" t="s">
        <v>7384</v>
      </c>
      <c r="B7682" s="60" t="s">
        <v>7390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4"/>
        <v>2000</v>
      </c>
      <c r="H7682" s="69" t="s">
        <v>7352</v>
      </c>
    </row>
    <row r="7683" spans="1:8" ht="15" customHeight="1" x14ac:dyDescent="0.25">
      <c r="A7683" s="65" t="s">
        <v>7384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4"/>
        <v>10500000</v>
      </c>
      <c r="H7683" s="69" t="s">
        <v>112</v>
      </c>
    </row>
    <row r="7684" spans="1:8" ht="15" hidden="1" customHeight="1" x14ac:dyDescent="0.25">
      <c r="A7684" s="65" t="s">
        <v>7384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4"/>
        <v>297500</v>
      </c>
      <c r="H7684" s="69" t="s">
        <v>7352</v>
      </c>
    </row>
    <row r="7685" spans="1:8" ht="15" hidden="1" customHeight="1" x14ac:dyDescent="0.25">
      <c r="A7685" s="65" t="s">
        <v>7384</v>
      </c>
      <c r="B7685" s="79" t="s">
        <v>7391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4"/>
        <v>128000</v>
      </c>
      <c r="H7685" s="69" t="s">
        <v>112</v>
      </c>
    </row>
    <row r="7686" spans="1:8" ht="15" hidden="1" customHeight="1" x14ac:dyDescent="0.25">
      <c r="A7686" s="65" t="s">
        <v>7384</v>
      </c>
      <c r="B7686" s="60" t="s">
        <v>7392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4"/>
        <v>240000</v>
      </c>
      <c r="H7686" s="86" t="s">
        <v>112</v>
      </c>
    </row>
    <row r="7687" spans="1:8" ht="15" hidden="1" customHeight="1" x14ac:dyDescent="0.25">
      <c r="A7687" s="65" t="s">
        <v>7384</v>
      </c>
      <c r="B7687" s="60" t="s">
        <v>7393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4"/>
        <v>50000</v>
      </c>
      <c r="H7687" s="86" t="s">
        <v>3096</v>
      </c>
    </row>
    <row r="7688" spans="1:8" ht="15" hidden="1" customHeight="1" x14ac:dyDescent="0.25">
      <c r="A7688" s="65" t="s">
        <v>7384</v>
      </c>
      <c r="B7688" s="60" t="s">
        <v>7394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4"/>
        <v>230000</v>
      </c>
      <c r="H7688" s="86" t="s">
        <v>3096</v>
      </c>
    </row>
    <row r="7689" spans="1:8" ht="15" hidden="1" customHeight="1" x14ac:dyDescent="0.25">
      <c r="A7689" s="65" t="s">
        <v>7384</v>
      </c>
      <c r="B7689" s="60" t="s">
        <v>7395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4"/>
        <v>135000</v>
      </c>
      <c r="H7689" s="86" t="s">
        <v>696</v>
      </c>
    </row>
    <row r="7690" spans="1:8" ht="15" hidden="1" customHeight="1" x14ac:dyDescent="0.25">
      <c r="A7690" s="65" t="s">
        <v>7384</v>
      </c>
      <c r="B7690" s="63" t="s">
        <v>7396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4"/>
        <v>225000</v>
      </c>
      <c r="H7690" s="86" t="s">
        <v>696</v>
      </c>
    </row>
    <row r="7691" spans="1:8" ht="15" hidden="1" customHeight="1" x14ac:dyDescent="0.25">
      <c r="A7691" s="65" t="s">
        <v>7384</v>
      </c>
      <c r="B7691" s="60" t="s">
        <v>7397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4"/>
        <v>75000</v>
      </c>
      <c r="H7691" s="86" t="s">
        <v>7398</v>
      </c>
    </row>
    <row r="7692" spans="1:8" ht="15" hidden="1" customHeight="1" x14ac:dyDescent="0.25">
      <c r="A7692" s="65" t="s">
        <v>7384</v>
      </c>
      <c r="B7692" s="111" t="s">
        <v>7399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4"/>
        <v>25000</v>
      </c>
      <c r="H7692" s="69" t="s">
        <v>7400</v>
      </c>
    </row>
    <row r="7693" spans="1:8" ht="15" hidden="1" customHeight="1" x14ac:dyDescent="0.25">
      <c r="A7693" s="65" t="s">
        <v>7384</v>
      </c>
      <c r="B7693" s="63" t="s">
        <v>7401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4"/>
        <v>20000</v>
      </c>
      <c r="H7693" s="69" t="s">
        <v>7400</v>
      </c>
    </row>
    <row r="7694" spans="1:8" ht="15" hidden="1" customHeight="1" x14ac:dyDescent="0.25">
      <c r="A7694" s="65" t="s">
        <v>7384</v>
      </c>
      <c r="B7694" s="63" t="s">
        <v>7402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4"/>
        <v>160000</v>
      </c>
      <c r="H7694" s="69" t="s">
        <v>7400</v>
      </c>
    </row>
    <row r="7695" spans="1:8" ht="15" hidden="1" customHeight="1" x14ac:dyDescent="0.25">
      <c r="A7695" s="65" t="s">
        <v>7384</v>
      </c>
      <c r="B7695" s="60" t="s">
        <v>7403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4"/>
        <v>30000</v>
      </c>
      <c r="H7695" s="69" t="s">
        <v>7400</v>
      </c>
    </row>
    <row r="7696" spans="1:8" ht="15" hidden="1" customHeight="1" x14ac:dyDescent="0.25">
      <c r="A7696" s="65" t="s">
        <v>7384</v>
      </c>
      <c r="B7696" s="79" t="s">
        <v>7404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4"/>
        <v>62500</v>
      </c>
      <c r="H7696" s="69" t="s">
        <v>7400</v>
      </c>
    </row>
    <row r="7697" spans="1:8" ht="15" hidden="1" customHeight="1" x14ac:dyDescent="0.25">
      <c r="A7697" s="65" t="s">
        <v>7384</v>
      </c>
      <c r="B7697" s="63" t="s">
        <v>7405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4"/>
        <v>23000</v>
      </c>
      <c r="H7697" s="69" t="s">
        <v>7400</v>
      </c>
    </row>
    <row r="7698" spans="1:8" ht="15" hidden="1" customHeight="1" x14ac:dyDescent="0.25">
      <c r="A7698" s="65" t="s">
        <v>7406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7406</v>
      </c>
      <c r="B7699" s="60" t="s">
        <v>7407</v>
      </c>
      <c r="C7699" s="60" t="s">
        <v>5157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7352</v>
      </c>
    </row>
    <row r="7700" spans="1:8" ht="15" hidden="1" customHeight="1" x14ac:dyDescent="0.25">
      <c r="A7700" s="65" t="s">
        <v>7406</v>
      </c>
      <c r="B7700" s="60" t="s">
        <v>988</v>
      </c>
      <c r="C7700" s="60" t="s">
        <v>5157</v>
      </c>
      <c r="D7700" s="81">
        <v>3</v>
      </c>
      <c r="E7700" s="66" t="s">
        <v>31</v>
      </c>
      <c r="F7700" s="72">
        <v>30000</v>
      </c>
      <c r="G7700" s="68">
        <f t="shared" ref="G7700:G7720" si="215">F7700*D7700</f>
        <v>90000</v>
      </c>
      <c r="H7700" s="69" t="s">
        <v>112</v>
      </c>
    </row>
    <row r="7701" spans="1:8" ht="15" hidden="1" customHeight="1" x14ac:dyDescent="0.25">
      <c r="A7701" s="65" t="s">
        <v>7406</v>
      </c>
      <c r="B7701" s="63" t="s">
        <v>1783</v>
      </c>
      <c r="C7701" s="60" t="s">
        <v>5157</v>
      </c>
      <c r="D7701" s="65">
        <v>5</v>
      </c>
      <c r="E7701" s="76" t="s">
        <v>884</v>
      </c>
      <c r="F7701" s="67">
        <v>4000</v>
      </c>
      <c r="G7701" s="68">
        <f t="shared" si="215"/>
        <v>20000</v>
      </c>
      <c r="H7701" s="69" t="s">
        <v>7408</v>
      </c>
    </row>
    <row r="7702" spans="1:8" ht="15" hidden="1" customHeight="1" x14ac:dyDescent="0.25">
      <c r="A7702" s="65" t="s">
        <v>7406</v>
      </c>
      <c r="B7702" s="75" t="s">
        <v>7409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5"/>
        <v>18000</v>
      </c>
      <c r="H7702" s="69" t="s">
        <v>2382</v>
      </c>
    </row>
    <row r="7703" spans="1:8" ht="15" hidden="1" customHeight="1" x14ac:dyDescent="0.25">
      <c r="A7703" s="65" t="s">
        <v>7406</v>
      </c>
      <c r="B7703" s="60" t="s">
        <v>7410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5"/>
        <v>10000</v>
      </c>
      <c r="H7703" s="69" t="s">
        <v>2382</v>
      </c>
    </row>
    <row r="7704" spans="1:8" ht="15" hidden="1" customHeight="1" x14ac:dyDescent="0.25">
      <c r="A7704" s="65" t="s">
        <v>7406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5"/>
        <v>87500</v>
      </c>
      <c r="H7704" s="69" t="s">
        <v>797</v>
      </c>
    </row>
    <row r="7705" spans="1:8" ht="15" hidden="1" customHeight="1" x14ac:dyDescent="0.25">
      <c r="A7705" s="65" t="s">
        <v>7406</v>
      </c>
      <c r="B7705" s="60" t="s">
        <v>7411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5"/>
        <v>438000</v>
      </c>
      <c r="H7705" s="69" t="s">
        <v>112</v>
      </c>
    </row>
    <row r="7706" spans="1:8" ht="15" hidden="1" customHeight="1" x14ac:dyDescent="0.25">
      <c r="A7706" s="65" t="s">
        <v>7406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5"/>
        <v>387500</v>
      </c>
      <c r="H7706" s="69" t="s">
        <v>112</v>
      </c>
    </row>
    <row r="7707" spans="1:8" ht="15" hidden="1" customHeight="1" x14ac:dyDescent="0.25">
      <c r="A7707" s="65" t="s">
        <v>7406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5"/>
        <v>310000</v>
      </c>
      <c r="H7707" s="69" t="s">
        <v>112</v>
      </c>
    </row>
    <row r="7708" spans="1:8" ht="15" hidden="1" customHeight="1" x14ac:dyDescent="0.25">
      <c r="A7708" s="65" t="s">
        <v>7406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5"/>
        <v>212000</v>
      </c>
      <c r="H7708" s="69" t="s">
        <v>112</v>
      </c>
    </row>
    <row r="7709" spans="1:8" ht="15" hidden="1" customHeight="1" x14ac:dyDescent="0.25">
      <c r="A7709" s="65" t="s">
        <v>7406</v>
      </c>
      <c r="B7709" s="60" t="s">
        <v>7412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5"/>
        <v>175000</v>
      </c>
      <c r="H7709" s="86" t="s">
        <v>2277</v>
      </c>
    </row>
    <row r="7710" spans="1:8" ht="15" hidden="1" customHeight="1" x14ac:dyDescent="0.25">
      <c r="A7710" s="65" t="s">
        <v>7406</v>
      </c>
      <c r="B7710" s="60" t="s">
        <v>7413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5"/>
        <v>250000</v>
      </c>
      <c r="H7710" s="86" t="s">
        <v>1301</v>
      </c>
    </row>
    <row r="7711" spans="1:8" ht="15" hidden="1" customHeight="1" x14ac:dyDescent="0.25">
      <c r="A7711" s="65" t="s">
        <v>7406</v>
      </c>
      <c r="B7711" s="60" t="s">
        <v>7414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5"/>
        <v>350000</v>
      </c>
      <c r="H7711" s="86" t="s">
        <v>112</v>
      </c>
    </row>
    <row r="7712" spans="1:8" ht="15" customHeight="1" x14ac:dyDescent="0.25">
      <c r="A7712" s="65" t="s">
        <v>7406</v>
      </c>
      <c r="B7712" s="63" t="s">
        <v>7415</v>
      </c>
      <c r="C7712" s="87" t="s">
        <v>6634</v>
      </c>
      <c r="D7712" s="65">
        <v>1</v>
      </c>
      <c r="E7712" s="66" t="s">
        <v>31</v>
      </c>
      <c r="F7712" s="72">
        <v>150000</v>
      </c>
      <c r="G7712" s="68">
        <f t="shared" si="215"/>
        <v>150000</v>
      </c>
      <c r="H7712" s="86" t="s">
        <v>1665</v>
      </c>
    </row>
    <row r="7713" spans="1:8" ht="15" hidden="1" customHeight="1" x14ac:dyDescent="0.25">
      <c r="A7713" s="65" t="s">
        <v>7406</v>
      </c>
      <c r="B7713" s="60" t="s">
        <v>7416</v>
      </c>
      <c r="C7713" s="87" t="s">
        <v>6634</v>
      </c>
      <c r="D7713" s="65">
        <v>1</v>
      </c>
      <c r="E7713" s="66" t="s">
        <v>31</v>
      </c>
      <c r="F7713" s="72">
        <v>70000</v>
      </c>
      <c r="G7713" s="68">
        <f t="shared" si="215"/>
        <v>70000</v>
      </c>
      <c r="H7713" s="86" t="s">
        <v>1665</v>
      </c>
    </row>
    <row r="7714" spans="1:8" ht="15" hidden="1" customHeight="1" x14ac:dyDescent="0.25">
      <c r="A7714" s="65" t="s">
        <v>7406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5"/>
        <v>1750000</v>
      </c>
      <c r="H7714" s="69" t="s">
        <v>1890</v>
      </c>
    </row>
    <row r="7715" spans="1:8" ht="15" hidden="1" customHeight="1" x14ac:dyDescent="0.25">
      <c r="A7715" s="65" t="s">
        <v>7406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5"/>
        <v>750000</v>
      </c>
      <c r="H7715" s="69" t="s">
        <v>2058</v>
      </c>
    </row>
    <row r="7716" spans="1:8" ht="15" hidden="1" customHeight="1" x14ac:dyDescent="0.25">
      <c r="A7716" s="65" t="s">
        <v>7406</v>
      </c>
      <c r="B7716" s="63" t="s">
        <v>159</v>
      </c>
      <c r="C7716" s="60" t="s">
        <v>5157</v>
      </c>
      <c r="D7716" s="65">
        <v>17</v>
      </c>
      <c r="E7716" s="76" t="s">
        <v>137</v>
      </c>
      <c r="F7716" s="72">
        <v>17500</v>
      </c>
      <c r="G7716" s="68">
        <f t="shared" si="215"/>
        <v>297500</v>
      </c>
      <c r="H7716" s="69" t="s">
        <v>7352</v>
      </c>
    </row>
    <row r="7717" spans="1:8" ht="15" hidden="1" customHeight="1" x14ac:dyDescent="0.25">
      <c r="A7717" s="65" t="s">
        <v>7406</v>
      </c>
      <c r="B7717" s="60" t="s">
        <v>4811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5"/>
        <v>270000</v>
      </c>
      <c r="H7717" s="69" t="s">
        <v>112</v>
      </c>
    </row>
    <row r="7718" spans="1:8" ht="15" customHeight="1" x14ac:dyDescent="0.25">
      <c r="A7718" s="65" t="s">
        <v>7406</v>
      </c>
      <c r="B7718" s="79" t="s">
        <v>7417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5"/>
        <v>475000</v>
      </c>
      <c r="H7718" s="69" t="s">
        <v>112</v>
      </c>
    </row>
    <row r="7719" spans="1:8" ht="15" customHeight="1" x14ac:dyDescent="0.25">
      <c r="A7719" s="65" t="s">
        <v>7406</v>
      </c>
      <c r="B7719" s="63" t="s">
        <v>7418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5"/>
        <v>3100000</v>
      </c>
      <c r="H7719" s="69" t="s">
        <v>112</v>
      </c>
    </row>
    <row r="7720" spans="1:8" ht="15" customHeight="1" x14ac:dyDescent="0.25">
      <c r="A7720" s="65" t="s">
        <v>7406</v>
      </c>
      <c r="B7720" s="60" t="s">
        <v>7419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5"/>
        <v>1750000</v>
      </c>
      <c r="H7720" s="69" t="s">
        <v>112</v>
      </c>
    </row>
    <row r="7721" spans="1:8" ht="15" hidden="1" customHeight="1" x14ac:dyDescent="0.25">
      <c r="A7721" s="65" t="s">
        <v>7420</v>
      </c>
      <c r="B7721" s="60" t="s">
        <v>7421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7352</v>
      </c>
    </row>
    <row r="7722" spans="1:8" ht="15" hidden="1" customHeight="1" x14ac:dyDescent="0.25">
      <c r="A7722" s="65" t="s">
        <v>7420</v>
      </c>
      <c r="B7722" s="60" t="s">
        <v>7422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7352</v>
      </c>
    </row>
    <row r="7723" spans="1:8" ht="15" hidden="1" customHeight="1" x14ac:dyDescent="0.25">
      <c r="A7723" s="65" t="s">
        <v>7420</v>
      </c>
      <c r="B7723" s="60" t="s">
        <v>7423</v>
      </c>
      <c r="C7723" s="60" t="s">
        <v>7424</v>
      </c>
      <c r="D7723" s="81">
        <v>1</v>
      </c>
      <c r="E7723" s="66" t="s">
        <v>31</v>
      </c>
      <c r="F7723" s="72">
        <v>78000</v>
      </c>
      <c r="G7723" s="68">
        <f t="shared" ref="G7723:G7739" si="216">F7723*D7723</f>
        <v>78000</v>
      </c>
      <c r="H7723" s="69" t="s">
        <v>112</v>
      </c>
    </row>
    <row r="7724" spans="1:8" ht="15" hidden="1" customHeight="1" x14ac:dyDescent="0.25">
      <c r="A7724" s="65" t="s">
        <v>7420</v>
      </c>
      <c r="B7724" s="63" t="s">
        <v>7425</v>
      </c>
      <c r="C7724" s="60" t="s">
        <v>7424</v>
      </c>
      <c r="D7724" s="65">
        <v>1</v>
      </c>
      <c r="E7724" s="76" t="s">
        <v>31</v>
      </c>
      <c r="F7724" s="67">
        <v>97500</v>
      </c>
      <c r="G7724" s="68">
        <f t="shared" si="216"/>
        <v>97500</v>
      </c>
      <c r="H7724" s="69" t="s">
        <v>112</v>
      </c>
    </row>
    <row r="7725" spans="1:8" ht="15" hidden="1" customHeight="1" x14ac:dyDescent="0.25">
      <c r="A7725" s="65" t="s">
        <v>7420</v>
      </c>
      <c r="B7725" s="75" t="s">
        <v>7426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6"/>
        <v>110000</v>
      </c>
      <c r="H7725" s="69" t="s">
        <v>134</v>
      </c>
    </row>
    <row r="7726" spans="1:8" ht="15" hidden="1" customHeight="1" x14ac:dyDescent="0.25">
      <c r="A7726" s="65" t="s">
        <v>7420</v>
      </c>
      <c r="B7726" s="60" t="s">
        <v>4293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6"/>
        <v>90000</v>
      </c>
      <c r="H7726" s="69" t="s">
        <v>134</v>
      </c>
    </row>
    <row r="7727" spans="1:8" ht="15" hidden="1" customHeight="1" x14ac:dyDescent="0.25">
      <c r="A7727" s="65" t="s">
        <v>7420</v>
      </c>
      <c r="B7727" s="60" t="s">
        <v>7427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6"/>
        <v>133000</v>
      </c>
      <c r="H7727" s="69" t="s">
        <v>134</v>
      </c>
    </row>
    <row r="7728" spans="1:8" ht="15" hidden="1" customHeight="1" x14ac:dyDescent="0.25">
      <c r="A7728" s="65" t="s">
        <v>7420</v>
      </c>
      <c r="B7728" s="60" t="s">
        <v>7428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6"/>
        <v>90000</v>
      </c>
      <c r="H7728" s="69" t="s">
        <v>112</v>
      </c>
    </row>
    <row r="7729" spans="1:8" ht="15" hidden="1" customHeight="1" x14ac:dyDescent="0.25">
      <c r="A7729" s="65" t="s">
        <v>7420</v>
      </c>
      <c r="B7729" s="79" t="s">
        <v>7429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6"/>
        <v>100000</v>
      </c>
      <c r="H7729" s="69" t="s">
        <v>112</v>
      </c>
    </row>
    <row r="7730" spans="1:8" ht="15" hidden="1" customHeight="1" x14ac:dyDescent="0.25">
      <c r="A7730" s="65" t="s">
        <v>7420</v>
      </c>
      <c r="B7730" s="79" t="s">
        <v>7430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6"/>
        <v>100000</v>
      </c>
      <c r="H7730" s="69" t="s">
        <v>112</v>
      </c>
    </row>
    <row r="7731" spans="1:8" ht="15" hidden="1" customHeight="1" x14ac:dyDescent="0.25">
      <c r="A7731" s="65" t="s">
        <v>7420</v>
      </c>
      <c r="B7731" s="60" t="s">
        <v>7081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6"/>
        <v>200000</v>
      </c>
      <c r="H7731" s="69" t="s">
        <v>112</v>
      </c>
    </row>
    <row r="7732" spans="1:8" ht="15" hidden="1" customHeight="1" x14ac:dyDescent="0.25">
      <c r="A7732" s="65" t="s">
        <v>7420</v>
      </c>
      <c r="B7732" s="60" t="s">
        <v>7431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6"/>
        <v>80000</v>
      </c>
      <c r="H7732" s="86" t="s">
        <v>112</v>
      </c>
    </row>
    <row r="7733" spans="1:8" ht="15" hidden="1" customHeight="1" x14ac:dyDescent="0.25">
      <c r="A7733" s="65" t="s">
        <v>7420</v>
      </c>
      <c r="B7733" s="60" t="s">
        <v>7432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6"/>
        <v>67500</v>
      </c>
      <c r="H7733" s="86" t="s">
        <v>112</v>
      </c>
    </row>
    <row r="7734" spans="1:8" ht="15" hidden="1" customHeight="1" x14ac:dyDescent="0.25">
      <c r="A7734" s="65" t="s">
        <v>7420</v>
      </c>
      <c r="B7734" s="60" t="s">
        <v>7433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6"/>
        <v>8000</v>
      </c>
      <c r="H7734" s="86" t="s">
        <v>7352</v>
      </c>
    </row>
    <row r="7735" spans="1:8" ht="15" hidden="1" customHeight="1" x14ac:dyDescent="0.25">
      <c r="A7735" s="65" t="s">
        <v>7420</v>
      </c>
      <c r="B7735" s="63" t="s">
        <v>7434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6"/>
        <v>32500</v>
      </c>
      <c r="H7735" s="86" t="s">
        <v>7352</v>
      </c>
    </row>
    <row r="7736" spans="1:8" ht="15" hidden="1" customHeight="1" x14ac:dyDescent="0.25">
      <c r="A7736" s="65" t="s">
        <v>7420</v>
      </c>
      <c r="B7736" s="63" t="s">
        <v>7356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6"/>
        <v>330000</v>
      </c>
      <c r="H7736" s="86" t="s">
        <v>112</v>
      </c>
    </row>
    <row r="7737" spans="1:8" ht="15" hidden="1" customHeight="1" x14ac:dyDescent="0.25">
      <c r="A7737" s="65" t="s">
        <v>7420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6"/>
        <v>12700000</v>
      </c>
      <c r="H7737" s="69" t="s">
        <v>112</v>
      </c>
    </row>
    <row r="7738" spans="1:8" ht="15" hidden="1" customHeight="1" x14ac:dyDescent="0.25">
      <c r="A7738" s="65" t="s">
        <v>7420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6"/>
        <v>6750000</v>
      </c>
      <c r="H7738" s="69" t="s">
        <v>112</v>
      </c>
    </row>
    <row r="7739" spans="1:8" ht="15" hidden="1" customHeight="1" x14ac:dyDescent="0.25">
      <c r="A7739" s="65" t="s">
        <v>7420</v>
      </c>
      <c r="B7739" s="63" t="s">
        <v>5290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6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7435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7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7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7436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7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5591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7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6168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7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5592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7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7437</v>
      </c>
      <c r="C7748" s="87" t="s">
        <v>7438</v>
      </c>
      <c r="D7748" s="65">
        <v>1</v>
      </c>
      <c r="E7748" s="71" t="s">
        <v>884</v>
      </c>
      <c r="F7748" s="72">
        <v>230000</v>
      </c>
      <c r="G7748" s="68">
        <f t="shared" si="217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7439</v>
      </c>
      <c r="C7749" s="87" t="s">
        <v>7440</v>
      </c>
      <c r="D7749" s="65">
        <v>2</v>
      </c>
      <c r="E7749" s="76" t="s">
        <v>31</v>
      </c>
      <c r="F7749" s="72">
        <v>267000</v>
      </c>
      <c r="G7749" s="68">
        <f t="shared" si="217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7440</v>
      </c>
      <c r="D7750" s="65">
        <v>2</v>
      </c>
      <c r="E7750" s="76" t="s">
        <v>31</v>
      </c>
      <c r="F7750" s="72">
        <v>546000</v>
      </c>
      <c r="G7750" s="68">
        <f t="shared" si="217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7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7441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7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7442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7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7443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7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7444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7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7445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7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7446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7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7447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7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7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7448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7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7449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7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7450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7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7451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7"/>
        <v>55000</v>
      </c>
      <c r="H7763" s="69" t="s">
        <v>2277</v>
      </c>
    </row>
    <row r="7764" spans="1:8" ht="15" hidden="1" customHeight="1" x14ac:dyDescent="0.25">
      <c r="A7764" s="65" t="s">
        <v>7452</v>
      </c>
      <c r="B7764" s="60" t="s">
        <v>7453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7452</v>
      </c>
      <c r="B7765" s="63" t="s">
        <v>6321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7452</v>
      </c>
      <c r="B7766" s="60" t="s">
        <v>7454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8">F7766*D7766</f>
        <v>200000</v>
      </c>
      <c r="H7766" s="69" t="s">
        <v>1306</v>
      </c>
    </row>
    <row r="7767" spans="1:8" ht="15" hidden="1" customHeight="1" x14ac:dyDescent="0.25">
      <c r="A7767" s="65" t="s">
        <v>7452</v>
      </c>
      <c r="B7767" s="75" t="s">
        <v>7455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8"/>
        <v>135000</v>
      </c>
      <c r="H7767" s="69" t="s">
        <v>1306</v>
      </c>
    </row>
    <row r="7768" spans="1:8" ht="15" hidden="1" customHeight="1" x14ac:dyDescent="0.25">
      <c r="A7768" s="65" t="s">
        <v>7452</v>
      </c>
      <c r="B7768" s="60" t="s">
        <v>7456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8"/>
        <v>19000</v>
      </c>
      <c r="H7768" s="69" t="s">
        <v>3096</v>
      </c>
    </row>
    <row r="7769" spans="1:8" ht="15" hidden="1" customHeight="1" x14ac:dyDescent="0.25">
      <c r="A7769" s="65" t="s">
        <v>7452</v>
      </c>
      <c r="B7769" s="60" t="s">
        <v>7457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8"/>
        <v>23500</v>
      </c>
      <c r="H7769" s="69" t="s">
        <v>3096</v>
      </c>
    </row>
    <row r="7770" spans="1:8" ht="15" hidden="1" customHeight="1" x14ac:dyDescent="0.25">
      <c r="A7770" s="65" t="s">
        <v>7452</v>
      </c>
      <c r="B7770" s="60" t="s">
        <v>6999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8"/>
        <v>380000</v>
      </c>
      <c r="H7770" s="69" t="s">
        <v>3096</v>
      </c>
    </row>
    <row r="7771" spans="1:8" ht="15" hidden="1" customHeight="1" x14ac:dyDescent="0.25">
      <c r="A7771" s="65" t="s">
        <v>7452</v>
      </c>
      <c r="B7771" s="79" t="s">
        <v>7458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8"/>
        <v>110000</v>
      </c>
      <c r="H7771" s="69" t="s">
        <v>3096</v>
      </c>
    </row>
    <row r="7772" spans="1:8" ht="15" hidden="1" customHeight="1" x14ac:dyDescent="0.25">
      <c r="A7772" s="65" t="s">
        <v>7452</v>
      </c>
      <c r="B7772" s="79" t="s">
        <v>7459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8"/>
        <v>115000</v>
      </c>
      <c r="H7772" s="69" t="s">
        <v>1043</v>
      </c>
    </row>
    <row r="7773" spans="1:8" ht="15" hidden="1" customHeight="1" x14ac:dyDescent="0.25">
      <c r="A7773" s="65" t="s">
        <v>7452</v>
      </c>
      <c r="B7773" s="79" t="s">
        <v>7460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8"/>
        <v>60000</v>
      </c>
      <c r="H7773" s="69" t="s">
        <v>1043</v>
      </c>
    </row>
    <row r="7774" spans="1:8" ht="15" hidden="1" customHeight="1" x14ac:dyDescent="0.25">
      <c r="A7774" s="65" t="s">
        <v>7452</v>
      </c>
      <c r="B7774" s="63" t="s">
        <v>7461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8"/>
        <v>95000</v>
      </c>
      <c r="H7774" s="69" t="s">
        <v>2058</v>
      </c>
    </row>
    <row r="7775" spans="1:8" ht="15" hidden="1" customHeight="1" x14ac:dyDescent="0.25">
      <c r="A7775" s="65" t="s">
        <v>7452</v>
      </c>
      <c r="B7775" s="60" t="s">
        <v>7462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8"/>
        <v>95000</v>
      </c>
      <c r="H7775" s="69" t="s">
        <v>2058</v>
      </c>
    </row>
    <row r="7776" spans="1:8" ht="15" hidden="1" customHeight="1" x14ac:dyDescent="0.25">
      <c r="A7776" s="65" t="s">
        <v>7452</v>
      </c>
      <c r="B7776" s="75" t="s">
        <v>7463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8"/>
        <v>1045000</v>
      </c>
      <c r="H7776" s="86" t="s">
        <v>112</v>
      </c>
    </row>
    <row r="7777" spans="1:8" ht="15" hidden="1" customHeight="1" x14ac:dyDescent="0.25">
      <c r="A7777" s="65" t="s">
        <v>7452</v>
      </c>
      <c r="B7777" s="60" t="s">
        <v>4455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8"/>
        <v>804000</v>
      </c>
      <c r="H7777" s="86" t="s">
        <v>112</v>
      </c>
    </row>
    <row r="7778" spans="1:8" ht="15" hidden="1" customHeight="1" x14ac:dyDescent="0.25">
      <c r="A7778" s="65" t="s">
        <v>7452</v>
      </c>
      <c r="B7778" s="63" t="s">
        <v>7464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8"/>
        <v>331500</v>
      </c>
      <c r="H7778" s="86" t="s">
        <v>7465</v>
      </c>
    </row>
    <row r="7779" spans="1:8" ht="15" hidden="1" customHeight="1" x14ac:dyDescent="0.25">
      <c r="A7779" s="65" t="s">
        <v>7452</v>
      </c>
      <c r="B7779" s="63" t="s">
        <v>7466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8"/>
        <v>1515000</v>
      </c>
      <c r="H7779" s="86" t="s">
        <v>687</v>
      </c>
    </row>
    <row r="7780" spans="1:8" ht="15" hidden="1" customHeight="1" x14ac:dyDescent="0.25">
      <c r="A7780" s="65" t="s">
        <v>7452</v>
      </c>
      <c r="B7780" s="63" t="s">
        <v>7467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8"/>
        <v>1572000</v>
      </c>
      <c r="H7780" s="86" t="s">
        <v>687</v>
      </c>
    </row>
    <row r="7781" spans="1:8" ht="15" hidden="1" customHeight="1" x14ac:dyDescent="0.25">
      <c r="A7781" s="65" t="s">
        <v>7452</v>
      </c>
      <c r="B7781" s="75" t="s">
        <v>7468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8"/>
        <v>480000</v>
      </c>
      <c r="H7781" s="69" t="s">
        <v>134</v>
      </c>
    </row>
    <row r="7782" spans="1:8" ht="15" hidden="1" customHeight="1" x14ac:dyDescent="0.25">
      <c r="A7782" s="65" t="s">
        <v>7452</v>
      </c>
      <c r="B7782" s="63" t="s">
        <v>7469</v>
      </c>
      <c r="C7782" s="60" t="s">
        <v>7470</v>
      </c>
      <c r="D7782" s="65">
        <v>2</v>
      </c>
      <c r="E7782" s="76" t="s">
        <v>31</v>
      </c>
      <c r="F7782" s="72">
        <v>1</v>
      </c>
      <c r="G7782" s="68">
        <f t="shared" si="218"/>
        <v>2</v>
      </c>
      <c r="H7782" s="69" t="s">
        <v>169</v>
      </c>
    </row>
    <row r="7783" spans="1:8" ht="15" customHeight="1" x14ac:dyDescent="0.25">
      <c r="A7783" s="65" t="s">
        <v>7471</v>
      </c>
      <c r="B7783" s="60" t="s">
        <v>1789</v>
      </c>
      <c r="C7783" s="60" t="s">
        <v>7472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7471</v>
      </c>
      <c r="B7784" s="63" t="s">
        <v>7473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7471</v>
      </c>
      <c r="B7785" s="60" t="s">
        <v>7474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9">F7785*D7785</f>
        <v>935000</v>
      </c>
      <c r="H7785" s="69" t="s">
        <v>7398</v>
      </c>
    </row>
    <row r="7786" spans="1:8" ht="15" hidden="1" customHeight="1" x14ac:dyDescent="0.25">
      <c r="A7786" s="65" t="s">
        <v>7471</v>
      </c>
      <c r="B7786" s="75" t="s">
        <v>7475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9"/>
        <v>165000</v>
      </c>
      <c r="H7786" s="69" t="s">
        <v>112</v>
      </c>
    </row>
    <row r="7787" spans="1:8" ht="15" hidden="1" customHeight="1" x14ac:dyDescent="0.25">
      <c r="A7787" s="65" t="s">
        <v>7471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9"/>
        <v>1250000</v>
      </c>
      <c r="H7787" s="69" t="s">
        <v>1043</v>
      </c>
    </row>
    <row r="7788" spans="1:8" ht="15" hidden="1" customHeight="1" x14ac:dyDescent="0.25">
      <c r="A7788" s="65" t="s">
        <v>7471</v>
      </c>
      <c r="B7788" s="111" t="s">
        <v>4522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9"/>
        <v>172500</v>
      </c>
      <c r="H7788" s="69" t="s">
        <v>112</v>
      </c>
    </row>
    <row r="7789" spans="1:8" ht="15" hidden="1" customHeight="1" x14ac:dyDescent="0.25">
      <c r="A7789" s="65" t="s">
        <v>7471</v>
      </c>
      <c r="B7789" s="111" t="s">
        <v>990</v>
      </c>
      <c r="C7789" s="64" t="s">
        <v>225</v>
      </c>
      <c r="D7789" s="65">
        <v>4</v>
      </c>
      <c r="E7789" s="66" t="s">
        <v>5972</v>
      </c>
      <c r="F7789" s="68">
        <v>50000</v>
      </c>
      <c r="G7789" s="68">
        <f t="shared" si="219"/>
        <v>200000</v>
      </c>
      <c r="H7789" s="69" t="s">
        <v>112</v>
      </c>
    </row>
    <row r="7790" spans="1:8" ht="15" hidden="1" customHeight="1" x14ac:dyDescent="0.25">
      <c r="A7790" s="65" t="s">
        <v>7471</v>
      </c>
      <c r="B7790" s="111" t="s">
        <v>7476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9"/>
        <v>24000</v>
      </c>
      <c r="H7790" s="69" t="s">
        <v>112</v>
      </c>
    </row>
    <row r="7791" spans="1:8" ht="15" hidden="1" customHeight="1" x14ac:dyDescent="0.25">
      <c r="A7791" s="65" t="s">
        <v>7471</v>
      </c>
      <c r="B7791" s="60" t="s">
        <v>7477</v>
      </c>
      <c r="C7791" s="87" t="s">
        <v>7478</v>
      </c>
      <c r="D7791" s="88">
        <v>3</v>
      </c>
      <c r="E7791" s="71" t="s">
        <v>31</v>
      </c>
      <c r="F7791" s="72">
        <v>70000</v>
      </c>
      <c r="G7791" s="68">
        <f t="shared" si="219"/>
        <v>210000</v>
      </c>
      <c r="H7791" s="69" t="s">
        <v>112</v>
      </c>
    </row>
    <row r="7792" spans="1:8" ht="15" hidden="1" customHeight="1" x14ac:dyDescent="0.25">
      <c r="A7792" s="65" t="s">
        <v>7471</v>
      </c>
      <c r="B7792" s="79" t="s">
        <v>7479</v>
      </c>
      <c r="C7792" s="87" t="s">
        <v>5998</v>
      </c>
      <c r="D7792" s="65">
        <v>3</v>
      </c>
      <c r="E7792" s="71" t="s">
        <v>31</v>
      </c>
      <c r="F7792" s="67">
        <v>450000</v>
      </c>
      <c r="G7792" s="68">
        <f t="shared" si="219"/>
        <v>1350000</v>
      </c>
      <c r="H7792" s="69" t="s">
        <v>7480</v>
      </c>
    </row>
    <row r="7793" spans="1:8" ht="15" hidden="1" customHeight="1" x14ac:dyDescent="0.25">
      <c r="A7793" s="65" t="s">
        <v>7471</v>
      </c>
      <c r="B7793" s="79" t="s">
        <v>7481</v>
      </c>
      <c r="C7793" s="87" t="s">
        <v>5998</v>
      </c>
      <c r="D7793" s="65">
        <v>3</v>
      </c>
      <c r="E7793" s="71" t="s">
        <v>31</v>
      </c>
      <c r="F7793" s="72">
        <v>275000</v>
      </c>
      <c r="G7793" s="68">
        <f t="shared" si="219"/>
        <v>825000</v>
      </c>
      <c r="H7793" s="69" t="s">
        <v>7480</v>
      </c>
    </row>
    <row r="7794" spans="1:8" ht="15" hidden="1" customHeight="1" x14ac:dyDescent="0.25">
      <c r="A7794" s="65" t="s">
        <v>7471</v>
      </c>
      <c r="B7794" s="79" t="s">
        <v>7482</v>
      </c>
      <c r="C7794" s="87" t="s">
        <v>5998</v>
      </c>
      <c r="D7794" s="65">
        <v>3</v>
      </c>
      <c r="E7794" s="71" t="s">
        <v>31</v>
      </c>
      <c r="F7794" s="72">
        <v>50000</v>
      </c>
      <c r="G7794" s="68">
        <f t="shared" si="219"/>
        <v>150000</v>
      </c>
      <c r="H7794" s="69" t="s">
        <v>7480</v>
      </c>
    </row>
    <row r="7795" spans="1:8" ht="15" hidden="1" customHeight="1" x14ac:dyDescent="0.25">
      <c r="A7795" s="65" t="s">
        <v>7471</v>
      </c>
      <c r="B7795" s="63" t="s">
        <v>7483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9"/>
        <v>230000</v>
      </c>
      <c r="H7795" s="69" t="s">
        <v>3096</v>
      </c>
    </row>
    <row r="7796" spans="1:8" ht="15" hidden="1" customHeight="1" x14ac:dyDescent="0.25">
      <c r="A7796" s="65" t="s">
        <v>7471</v>
      </c>
      <c r="B7796" s="60" t="s">
        <v>5314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9"/>
        <v>230000</v>
      </c>
      <c r="H7796" s="69" t="s">
        <v>1105</v>
      </c>
    </row>
    <row r="7797" spans="1:8" ht="15" hidden="1" customHeight="1" x14ac:dyDescent="0.25">
      <c r="A7797" s="65" t="s">
        <v>7471</v>
      </c>
      <c r="B7797" s="75" t="s">
        <v>7484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9"/>
        <v>180000</v>
      </c>
      <c r="H7797" s="86" t="s">
        <v>3096</v>
      </c>
    </row>
    <row r="7798" spans="1:8" ht="15" hidden="1" customHeight="1" x14ac:dyDescent="0.25">
      <c r="A7798" s="65" t="s">
        <v>7471</v>
      </c>
      <c r="B7798" s="60" t="s">
        <v>7485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9"/>
        <v>40000</v>
      </c>
      <c r="H7798" s="86" t="s">
        <v>1168</v>
      </c>
    </row>
    <row r="7799" spans="1:8" ht="15" hidden="1" customHeight="1" x14ac:dyDescent="0.25">
      <c r="A7799" s="65" t="s">
        <v>7471</v>
      </c>
      <c r="B7799" s="111" t="s">
        <v>7486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9"/>
        <v>175000</v>
      </c>
      <c r="H7799" s="86" t="s">
        <v>1013</v>
      </c>
    </row>
    <row r="7800" spans="1:8" ht="15" hidden="1" customHeight="1" x14ac:dyDescent="0.25">
      <c r="A7800" s="65" t="s">
        <v>7471</v>
      </c>
      <c r="B7800" s="63" t="s">
        <v>7487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9"/>
        <v>35000</v>
      </c>
      <c r="H7800" s="86" t="s">
        <v>1013</v>
      </c>
    </row>
    <row r="7801" spans="1:8" ht="15" hidden="1" customHeight="1" x14ac:dyDescent="0.25">
      <c r="A7801" s="65" t="s">
        <v>7471</v>
      </c>
      <c r="B7801" s="63" t="s">
        <v>7488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9"/>
        <v>135000</v>
      </c>
      <c r="H7801" s="86" t="s">
        <v>134</v>
      </c>
    </row>
    <row r="7802" spans="1:8" ht="15" hidden="1" customHeight="1" x14ac:dyDescent="0.25">
      <c r="A7802" s="65" t="s">
        <v>7471</v>
      </c>
      <c r="B7802" s="75" t="s">
        <v>7489</v>
      </c>
      <c r="C7802" s="60" t="s">
        <v>7490</v>
      </c>
      <c r="D7802" s="65">
        <v>2</v>
      </c>
      <c r="E7802" s="66" t="s">
        <v>31</v>
      </c>
      <c r="F7802" s="67">
        <v>1612550</v>
      </c>
      <c r="G7802" s="68">
        <f t="shared" si="219"/>
        <v>3225100</v>
      </c>
      <c r="H7802" s="69" t="s">
        <v>134</v>
      </c>
    </row>
    <row r="7803" spans="1:8" ht="15" hidden="1" customHeight="1" x14ac:dyDescent="0.25">
      <c r="A7803" s="65" t="s">
        <v>7491</v>
      </c>
      <c r="B7803" s="60" t="s">
        <v>6349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3897</v>
      </c>
    </row>
    <row r="7804" spans="1:8" ht="15" hidden="1" customHeight="1" x14ac:dyDescent="0.25">
      <c r="A7804" s="65" t="s">
        <v>7491</v>
      </c>
      <c r="B7804" s="63" t="s">
        <v>4025</v>
      </c>
      <c r="C7804" s="75" t="s">
        <v>7492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7491</v>
      </c>
      <c r="B7805" s="60" t="s">
        <v>7493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0">F7805*D7805</f>
        <v>380000</v>
      </c>
      <c r="H7805" s="69" t="s">
        <v>3875</v>
      </c>
    </row>
    <row r="7806" spans="1:8" ht="15" hidden="1" customHeight="1" x14ac:dyDescent="0.25">
      <c r="A7806" s="65" t="s">
        <v>7491</v>
      </c>
      <c r="B7806" s="75" t="s">
        <v>7494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0"/>
        <v>260000</v>
      </c>
      <c r="H7806" s="69" t="s">
        <v>3875</v>
      </c>
    </row>
    <row r="7807" spans="1:8" ht="15" hidden="1" customHeight="1" x14ac:dyDescent="0.25">
      <c r="A7807" s="65" t="s">
        <v>7491</v>
      </c>
      <c r="B7807" s="60" t="s">
        <v>7495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0"/>
        <v>195000</v>
      </c>
      <c r="H7807" s="69" t="s">
        <v>620</v>
      </c>
    </row>
    <row r="7808" spans="1:8" ht="15" hidden="1" customHeight="1" x14ac:dyDescent="0.25">
      <c r="A7808" s="65" t="s">
        <v>7491</v>
      </c>
      <c r="B7808" s="111" t="s">
        <v>4026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0"/>
        <v>110000</v>
      </c>
      <c r="H7808" s="69" t="s">
        <v>3875</v>
      </c>
    </row>
    <row r="7809" spans="1:8" ht="15" hidden="1" customHeight="1" x14ac:dyDescent="0.25">
      <c r="A7809" s="65" t="s">
        <v>7491</v>
      </c>
      <c r="B7809" s="111" t="s">
        <v>7496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0"/>
        <v>1115500</v>
      </c>
      <c r="H7809" s="69" t="s">
        <v>7497</v>
      </c>
    </row>
    <row r="7810" spans="1:8" ht="15" hidden="1" customHeight="1" x14ac:dyDescent="0.25">
      <c r="A7810" s="65" t="s">
        <v>7491</v>
      </c>
      <c r="B7810" s="111" t="s">
        <v>4455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0"/>
        <v>1206000</v>
      </c>
      <c r="H7810" s="69" t="s">
        <v>7497</v>
      </c>
    </row>
    <row r="7811" spans="1:8" ht="15" hidden="1" customHeight="1" x14ac:dyDescent="0.25">
      <c r="A7811" s="65" t="s">
        <v>7491</v>
      </c>
      <c r="B7811" s="60" t="s">
        <v>7498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0"/>
        <v>769500</v>
      </c>
      <c r="H7811" s="69" t="s">
        <v>7497</v>
      </c>
    </row>
    <row r="7812" spans="1:8" ht="15" hidden="1" customHeight="1" x14ac:dyDescent="0.25">
      <c r="A7812" s="65" t="s">
        <v>7491</v>
      </c>
      <c r="B7812" s="79" t="s">
        <v>7499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0"/>
        <v>280000</v>
      </c>
      <c r="H7812" s="69" t="s">
        <v>3875</v>
      </c>
    </row>
    <row r="7813" spans="1:8" ht="15" hidden="1" customHeight="1" x14ac:dyDescent="0.25">
      <c r="A7813" s="65" t="s">
        <v>7491</v>
      </c>
      <c r="B7813" s="79" t="s">
        <v>7500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0"/>
        <v>260000</v>
      </c>
      <c r="H7813" s="69" t="s">
        <v>3875</v>
      </c>
    </row>
    <row r="7814" spans="1:8" ht="15" hidden="1" customHeight="1" x14ac:dyDescent="0.25">
      <c r="A7814" s="65" t="s">
        <v>7491</v>
      </c>
      <c r="B7814" s="79" t="s">
        <v>7501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0"/>
        <v>260000</v>
      </c>
      <c r="H7814" s="69" t="s">
        <v>3875</v>
      </c>
    </row>
    <row r="7815" spans="1:8" ht="15" hidden="1" customHeight="1" x14ac:dyDescent="0.25">
      <c r="A7815" s="65" t="s">
        <v>7491</v>
      </c>
      <c r="B7815" s="63" t="s">
        <v>361</v>
      </c>
      <c r="C7815" s="75" t="s">
        <v>105</v>
      </c>
      <c r="D7815" s="65">
        <v>1</v>
      </c>
      <c r="E7815" s="411" t="s">
        <v>31</v>
      </c>
      <c r="F7815" s="72">
        <v>230000</v>
      </c>
      <c r="G7815" s="68">
        <f t="shared" si="220"/>
        <v>230000</v>
      </c>
      <c r="H7815" s="69" t="s">
        <v>3875</v>
      </c>
    </row>
    <row r="7816" spans="1:8" ht="15" hidden="1" customHeight="1" x14ac:dyDescent="0.25">
      <c r="A7816" s="65" t="s">
        <v>7491</v>
      </c>
      <c r="B7816" s="60" t="s">
        <v>4206</v>
      </c>
      <c r="C7816" s="75" t="s">
        <v>105</v>
      </c>
      <c r="D7816" s="65">
        <v>1</v>
      </c>
      <c r="E7816" s="411" t="s">
        <v>31</v>
      </c>
      <c r="F7816" s="72">
        <v>195000</v>
      </c>
      <c r="G7816" s="68">
        <f t="shared" si="220"/>
        <v>195000</v>
      </c>
      <c r="H7816" s="69" t="s">
        <v>3875</v>
      </c>
    </row>
    <row r="7817" spans="1:8" ht="15" hidden="1" customHeight="1" x14ac:dyDescent="0.25">
      <c r="A7817" s="65" t="s">
        <v>7491</v>
      </c>
      <c r="B7817" s="75" t="s">
        <v>4207</v>
      </c>
      <c r="C7817" s="75" t="s">
        <v>105</v>
      </c>
      <c r="D7817" s="65">
        <v>2</v>
      </c>
      <c r="E7817" s="411" t="s">
        <v>31</v>
      </c>
      <c r="F7817" s="67">
        <v>220000</v>
      </c>
      <c r="G7817" s="68">
        <f t="shared" si="220"/>
        <v>440000</v>
      </c>
      <c r="H7817" s="69" t="s">
        <v>3875</v>
      </c>
    </row>
    <row r="7818" spans="1:8" ht="15" hidden="1" customHeight="1" x14ac:dyDescent="0.25">
      <c r="A7818" s="65" t="s">
        <v>7491</v>
      </c>
      <c r="B7818" s="60" t="s">
        <v>7502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0"/>
        <v>40000</v>
      </c>
      <c r="H7818" s="69" t="s">
        <v>3875</v>
      </c>
    </row>
    <row r="7819" spans="1:8" ht="15" hidden="1" customHeight="1" x14ac:dyDescent="0.25">
      <c r="A7819" s="65" t="s">
        <v>7491</v>
      </c>
      <c r="B7819" s="111" t="s">
        <v>7503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0"/>
        <v>1050000</v>
      </c>
      <c r="H7819" s="86" t="s">
        <v>160</v>
      </c>
    </row>
    <row r="7820" spans="1:8" ht="15" hidden="1" customHeight="1" x14ac:dyDescent="0.25">
      <c r="A7820" s="65" t="s">
        <v>7504</v>
      </c>
      <c r="B7820" s="60" t="s">
        <v>7505</v>
      </c>
      <c r="C7820" s="60" t="s">
        <v>7506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7504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7504</v>
      </c>
      <c r="B7822" s="94" t="s">
        <v>6401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1">F7822*D7822</f>
        <v>2460000</v>
      </c>
      <c r="H7822" s="69" t="s">
        <v>112</v>
      </c>
    </row>
    <row r="7823" spans="1:8" ht="15" hidden="1" customHeight="1" x14ac:dyDescent="0.25">
      <c r="A7823" s="65" t="s">
        <v>7504</v>
      </c>
      <c r="B7823" s="75" t="s">
        <v>7507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1"/>
        <v>58000</v>
      </c>
      <c r="H7823" s="69" t="s">
        <v>134</v>
      </c>
    </row>
    <row r="7824" spans="1:8" ht="15" hidden="1" customHeight="1" x14ac:dyDescent="0.25">
      <c r="A7824" s="65" t="s">
        <v>7504</v>
      </c>
      <c r="B7824" s="60" t="s">
        <v>7175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1"/>
        <v>2013000</v>
      </c>
      <c r="H7824" s="69" t="s">
        <v>7508</v>
      </c>
    </row>
    <row r="7825" spans="1:8" ht="15" hidden="1" customHeight="1" x14ac:dyDescent="0.25">
      <c r="A7825" s="65" t="s">
        <v>7504</v>
      </c>
      <c r="B7825" s="111" t="s">
        <v>4638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1"/>
        <v>424000</v>
      </c>
      <c r="H7825" s="69" t="s">
        <v>112</v>
      </c>
    </row>
    <row r="7826" spans="1:8" ht="15" hidden="1" customHeight="1" x14ac:dyDescent="0.25">
      <c r="A7826" s="65" t="s">
        <v>7504</v>
      </c>
      <c r="B7826" s="111" t="s">
        <v>7509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1"/>
        <v>210000</v>
      </c>
      <c r="H7826" s="69" t="s">
        <v>112</v>
      </c>
    </row>
    <row r="7827" spans="1:8" ht="15" hidden="1" customHeight="1" x14ac:dyDescent="0.25">
      <c r="A7827" s="65" t="s">
        <v>7504</v>
      </c>
      <c r="B7827" s="111" t="s">
        <v>4351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1"/>
        <v>70000</v>
      </c>
      <c r="H7827" s="69" t="s">
        <v>134</v>
      </c>
    </row>
    <row r="7828" spans="1:8" ht="15" customHeight="1" x14ac:dyDescent="0.25">
      <c r="A7828" s="65" t="s">
        <v>7504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1"/>
        <v>170000</v>
      </c>
      <c r="H7828" s="69" t="s">
        <v>112</v>
      </c>
    </row>
    <row r="7829" spans="1:8" ht="15" hidden="1" customHeight="1" x14ac:dyDescent="0.25">
      <c r="A7829" s="65" t="s">
        <v>7504</v>
      </c>
      <c r="B7829" s="79" t="s">
        <v>7510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1"/>
        <v>176400</v>
      </c>
      <c r="H7829" s="69" t="s">
        <v>7511</v>
      </c>
    </row>
    <row r="7830" spans="1:8" ht="15" hidden="1" customHeight="1" x14ac:dyDescent="0.25">
      <c r="A7830" s="65" t="s">
        <v>433</v>
      </c>
      <c r="B7830" s="60" t="s">
        <v>7512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7513</v>
      </c>
      <c r="D7832" s="65">
        <v>6</v>
      </c>
      <c r="E7832" s="66" t="s">
        <v>31</v>
      </c>
      <c r="F7832" s="67">
        <v>77500</v>
      </c>
      <c r="G7832" s="68">
        <f t="shared" ref="G7832:G7855" si="222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5916</v>
      </c>
      <c r="C7833" s="75" t="s">
        <v>7513</v>
      </c>
      <c r="D7833" s="65">
        <v>6</v>
      </c>
      <c r="E7833" s="76" t="s">
        <v>31</v>
      </c>
      <c r="F7833" s="72">
        <v>73000</v>
      </c>
      <c r="G7833" s="217">
        <f t="shared" si="222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7513</v>
      </c>
      <c r="D7834" s="60">
        <v>7</v>
      </c>
      <c r="E7834" s="76" t="s">
        <v>64</v>
      </c>
      <c r="F7834" s="61">
        <v>12500</v>
      </c>
      <c r="G7834" s="68">
        <f t="shared" si="222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7514</v>
      </c>
      <c r="C7835" s="75" t="s">
        <v>7513</v>
      </c>
      <c r="D7835" s="65">
        <v>6</v>
      </c>
      <c r="E7835" s="66" t="s">
        <v>31</v>
      </c>
      <c r="F7835" s="68">
        <v>16000</v>
      </c>
      <c r="G7835" s="68">
        <f t="shared" si="222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2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7085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2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2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7515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2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2"/>
        <v>350000</v>
      </c>
      <c r="H7840" s="69" t="s">
        <v>7516</v>
      </c>
    </row>
    <row r="7841" spans="1:8" ht="15" hidden="1" customHeight="1" x14ac:dyDescent="0.25">
      <c r="A7841" s="65" t="s">
        <v>433</v>
      </c>
      <c r="B7841" s="74" t="s">
        <v>7095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2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7096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2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2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7517</v>
      </c>
      <c r="C7844" s="75" t="s">
        <v>7513</v>
      </c>
      <c r="D7844" s="65">
        <v>2</v>
      </c>
      <c r="E7844" s="411" t="s">
        <v>31</v>
      </c>
      <c r="F7844" s="67">
        <v>45000</v>
      </c>
      <c r="G7844" s="68">
        <f t="shared" si="222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7518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2"/>
        <v>16000</v>
      </c>
      <c r="H7845" s="69" t="s">
        <v>7519</v>
      </c>
    </row>
    <row r="7846" spans="1:8" ht="15" hidden="1" customHeight="1" x14ac:dyDescent="0.25">
      <c r="A7846" s="65" t="s">
        <v>433</v>
      </c>
      <c r="B7846" s="111" t="s">
        <v>7520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2"/>
        <v>12000</v>
      </c>
      <c r="H7846" s="69" t="s">
        <v>7519</v>
      </c>
    </row>
    <row r="7847" spans="1:8" ht="15" hidden="1" customHeight="1" x14ac:dyDescent="0.25">
      <c r="A7847" s="65" t="s">
        <v>433</v>
      </c>
      <c r="B7847" s="63" t="s">
        <v>7521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2"/>
        <v>20000</v>
      </c>
      <c r="H7847" s="69" t="s">
        <v>7519</v>
      </c>
    </row>
    <row r="7848" spans="1:8" ht="15" hidden="1" customHeight="1" x14ac:dyDescent="0.25">
      <c r="A7848" s="65" t="s">
        <v>433</v>
      </c>
      <c r="B7848" s="63" t="s">
        <v>7522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2"/>
        <v>4000</v>
      </c>
      <c r="H7848" s="69" t="s">
        <v>7519</v>
      </c>
    </row>
    <row r="7849" spans="1:8" ht="15" hidden="1" customHeight="1" x14ac:dyDescent="0.25">
      <c r="A7849" s="65" t="s">
        <v>433</v>
      </c>
      <c r="B7849" s="75" t="s">
        <v>7523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2"/>
        <v>4000</v>
      </c>
      <c r="H7849" s="69" t="s">
        <v>7519</v>
      </c>
    </row>
    <row r="7850" spans="1:8" ht="15" hidden="1" customHeight="1" x14ac:dyDescent="0.25">
      <c r="A7850" s="65" t="s">
        <v>433</v>
      </c>
      <c r="B7850" s="63" t="s">
        <v>7524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2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7525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2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4881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2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2"/>
        <v>50000</v>
      </c>
      <c r="H7853" s="69" t="s">
        <v>112</v>
      </c>
    </row>
    <row r="7854" spans="1:8" ht="15" customHeight="1" x14ac:dyDescent="0.25">
      <c r="A7854" s="65" t="s">
        <v>433</v>
      </c>
      <c r="B7854" s="60" t="s">
        <v>7526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2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7527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2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5485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7528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7529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3">F7858*D7858</f>
        <v>160000</v>
      </c>
      <c r="H7858" s="69" t="s">
        <v>7530</v>
      </c>
    </row>
    <row r="7859" spans="1:8" ht="15" hidden="1" customHeight="1" x14ac:dyDescent="0.25">
      <c r="A7859" s="85">
        <v>44572</v>
      </c>
      <c r="B7859" s="75" t="s">
        <v>7531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3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3"/>
        <v>350000</v>
      </c>
      <c r="H7860" s="69" t="s">
        <v>7532</v>
      </c>
    </row>
    <row r="7861" spans="1:8" ht="15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3"/>
        <v>10500000</v>
      </c>
      <c r="H7861" s="69" t="s">
        <v>112</v>
      </c>
    </row>
    <row r="7862" spans="1:8" ht="15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3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3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3"/>
        <v>350000</v>
      </c>
      <c r="H7864" s="69" t="s">
        <v>7532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3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3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7533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3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7534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3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7519</v>
      </c>
    </row>
    <row r="7870" spans="1:8" ht="15" customHeight="1" x14ac:dyDescent="0.25">
      <c r="A7870" s="85">
        <v>44603</v>
      </c>
      <c r="B7870" s="60" t="s">
        <v>7535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customHeight="1" x14ac:dyDescent="0.25">
      <c r="A7871" s="85">
        <v>44603</v>
      </c>
      <c r="B7871" s="94" t="s">
        <v>4644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4">F7871*D7871</f>
        <v>875000</v>
      </c>
      <c r="H7871" s="69" t="s">
        <v>7536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4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4"/>
        <v>667500</v>
      </c>
      <c r="H7873" s="69" t="s">
        <v>7519</v>
      </c>
    </row>
    <row r="7874" spans="1:8" ht="15" hidden="1" customHeight="1" x14ac:dyDescent="0.25">
      <c r="A7874" s="85">
        <v>44603</v>
      </c>
      <c r="B7874" s="60" t="s">
        <v>4750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4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4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4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7537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4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7538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4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4"/>
        <v>55000</v>
      </c>
      <c r="H7879" s="69" t="s">
        <v>7519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4"/>
        <v>55000</v>
      </c>
      <c r="H7880" s="69" t="s">
        <v>7519</v>
      </c>
    </row>
    <row r="7881" spans="1:8" ht="15" hidden="1" customHeight="1" x14ac:dyDescent="0.25">
      <c r="A7881" s="85">
        <v>44603</v>
      </c>
      <c r="B7881" s="74" t="s">
        <v>7539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4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7540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4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7541</v>
      </c>
      <c r="C7883" s="75" t="s">
        <v>105</v>
      </c>
      <c r="D7883" s="65">
        <v>10</v>
      </c>
      <c r="E7883" s="411" t="s">
        <v>31</v>
      </c>
      <c r="F7883" s="67">
        <v>4000</v>
      </c>
      <c r="G7883" s="68">
        <f t="shared" si="224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7542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4"/>
        <v>300000</v>
      </c>
      <c r="H7884" s="69" t="s">
        <v>7519</v>
      </c>
    </row>
    <row r="7885" spans="1:8" ht="15" hidden="1" customHeight="1" x14ac:dyDescent="0.25">
      <c r="A7885" s="85">
        <v>44603</v>
      </c>
      <c r="B7885" s="74" t="s">
        <v>7543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4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4"/>
        <v>57500</v>
      </c>
      <c r="H7886" s="69" t="s">
        <v>112</v>
      </c>
    </row>
    <row r="7887" spans="1:8" ht="15" customHeight="1" x14ac:dyDescent="0.25">
      <c r="A7887" s="85">
        <v>44603</v>
      </c>
      <c r="B7887" s="94" t="s">
        <v>4644</v>
      </c>
      <c r="C7887" s="60" t="s">
        <v>7544</v>
      </c>
      <c r="D7887" s="65">
        <v>3</v>
      </c>
      <c r="E7887" s="66" t="s">
        <v>31</v>
      </c>
      <c r="F7887" s="67">
        <v>170000</v>
      </c>
      <c r="G7887" s="68">
        <f t="shared" si="224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7545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4"/>
        <v>1000000</v>
      </c>
      <c r="H7888" s="69" t="s">
        <v>7546</v>
      </c>
    </row>
    <row r="7889" spans="1:8" ht="15" hidden="1" customHeight="1" x14ac:dyDescent="0.25">
      <c r="A7889" s="85">
        <v>44603</v>
      </c>
      <c r="B7889" s="63" t="s">
        <v>7547</v>
      </c>
      <c r="C7889" s="60" t="s">
        <v>7548</v>
      </c>
      <c r="D7889" s="65">
        <v>40</v>
      </c>
      <c r="E7889" s="76" t="s">
        <v>31</v>
      </c>
      <c r="F7889" s="72">
        <v>500</v>
      </c>
      <c r="G7889" s="68">
        <f t="shared" si="224"/>
        <v>20000</v>
      </c>
      <c r="H7889" s="69" t="s">
        <v>7519</v>
      </c>
    </row>
    <row r="7890" spans="1:8" ht="15" hidden="1" customHeight="1" x14ac:dyDescent="0.25">
      <c r="A7890" s="85">
        <v>44603</v>
      </c>
      <c r="B7890" s="60" t="s">
        <v>4368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4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6600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4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4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4473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4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7549</v>
      </c>
      <c r="C7894" s="87" t="s">
        <v>587</v>
      </c>
      <c r="D7894" s="65">
        <v>1</v>
      </c>
      <c r="E7894" s="76" t="s">
        <v>7550</v>
      </c>
      <c r="F7894" s="72">
        <v>55000</v>
      </c>
      <c r="G7894" s="68">
        <f t="shared" si="224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7551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4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4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4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4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7552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4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7553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4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7554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7555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5">F7903*D7903</f>
        <v>70000</v>
      </c>
      <c r="H7903" s="69" t="s">
        <v>7556</v>
      </c>
    </row>
    <row r="7904" spans="1:8" ht="15" hidden="1" customHeight="1" x14ac:dyDescent="0.25">
      <c r="A7904" s="85">
        <v>44631</v>
      </c>
      <c r="B7904" s="75" t="s">
        <v>7557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5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7558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5"/>
        <v>70000</v>
      </c>
      <c r="H7905" s="69" t="s">
        <v>7559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5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7513</v>
      </c>
      <c r="D7907" s="65">
        <v>3</v>
      </c>
      <c r="E7907" s="118" t="s">
        <v>64</v>
      </c>
      <c r="F7907" s="68">
        <v>77500</v>
      </c>
      <c r="G7907" s="68">
        <f t="shared" si="225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7560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5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5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7561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5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5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7007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5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7562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5"/>
        <v>20000</v>
      </c>
      <c r="H7913" s="69" t="s">
        <v>7563</v>
      </c>
    </row>
    <row r="7914" spans="1:8" ht="15" hidden="1" customHeight="1" x14ac:dyDescent="0.25">
      <c r="A7914" s="85">
        <v>44631</v>
      </c>
      <c r="B7914" s="60" t="s">
        <v>7564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5"/>
        <v>15000</v>
      </c>
      <c r="H7914" s="69" t="s">
        <v>7565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1" t="s">
        <v>64</v>
      </c>
      <c r="F7915" s="67">
        <v>83000</v>
      </c>
      <c r="G7915" s="68">
        <f t="shared" si="225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7566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5"/>
        <v>20000</v>
      </c>
      <c r="H7916" s="69" t="s">
        <v>7565</v>
      </c>
    </row>
    <row r="7917" spans="1:8" ht="15" hidden="1" customHeight="1" x14ac:dyDescent="0.25">
      <c r="A7917" s="85">
        <v>44631</v>
      </c>
      <c r="B7917" s="74" t="s">
        <v>7567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5"/>
        <v>68000</v>
      </c>
      <c r="H7917" s="69" t="s">
        <v>7565</v>
      </c>
    </row>
    <row r="7918" spans="1:8" ht="15" hidden="1" customHeight="1" x14ac:dyDescent="0.25">
      <c r="A7918" s="85">
        <v>44631</v>
      </c>
      <c r="B7918" s="63" t="s">
        <v>7568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5"/>
        <v>9500</v>
      </c>
      <c r="H7918" s="69" t="s">
        <v>7565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5"/>
        <v>60000</v>
      </c>
      <c r="H7919" s="69" t="s">
        <v>7569</v>
      </c>
    </row>
    <row r="7920" spans="1:8" ht="15" hidden="1" customHeight="1" x14ac:dyDescent="0.25">
      <c r="A7920" s="85">
        <v>44631</v>
      </c>
      <c r="B7920" s="75" t="s">
        <v>7570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5"/>
        <v>22500</v>
      </c>
      <c r="H7920" s="69" t="s">
        <v>7565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5"/>
        <v>297500</v>
      </c>
      <c r="H7921" s="69" t="s">
        <v>7571</v>
      </c>
    </row>
    <row r="7922" spans="1:8" ht="15" hidden="1" customHeight="1" x14ac:dyDescent="0.25">
      <c r="A7922" s="85">
        <v>44662</v>
      </c>
      <c r="B7922" s="60" t="s">
        <v>7207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5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7572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5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7573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5"/>
        <v>350000</v>
      </c>
      <c r="H7924" s="69" t="s">
        <v>7571</v>
      </c>
    </row>
    <row r="7925" spans="1:8" ht="15" customHeight="1" x14ac:dyDescent="0.25">
      <c r="A7925" s="85">
        <v>44662</v>
      </c>
      <c r="B7925" s="74" t="s">
        <v>1787</v>
      </c>
      <c r="C7925" s="75" t="s">
        <v>6412</v>
      </c>
      <c r="D7925" s="60">
        <v>20</v>
      </c>
      <c r="E7925" s="76" t="s">
        <v>31</v>
      </c>
      <c r="F7925" s="61">
        <v>1700000</v>
      </c>
      <c r="G7925" s="68">
        <f t="shared" si="225"/>
        <v>34000000</v>
      </c>
      <c r="H7925" s="69" t="s">
        <v>112</v>
      </c>
    </row>
    <row r="7926" spans="1:8" ht="15" customHeight="1" x14ac:dyDescent="0.25">
      <c r="A7926" s="85">
        <v>44662</v>
      </c>
      <c r="B7926" s="60" t="s">
        <v>2616</v>
      </c>
      <c r="C7926" s="63" t="s">
        <v>6412</v>
      </c>
      <c r="D7926" s="88">
        <v>15</v>
      </c>
      <c r="E7926" s="76" t="s">
        <v>31</v>
      </c>
      <c r="F7926" s="68">
        <v>1400000</v>
      </c>
      <c r="G7926" s="68">
        <f t="shared" si="225"/>
        <v>21000000</v>
      </c>
      <c r="H7926" s="69" t="s">
        <v>112</v>
      </c>
    </row>
    <row r="7927" spans="1:8" ht="15" customHeight="1" x14ac:dyDescent="0.25">
      <c r="A7927" s="85">
        <v>44662</v>
      </c>
      <c r="B7927" s="94" t="s">
        <v>4774</v>
      </c>
      <c r="C7927" s="60" t="s">
        <v>6412</v>
      </c>
      <c r="D7927" s="65">
        <v>6</v>
      </c>
      <c r="E7927" s="76" t="s">
        <v>31</v>
      </c>
      <c r="F7927" s="68">
        <v>3700000</v>
      </c>
      <c r="G7927" s="68">
        <f t="shared" si="225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5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5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7574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5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7575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5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5947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5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5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7576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5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7577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5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7578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5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7579</v>
      </c>
      <c r="C7937" s="75" t="s">
        <v>7161</v>
      </c>
      <c r="D7937" s="65">
        <v>4</v>
      </c>
      <c r="E7937" s="71" t="s">
        <v>31</v>
      </c>
      <c r="F7937" s="67">
        <v>8500</v>
      </c>
      <c r="G7937" s="68">
        <f t="shared" si="225"/>
        <v>34000</v>
      </c>
      <c r="H7937" s="69" t="s">
        <v>7563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5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7580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5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7581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5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7582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5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6401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6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6"/>
        <v>206000</v>
      </c>
      <c r="H7945" s="69" t="s">
        <v>7583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6"/>
        <v>14000</v>
      </c>
      <c r="H7946" s="69" t="s">
        <v>7583</v>
      </c>
    </row>
    <row r="7947" spans="1:8" ht="15" hidden="1" customHeight="1" x14ac:dyDescent="0.25">
      <c r="A7947" s="85">
        <v>44753</v>
      </c>
      <c r="B7947" s="60" t="s">
        <v>7584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6"/>
        <v>22000</v>
      </c>
      <c r="H7947" s="69" t="s">
        <v>7583</v>
      </c>
    </row>
    <row r="7948" spans="1:8" ht="15" hidden="1" customHeight="1" x14ac:dyDescent="0.25">
      <c r="A7948" s="85">
        <v>44753</v>
      </c>
      <c r="B7948" s="94" t="s">
        <v>7426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6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7585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6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7586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6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7587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6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7588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6"/>
        <v>125000</v>
      </c>
      <c r="H7952" s="69" t="s">
        <v>953</v>
      </c>
    </row>
    <row r="7953" spans="1:8" ht="15" customHeight="1" x14ac:dyDescent="0.25">
      <c r="A7953" s="85">
        <v>44784</v>
      </c>
      <c r="B7953" s="63" t="s">
        <v>7042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7589</v>
      </c>
    </row>
    <row r="7954" spans="1:8" ht="15" customHeight="1" x14ac:dyDescent="0.25">
      <c r="A7954" s="85">
        <v>44784</v>
      </c>
      <c r="B7954" s="60" t="s">
        <v>7044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7589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7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7590</v>
      </c>
      <c r="C7956" s="75" t="s">
        <v>7591</v>
      </c>
      <c r="D7956" s="65">
        <v>1</v>
      </c>
      <c r="E7956" s="118" t="s">
        <v>31</v>
      </c>
      <c r="F7956" s="72">
        <v>25000</v>
      </c>
      <c r="G7956" s="217">
        <f t="shared" si="227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7592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7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7593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7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7594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7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7595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7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7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7596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7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7597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7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7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6311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7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7598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7"/>
        <v>2300000</v>
      </c>
      <c r="H7966" s="69" t="s">
        <v>7599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1" t="s">
        <v>31</v>
      </c>
      <c r="F7967" s="67">
        <v>260000</v>
      </c>
      <c r="G7967" s="68">
        <f t="shared" si="227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7600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7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7601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7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4641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7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4455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7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6161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7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7602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7"/>
        <v>1009500</v>
      </c>
      <c r="H7973" s="69" t="s">
        <v>112</v>
      </c>
    </row>
    <row r="7974" spans="1:8" ht="15" customHeight="1" x14ac:dyDescent="0.25">
      <c r="A7974" s="85">
        <v>44784</v>
      </c>
      <c r="B7974" s="60" t="s">
        <v>7603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7"/>
        <v>1170000</v>
      </c>
      <c r="H7974" s="69" t="s">
        <v>3945</v>
      </c>
    </row>
    <row r="7975" spans="1:8" ht="15" customHeight="1" x14ac:dyDescent="0.25">
      <c r="A7975" s="85">
        <v>44784</v>
      </c>
      <c r="B7975" s="79" t="s">
        <v>7604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7"/>
        <v>900000</v>
      </c>
      <c r="H7975" s="69" t="s">
        <v>2807</v>
      </c>
    </row>
    <row r="7976" spans="1:8" ht="15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7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7605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7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5937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7606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7607</v>
      </c>
    </row>
    <row r="7980" spans="1:8" ht="15" hidden="1" customHeight="1" x14ac:dyDescent="0.25">
      <c r="A7980" s="85">
        <v>44815</v>
      </c>
      <c r="B7980" s="60" t="s">
        <v>7608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8">F7980*D7980</f>
        <v>52000</v>
      </c>
      <c r="H7980" s="69" t="s">
        <v>7607</v>
      </c>
    </row>
    <row r="7981" spans="1:8" ht="15" hidden="1" customHeight="1" x14ac:dyDescent="0.25">
      <c r="A7981" s="85">
        <v>44815</v>
      </c>
      <c r="B7981" s="75" t="s">
        <v>7609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8"/>
        <v>15000</v>
      </c>
      <c r="H7981" s="69" t="s">
        <v>7607</v>
      </c>
    </row>
    <row r="7982" spans="1:8" ht="15" hidden="1" customHeight="1" x14ac:dyDescent="0.25">
      <c r="A7982" s="85">
        <v>44815</v>
      </c>
      <c r="B7982" s="74" t="s">
        <v>7610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8"/>
        <v>7500</v>
      </c>
      <c r="H7982" s="69" t="s">
        <v>7607</v>
      </c>
    </row>
    <row r="7983" spans="1:8" ht="15" hidden="1" customHeight="1" x14ac:dyDescent="0.25">
      <c r="A7983" s="85">
        <v>44815</v>
      </c>
      <c r="B7983" s="60" t="s">
        <v>7611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8"/>
        <v>2200</v>
      </c>
      <c r="H7983" s="69" t="s">
        <v>7607</v>
      </c>
    </row>
    <row r="7984" spans="1:8" ht="15" hidden="1" customHeight="1" x14ac:dyDescent="0.25">
      <c r="A7984" s="85">
        <v>44815</v>
      </c>
      <c r="B7984" s="94" t="s">
        <v>7612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8"/>
        <v>3300</v>
      </c>
      <c r="H7984" s="69" t="s">
        <v>7607</v>
      </c>
    </row>
    <row r="7985" spans="1:8" ht="15" hidden="1" customHeight="1" x14ac:dyDescent="0.25">
      <c r="A7985" s="85">
        <v>44815</v>
      </c>
      <c r="B7985" s="63" t="s">
        <v>7613</v>
      </c>
      <c r="C7985" s="63" t="s">
        <v>7614</v>
      </c>
      <c r="D7985" s="65">
        <v>5</v>
      </c>
      <c r="E7985" s="118" t="s">
        <v>31</v>
      </c>
      <c r="F7985" s="68">
        <v>18000</v>
      </c>
      <c r="G7985" s="68">
        <f t="shared" si="228"/>
        <v>90000</v>
      </c>
      <c r="H7985" s="69" t="s">
        <v>7615</v>
      </c>
    </row>
    <row r="7986" spans="1:8" ht="15" hidden="1" customHeight="1" x14ac:dyDescent="0.25">
      <c r="A7986" s="85">
        <v>44815</v>
      </c>
      <c r="B7986" s="60" t="s">
        <v>7616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8"/>
        <v>90000</v>
      </c>
      <c r="H7986" s="69" t="s">
        <v>7617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8"/>
        <v>11500</v>
      </c>
      <c r="H7987" s="69" t="s">
        <v>7615</v>
      </c>
    </row>
    <row r="7988" spans="1:8" ht="15" hidden="1" customHeight="1" x14ac:dyDescent="0.25">
      <c r="A7988" s="85">
        <v>44815</v>
      </c>
      <c r="B7988" s="79" t="s">
        <v>7618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8"/>
        <v>40000</v>
      </c>
      <c r="H7988" s="69" t="s">
        <v>7615</v>
      </c>
    </row>
    <row r="7989" spans="1:8" ht="15" hidden="1" customHeight="1" x14ac:dyDescent="0.25">
      <c r="A7989" s="85">
        <v>44815</v>
      </c>
      <c r="B7989" s="63" t="s">
        <v>7619</v>
      </c>
      <c r="C7989" s="75" t="s">
        <v>6142</v>
      </c>
      <c r="D7989" s="65">
        <v>1</v>
      </c>
      <c r="E7989" s="76" t="s">
        <v>71</v>
      </c>
      <c r="F7989" s="72">
        <v>325000</v>
      </c>
      <c r="G7989" s="95">
        <f t="shared" si="228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7620</v>
      </c>
      <c r="C7990" s="75" t="s">
        <v>6142</v>
      </c>
      <c r="D7990" s="65">
        <v>1</v>
      </c>
      <c r="E7990" s="76" t="s">
        <v>31</v>
      </c>
      <c r="F7990" s="72">
        <v>325000</v>
      </c>
      <c r="G7990" s="95">
        <f t="shared" si="228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7621</v>
      </c>
      <c r="C7991" s="75" t="s">
        <v>6142</v>
      </c>
      <c r="D7991" s="65">
        <v>1</v>
      </c>
      <c r="E7991" s="76" t="s">
        <v>31</v>
      </c>
      <c r="F7991" s="105">
        <v>125000</v>
      </c>
      <c r="G7991" s="68">
        <f t="shared" si="228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7622</v>
      </c>
      <c r="C7992" s="75" t="s">
        <v>6142</v>
      </c>
      <c r="D7992" s="65">
        <v>2</v>
      </c>
      <c r="E7992" s="411" t="s">
        <v>31</v>
      </c>
      <c r="F7992" s="67">
        <v>55000</v>
      </c>
      <c r="G7992" s="68">
        <f t="shared" si="228"/>
        <v>110000</v>
      </c>
      <c r="H7992" s="69" t="s">
        <v>138</v>
      </c>
    </row>
    <row r="7993" spans="1:8" ht="15" customHeight="1" x14ac:dyDescent="0.25">
      <c r="A7993" s="85">
        <v>44815</v>
      </c>
      <c r="B7993" s="94" t="s">
        <v>7623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8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7624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8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7625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8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7626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8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5947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8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7627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8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8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7628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8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7629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7630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9">F8003*D8003</f>
        <v>110000</v>
      </c>
      <c r="H8003" s="69" t="s">
        <v>7629</v>
      </c>
    </row>
    <row r="8004" spans="1:8" ht="15" hidden="1" customHeight="1" x14ac:dyDescent="0.25">
      <c r="A8004" s="85">
        <v>44845</v>
      </c>
      <c r="B8004" s="75" t="s">
        <v>7631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9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7632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9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7633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9"/>
        <v>260000</v>
      </c>
      <c r="H8006" s="69" t="s">
        <v>7634</v>
      </c>
    </row>
    <row r="8007" spans="1:8" ht="15" hidden="1" customHeight="1" x14ac:dyDescent="0.25">
      <c r="A8007" s="85">
        <v>44845</v>
      </c>
      <c r="B8007" s="94" t="s">
        <v>7635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9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7636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9"/>
        <v>150000</v>
      </c>
      <c r="H8008" s="69" t="s">
        <v>7629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9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7637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9"/>
        <v>110000</v>
      </c>
      <c r="H8010" s="69" t="s">
        <v>7629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7638</v>
      </c>
      <c r="F8011" s="72">
        <v>75000</v>
      </c>
      <c r="G8011" s="68">
        <f t="shared" si="229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7639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9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9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9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7640</v>
      </c>
      <c r="C8015" s="75" t="s">
        <v>105</v>
      </c>
      <c r="D8015" s="65">
        <v>2</v>
      </c>
      <c r="E8015" s="411" t="s">
        <v>31</v>
      </c>
      <c r="F8015" s="67">
        <v>110000</v>
      </c>
      <c r="G8015" s="68">
        <f t="shared" si="229"/>
        <v>220000</v>
      </c>
      <c r="H8015" s="69" t="s">
        <v>7641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9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9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7642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9"/>
        <v>45000</v>
      </c>
      <c r="H8018" s="69" t="s">
        <v>7643</v>
      </c>
    </row>
    <row r="8019" spans="1:8" ht="15" hidden="1" customHeight="1" x14ac:dyDescent="0.25">
      <c r="A8019" s="85">
        <v>44876</v>
      </c>
      <c r="B8019" s="63" t="s">
        <v>7644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7645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customHeight="1" x14ac:dyDescent="0.25">
      <c r="A8021" s="85">
        <v>44876</v>
      </c>
      <c r="B8021" s="60" t="s">
        <v>7646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0">F8021*D8021</f>
        <v>680000</v>
      </c>
      <c r="H8021" s="69" t="s">
        <v>7563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0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0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7647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0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7642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0"/>
        <v>135000</v>
      </c>
      <c r="H8025" s="69" t="s">
        <v>7648</v>
      </c>
    </row>
    <row r="8026" spans="1:8" ht="15" hidden="1" customHeight="1" x14ac:dyDescent="0.25">
      <c r="A8026" s="85">
        <v>44876</v>
      </c>
      <c r="B8026" s="63" t="s">
        <v>7649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0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7650</v>
      </c>
      <c r="D8027" s="60">
        <v>50</v>
      </c>
      <c r="E8027" s="71" t="s">
        <v>31</v>
      </c>
      <c r="F8027" s="61">
        <v>1</v>
      </c>
      <c r="G8027" s="68">
        <f t="shared" si="230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7651</v>
      </c>
      <c r="C8028" s="75" t="s">
        <v>7650</v>
      </c>
      <c r="D8028" s="65">
        <v>20</v>
      </c>
      <c r="E8028" s="71" t="s">
        <v>31</v>
      </c>
      <c r="F8028" s="67">
        <v>1</v>
      </c>
      <c r="G8028" s="68">
        <f t="shared" si="230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7652</v>
      </c>
      <c r="C8029" s="75" t="s">
        <v>7650</v>
      </c>
      <c r="D8029" s="65">
        <v>12</v>
      </c>
      <c r="E8029" s="71" t="s">
        <v>31</v>
      </c>
      <c r="F8029" s="72">
        <v>1</v>
      </c>
      <c r="G8029" s="68">
        <f t="shared" si="230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7653</v>
      </c>
      <c r="C8030" s="75" t="s">
        <v>7650</v>
      </c>
      <c r="D8030" s="65">
        <v>15</v>
      </c>
      <c r="E8030" s="76" t="s">
        <v>31</v>
      </c>
      <c r="F8030" s="72">
        <v>1</v>
      </c>
      <c r="G8030" s="95">
        <f t="shared" si="230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7654</v>
      </c>
      <c r="C8031" s="75" t="s">
        <v>7650</v>
      </c>
      <c r="D8031" s="65">
        <v>2</v>
      </c>
      <c r="E8031" s="76" t="s">
        <v>31</v>
      </c>
      <c r="F8031" s="72">
        <v>1</v>
      </c>
      <c r="G8031" s="95">
        <f t="shared" si="230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7655</v>
      </c>
      <c r="C8032" s="75" t="s">
        <v>7650</v>
      </c>
      <c r="D8032" s="65">
        <v>40</v>
      </c>
      <c r="E8032" s="76" t="s">
        <v>31</v>
      </c>
      <c r="F8032" s="105">
        <v>1</v>
      </c>
      <c r="G8032" s="68">
        <f t="shared" si="230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7656</v>
      </c>
      <c r="C8033" s="75" t="s">
        <v>7650</v>
      </c>
      <c r="D8033" s="65">
        <v>15</v>
      </c>
      <c r="E8033" s="411" t="s">
        <v>31</v>
      </c>
      <c r="F8033" s="67">
        <v>1</v>
      </c>
      <c r="G8033" s="68">
        <f t="shared" si="230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7657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7657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7658</v>
      </c>
      <c r="D8036" s="65">
        <v>4</v>
      </c>
      <c r="E8036" s="66" t="s">
        <v>64</v>
      </c>
      <c r="F8036" s="67">
        <v>77500</v>
      </c>
      <c r="G8036" s="68">
        <f t="shared" ref="G8036:G8055" si="231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7659</v>
      </c>
      <c r="C8037" s="75" t="s">
        <v>7658</v>
      </c>
      <c r="D8037" s="65">
        <v>4</v>
      </c>
      <c r="E8037" s="118" t="s">
        <v>31</v>
      </c>
      <c r="F8037" s="72">
        <v>225000</v>
      </c>
      <c r="G8037" s="217">
        <f t="shared" si="231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7658</v>
      </c>
      <c r="D8038" s="60">
        <v>3</v>
      </c>
      <c r="E8038" s="118" t="s">
        <v>64</v>
      </c>
      <c r="F8038" s="61">
        <v>77500</v>
      </c>
      <c r="G8038" s="68">
        <f t="shared" si="231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7658</v>
      </c>
      <c r="D8039" s="88">
        <v>8</v>
      </c>
      <c r="E8039" s="118" t="s">
        <v>64</v>
      </c>
      <c r="F8039" s="68">
        <v>12500</v>
      </c>
      <c r="G8039" s="68">
        <f t="shared" si="231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7660</v>
      </c>
      <c r="C8040" s="75" t="s">
        <v>7658</v>
      </c>
      <c r="D8040" s="65">
        <v>3</v>
      </c>
      <c r="E8040" s="66" t="s">
        <v>64</v>
      </c>
      <c r="F8040" s="72">
        <v>77500</v>
      </c>
      <c r="G8040" s="68">
        <f t="shared" si="231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7661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1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6036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1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7662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1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7663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1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7664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1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7665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1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1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1" t="s">
        <v>31</v>
      </c>
      <c r="F8048" s="67">
        <v>500</v>
      </c>
      <c r="G8048" s="68">
        <f t="shared" si="231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7666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1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7667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1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7668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1"/>
        <v>625000</v>
      </c>
      <c r="H8051" s="69" t="s">
        <v>7669</v>
      </c>
    </row>
    <row r="8052" spans="1:8" ht="15" hidden="1" customHeight="1" x14ac:dyDescent="0.25">
      <c r="A8052" s="85">
        <v>44906</v>
      </c>
      <c r="B8052" s="94" t="s">
        <v>7670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1"/>
        <v>650000</v>
      </c>
      <c r="H8052" s="69" t="s">
        <v>1301</v>
      </c>
    </row>
    <row r="8053" spans="1:8" ht="15" customHeight="1" x14ac:dyDescent="0.25">
      <c r="A8053" s="85">
        <v>44906</v>
      </c>
      <c r="B8053" s="75" t="s">
        <v>4352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1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7671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1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7672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1"/>
        <v>374000</v>
      </c>
      <c r="H8055" s="69" t="s">
        <v>552</v>
      </c>
    </row>
    <row r="8056" spans="1:8" ht="15" hidden="1" customHeight="1" x14ac:dyDescent="0.25">
      <c r="A8056" s="65" t="s">
        <v>7673</v>
      </c>
      <c r="B8056" s="63" t="s">
        <v>7674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7673</v>
      </c>
      <c r="B8057" s="60" t="s">
        <v>7675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7673</v>
      </c>
      <c r="B8058" s="60" t="s">
        <v>7676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2">F8058*D8058</f>
        <v>325000</v>
      </c>
      <c r="H8058" s="69" t="s">
        <v>1043</v>
      </c>
    </row>
    <row r="8059" spans="1:8" ht="15" customHeight="1" x14ac:dyDescent="0.25">
      <c r="A8059" s="65" t="s">
        <v>7673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2"/>
        <v>125000</v>
      </c>
      <c r="H8059" s="69" t="s">
        <v>4923</v>
      </c>
    </row>
    <row r="8060" spans="1:8" ht="15" hidden="1" customHeight="1" x14ac:dyDescent="0.25">
      <c r="A8060" s="65" t="s">
        <v>7673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2"/>
        <v>730000</v>
      </c>
      <c r="H8060" s="69" t="s">
        <v>112</v>
      </c>
    </row>
    <row r="8061" spans="1:8" ht="15" hidden="1" customHeight="1" x14ac:dyDescent="0.25">
      <c r="A8061" s="65" t="s">
        <v>7673</v>
      </c>
      <c r="B8061" s="60" t="s">
        <v>7677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2"/>
        <v>350000</v>
      </c>
      <c r="H8061" s="69" t="s">
        <v>7629</v>
      </c>
    </row>
    <row r="8062" spans="1:8" ht="15" hidden="1" customHeight="1" x14ac:dyDescent="0.25">
      <c r="A8062" s="65" t="s">
        <v>7673</v>
      </c>
      <c r="B8062" s="63" t="s">
        <v>7678</v>
      </c>
      <c r="C8062" s="75" t="s">
        <v>7679</v>
      </c>
      <c r="D8062" s="65">
        <v>1</v>
      </c>
      <c r="E8062" s="66" t="s">
        <v>71</v>
      </c>
      <c r="F8062" s="72">
        <v>1114000</v>
      </c>
      <c r="G8062" s="68">
        <f t="shared" si="232"/>
        <v>1114000</v>
      </c>
      <c r="H8062" s="69" t="s">
        <v>169</v>
      </c>
    </row>
    <row r="8063" spans="1:8" ht="15" customHeight="1" x14ac:dyDescent="0.25">
      <c r="A8063" s="65" t="s">
        <v>7673</v>
      </c>
      <c r="B8063" s="63" t="s">
        <v>7680</v>
      </c>
      <c r="C8063" s="75" t="s">
        <v>7681</v>
      </c>
      <c r="D8063" s="65">
        <v>16</v>
      </c>
      <c r="E8063" s="118" t="s">
        <v>31</v>
      </c>
      <c r="F8063" s="68">
        <v>130000</v>
      </c>
      <c r="G8063" s="68">
        <f t="shared" si="232"/>
        <v>2080000</v>
      </c>
      <c r="H8063" s="69" t="s">
        <v>112</v>
      </c>
    </row>
    <row r="8064" spans="1:8" ht="15" customHeight="1" x14ac:dyDescent="0.25">
      <c r="A8064" s="65" t="s">
        <v>7673</v>
      </c>
      <c r="B8064" s="60" t="s">
        <v>7682</v>
      </c>
      <c r="C8064" s="75" t="s">
        <v>7681</v>
      </c>
      <c r="D8064" s="65">
        <v>5</v>
      </c>
      <c r="E8064" s="66" t="s">
        <v>31</v>
      </c>
      <c r="F8064" s="72">
        <v>287000</v>
      </c>
      <c r="G8064" s="68">
        <f t="shared" si="232"/>
        <v>1435000</v>
      </c>
      <c r="H8064" s="69" t="s">
        <v>112</v>
      </c>
    </row>
    <row r="8065" spans="1:8" ht="15" hidden="1" customHeight="1" x14ac:dyDescent="0.25">
      <c r="A8065" s="65" t="s">
        <v>7673</v>
      </c>
      <c r="B8065" s="79" t="s">
        <v>7683</v>
      </c>
      <c r="C8065" s="75" t="s">
        <v>7681</v>
      </c>
      <c r="D8065" s="65">
        <v>6</v>
      </c>
      <c r="E8065" s="118" t="s">
        <v>31</v>
      </c>
      <c r="F8065" s="72">
        <v>79000</v>
      </c>
      <c r="G8065" s="68">
        <f t="shared" si="232"/>
        <v>474000</v>
      </c>
      <c r="H8065" s="69" t="s">
        <v>112</v>
      </c>
    </row>
    <row r="8066" spans="1:8" ht="15" customHeight="1" x14ac:dyDescent="0.25">
      <c r="A8066" s="65" t="s">
        <v>7673</v>
      </c>
      <c r="B8066" s="60" t="s">
        <v>7684</v>
      </c>
      <c r="C8066" s="75" t="s">
        <v>7681</v>
      </c>
      <c r="D8066" s="65">
        <v>6</v>
      </c>
      <c r="E8066" s="71" t="s">
        <v>31</v>
      </c>
      <c r="F8066" s="72">
        <v>325000</v>
      </c>
      <c r="G8066" s="68">
        <f t="shared" si="232"/>
        <v>1950000</v>
      </c>
      <c r="H8066" s="69" t="s">
        <v>112</v>
      </c>
    </row>
    <row r="8067" spans="1:8" ht="15" hidden="1" customHeight="1" x14ac:dyDescent="0.25">
      <c r="A8067" s="65" t="s">
        <v>7685</v>
      </c>
      <c r="B8067" s="63" t="s">
        <v>7686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2"/>
        <v>37000</v>
      </c>
      <c r="H8067" s="69" t="s">
        <v>7687</v>
      </c>
    </row>
    <row r="8068" spans="1:8" ht="15" hidden="1" customHeight="1" x14ac:dyDescent="0.25">
      <c r="A8068" s="65" t="s">
        <v>7685</v>
      </c>
      <c r="B8068" s="60" t="s">
        <v>7688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2"/>
        <v>5000</v>
      </c>
      <c r="H8068" s="69" t="s">
        <v>7687</v>
      </c>
    </row>
    <row r="8069" spans="1:8" ht="15" hidden="1" customHeight="1" x14ac:dyDescent="0.25">
      <c r="A8069" s="65" t="s">
        <v>7685</v>
      </c>
      <c r="B8069" s="60" t="s">
        <v>7689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2"/>
        <v>25000</v>
      </c>
      <c r="H8069" s="69" t="s">
        <v>112</v>
      </c>
    </row>
    <row r="8070" spans="1:8" ht="15" hidden="1" customHeight="1" x14ac:dyDescent="0.25">
      <c r="A8070" s="65" t="s">
        <v>7685</v>
      </c>
      <c r="B8070" s="75" t="s">
        <v>7690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2"/>
        <v>320000</v>
      </c>
      <c r="H8070" s="69" t="s">
        <v>112</v>
      </c>
    </row>
    <row r="8071" spans="1:8" ht="15" hidden="1" customHeight="1" x14ac:dyDescent="0.25">
      <c r="A8071" s="65" t="s">
        <v>7685</v>
      </c>
      <c r="B8071" s="79" t="s">
        <v>7691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2"/>
        <v>100000</v>
      </c>
      <c r="H8071" s="69" t="s">
        <v>112</v>
      </c>
    </row>
    <row r="8072" spans="1:8" ht="15" hidden="1" customHeight="1" x14ac:dyDescent="0.25">
      <c r="A8072" s="65" t="s">
        <v>7685</v>
      </c>
      <c r="B8072" s="60" t="s">
        <v>7692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2"/>
        <v>1500000</v>
      </c>
      <c r="H8072" s="69" t="s">
        <v>7687</v>
      </c>
    </row>
    <row r="8073" spans="1:8" ht="15" hidden="1" customHeight="1" x14ac:dyDescent="0.25">
      <c r="A8073" s="65" t="s">
        <v>7685</v>
      </c>
      <c r="B8073" s="79" t="s">
        <v>5446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2"/>
        <v>78000</v>
      </c>
      <c r="H8073" s="69" t="s">
        <v>112</v>
      </c>
    </row>
    <row r="8074" spans="1:8" ht="15" customHeight="1" x14ac:dyDescent="0.25">
      <c r="A8074" s="65" t="s">
        <v>7685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32"/>
        <v>17250000</v>
      </c>
      <c r="H8074" s="69" t="s">
        <v>112</v>
      </c>
    </row>
    <row r="8075" spans="1:8" ht="15" customHeight="1" x14ac:dyDescent="0.25">
      <c r="A8075" s="65" t="s">
        <v>7685</v>
      </c>
      <c r="B8075" s="391" t="s">
        <v>115</v>
      </c>
      <c r="C8075" s="391" t="s">
        <v>97</v>
      </c>
      <c r="D8075" s="367">
        <v>5</v>
      </c>
      <c r="E8075" s="412" t="s">
        <v>31</v>
      </c>
      <c r="F8075" s="413">
        <v>2100000</v>
      </c>
      <c r="G8075" s="414">
        <f t="shared" si="232"/>
        <v>10500000</v>
      </c>
      <c r="H8075" s="415" t="s">
        <v>112</v>
      </c>
    </row>
    <row r="8076" spans="1:8" ht="15" hidden="1" customHeight="1" x14ac:dyDescent="0.25">
      <c r="A8076" s="65" t="s">
        <v>7685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2"/>
        <v>2300000</v>
      </c>
      <c r="H8076" s="60" t="s">
        <v>7693</v>
      </c>
    </row>
    <row r="8077" spans="1:8" ht="15" hidden="1" customHeight="1" x14ac:dyDescent="0.25">
      <c r="A8077" s="65" t="s">
        <v>7685</v>
      </c>
      <c r="B8077" s="60" t="s">
        <v>7694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2"/>
        <v>4914000</v>
      </c>
      <c r="H8077" s="60" t="s">
        <v>7695</v>
      </c>
    </row>
    <row r="8078" spans="1:8" ht="15" hidden="1" customHeight="1" x14ac:dyDescent="0.25">
      <c r="A8078" s="65" t="s">
        <v>7685</v>
      </c>
      <c r="B8078" s="60" t="s">
        <v>7696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2"/>
        <v>466000</v>
      </c>
      <c r="H8078" s="60" t="s">
        <v>7695</v>
      </c>
    </row>
    <row r="8079" spans="1:8" ht="15" hidden="1" customHeight="1" x14ac:dyDescent="0.25">
      <c r="A8079" s="65" t="s">
        <v>7685</v>
      </c>
      <c r="B8079" s="60" t="s">
        <v>7697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2"/>
        <v>1585000</v>
      </c>
      <c r="H8079" s="60" t="s">
        <v>7695</v>
      </c>
    </row>
    <row r="8080" spans="1:8" ht="15" hidden="1" customHeight="1" x14ac:dyDescent="0.25">
      <c r="A8080" s="65" t="s">
        <v>7698</v>
      </c>
      <c r="B8080" s="63" t="s">
        <v>2615</v>
      </c>
      <c r="C8080" s="75" t="s">
        <v>7699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7698</v>
      </c>
      <c r="B8081" s="60" t="s">
        <v>5269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7700</v>
      </c>
    </row>
    <row r="8082" spans="1:8" ht="15" hidden="1" customHeight="1" x14ac:dyDescent="0.25">
      <c r="A8082" s="65" t="s">
        <v>7698</v>
      </c>
      <c r="B8082" s="60" t="s">
        <v>2816</v>
      </c>
      <c r="C8082" s="75" t="s">
        <v>7658</v>
      </c>
      <c r="D8082" s="65">
        <v>5</v>
      </c>
      <c r="E8082" s="66" t="s">
        <v>71</v>
      </c>
      <c r="F8082" s="67">
        <v>225000</v>
      </c>
      <c r="G8082" s="68">
        <f t="shared" ref="G8082:G8095" si="233">F8082*D8082</f>
        <v>1125000</v>
      </c>
      <c r="H8082" s="69" t="s">
        <v>112</v>
      </c>
    </row>
    <row r="8083" spans="1:8" ht="15" hidden="1" customHeight="1" x14ac:dyDescent="0.25">
      <c r="A8083" s="65" t="s">
        <v>7698</v>
      </c>
      <c r="B8083" s="75" t="s">
        <v>7701</v>
      </c>
      <c r="C8083" s="75" t="s">
        <v>7658</v>
      </c>
      <c r="D8083" s="65">
        <v>5</v>
      </c>
      <c r="E8083" s="118" t="s">
        <v>31</v>
      </c>
      <c r="F8083" s="72">
        <v>77500</v>
      </c>
      <c r="G8083" s="217">
        <f t="shared" si="233"/>
        <v>387500</v>
      </c>
      <c r="H8083" s="69" t="s">
        <v>112</v>
      </c>
    </row>
    <row r="8084" spans="1:8" ht="15" hidden="1" customHeight="1" x14ac:dyDescent="0.25">
      <c r="A8084" s="65" t="s">
        <v>7698</v>
      </c>
      <c r="B8084" s="79" t="s">
        <v>7702</v>
      </c>
      <c r="C8084" s="60" t="s">
        <v>7658</v>
      </c>
      <c r="D8084" s="60">
        <v>5</v>
      </c>
      <c r="E8084" s="118" t="s">
        <v>31</v>
      </c>
      <c r="F8084" s="61">
        <v>77500</v>
      </c>
      <c r="G8084" s="68">
        <f t="shared" si="233"/>
        <v>387500</v>
      </c>
      <c r="H8084" s="69" t="s">
        <v>112</v>
      </c>
    </row>
    <row r="8085" spans="1:8" ht="15" hidden="1" customHeight="1" x14ac:dyDescent="0.25">
      <c r="A8085" s="65" t="s">
        <v>7698</v>
      </c>
      <c r="B8085" s="60" t="s">
        <v>7703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6204</v>
      </c>
    </row>
    <row r="8086" spans="1:8" ht="15" hidden="1" customHeight="1" x14ac:dyDescent="0.25">
      <c r="A8086" s="65" t="s">
        <v>7698</v>
      </c>
      <c r="B8086" s="60" t="s">
        <v>7704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6204</v>
      </c>
    </row>
    <row r="8087" spans="1:8" ht="15" hidden="1" customHeight="1" x14ac:dyDescent="0.25">
      <c r="A8087" s="65" t="s">
        <v>7698</v>
      </c>
      <c r="B8087" s="63" t="s">
        <v>7705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6204</v>
      </c>
    </row>
    <row r="8088" spans="1:8" ht="15" hidden="1" customHeight="1" x14ac:dyDescent="0.25">
      <c r="A8088" s="65" t="s">
        <v>7698</v>
      </c>
      <c r="B8088" s="74" t="s">
        <v>7706</v>
      </c>
      <c r="C8088" s="75" t="s">
        <v>4223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6204</v>
      </c>
    </row>
    <row r="8089" spans="1:8" ht="15" hidden="1" customHeight="1" x14ac:dyDescent="0.25">
      <c r="A8089" s="65" t="s">
        <v>7698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7707</v>
      </c>
    </row>
    <row r="8090" spans="1:8" ht="15" hidden="1" customHeight="1" x14ac:dyDescent="0.25">
      <c r="A8090" s="65" t="s">
        <v>7698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3"/>
        <v>6350000</v>
      </c>
      <c r="H8090" s="416" t="s">
        <v>112</v>
      </c>
    </row>
    <row r="8091" spans="1:8" ht="15" hidden="1" customHeight="1" x14ac:dyDescent="0.25">
      <c r="A8091" s="65" t="s">
        <v>7698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3"/>
        <v>6050000</v>
      </c>
      <c r="H8091" s="69" t="s">
        <v>112</v>
      </c>
    </row>
    <row r="8092" spans="1:8" ht="15" hidden="1" customHeight="1" x14ac:dyDescent="0.25">
      <c r="A8092" s="65" t="s">
        <v>7698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3"/>
        <v>7672500</v>
      </c>
      <c r="H8092" s="69" t="s">
        <v>687</v>
      </c>
    </row>
    <row r="8093" spans="1:8" ht="15" hidden="1" customHeight="1" x14ac:dyDescent="0.25">
      <c r="A8093" s="65" t="s">
        <v>7698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3"/>
        <v>14031500</v>
      </c>
      <c r="H8093" s="69" t="s">
        <v>687</v>
      </c>
    </row>
    <row r="8094" spans="1:8" ht="15" hidden="1" customHeight="1" x14ac:dyDescent="0.25">
      <c r="A8094" s="65" t="s">
        <v>7698</v>
      </c>
      <c r="B8094" s="63" t="s">
        <v>7708</v>
      </c>
      <c r="C8094" s="75" t="s">
        <v>814</v>
      </c>
      <c r="D8094" s="65">
        <v>6</v>
      </c>
      <c r="E8094" s="411" t="s">
        <v>31</v>
      </c>
      <c r="F8094" s="67">
        <v>92000</v>
      </c>
      <c r="G8094" s="68">
        <f t="shared" si="233"/>
        <v>552000</v>
      </c>
      <c r="H8094" s="69" t="s">
        <v>687</v>
      </c>
    </row>
    <row r="8095" spans="1:8" ht="15" hidden="1" customHeight="1" x14ac:dyDescent="0.25">
      <c r="A8095" s="65" t="s">
        <v>7698</v>
      </c>
      <c r="B8095" s="94" t="s">
        <v>4455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3"/>
        <v>798000</v>
      </c>
      <c r="H8095" s="69" t="s">
        <v>687</v>
      </c>
    </row>
    <row r="8096" spans="1:8" ht="15" hidden="1" customHeight="1" x14ac:dyDescent="0.25">
      <c r="A8096" s="65" t="s">
        <v>7709</v>
      </c>
      <c r="B8096" s="63" t="s">
        <v>7710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7709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7709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4">F8098*D8098</f>
        <v>105000</v>
      </c>
      <c r="H8098" s="69" t="s">
        <v>112</v>
      </c>
    </row>
    <row r="8099" spans="1:8" ht="15" hidden="1" customHeight="1" x14ac:dyDescent="0.25">
      <c r="A8099" s="65" t="s">
        <v>7709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4"/>
        <v>67500</v>
      </c>
      <c r="H8099" s="69" t="s">
        <v>112</v>
      </c>
    </row>
    <row r="8100" spans="1:8" ht="15" hidden="1" customHeight="1" x14ac:dyDescent="0.25">
      <c r="A8100" s="65" t="s">
        <v>7709</v>
      </c>
      <c r="B8100" s="79" t="s">
        <v>7711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4"/>
        <v>145000</v>
      </c>
      <c r="H8100" s="69" t="s">
        <v>1214</v>
      </c>
    </row>
    <row r="8101" spans="1:8" ht="15" hidden="1" customHeight="1" x14ac:dyDescent="0.25">
      <c r="A8101" s="65" t="s">
        <v>7709</v>
      </c>
      <c r="B8101" s="60" t="s">
        <v>7712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7713</v>
      </c>
    </row>
    <row r="8102" spans="1:8" ht="15" hidden="1" customHeight="1" x14ac:dyDescent="0.25">
      <c r="A8102" s="65" t="s">
        <v>7709</v>
      </c>
      <c r="B8102" s="60" t="s">
        <v>7714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7713</v>
      </c>
    </row>
    <row r="8103" spans="1:8" ht="15" hidden="1" customHeight="1" x14ac:dyDescent="0.25">
      <c r="A8103" s="65" t="s">
        <v>7709</v>
      </c>
      <c r="B8103" s="63" t="s">
        <v>7715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7709</v>
      </c>
      <c r="B8104" s="74" t="s">
        <v>7716</v>
      </c>
      <c r="C8104" s="75" t="s">
        <v>5435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7709</v>
      </c>
      <c r="B8105" s="60" t="s">
        <v>7717</v>
      </c>
      <c r="C8105" s="60" t="s">
        <v>5435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7709</v>
      </c>
      <c r="B8106" s="63" t="s">
        <v>5569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4"/>
        <v>300000</v>
      </c>
      <c r="H8106" s="416" t="s">
        <v>112</v>
      </c>
    </row>
    <row r="8107" spans="1:8" ht="15" hidden="1" customHeight="1" x14ac:dyDescent="0.25">
      <c r="A8107" s="65" t="s">
        <v>7709</v>
      </c>
      <c r="B8107" s="60" t="s">
        <v>7718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4"/>
        <v>75000</v>
      </c>
      <c r="H8107" s="69" t="s">
        <v>35</v>
      </c>
    </row>
    <row r="8108" spans="1:8" ht="15" hidden="1" customHeight="1" x14ac:dyDescent="0.25">
      <c r="A8108" s="65" t="s">
        <v>7719</v>
      </c>
      <c r="B8108" s="63" t="s">
        <v>7720</v>
      </c>
      <c r="C8108" s="75" t="s">
        <v>7721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7719</v>
      </c>
      <c r="B8109" s="79" t="s">
        <v>7722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7719</v>
      </c>
      <c r="B8110" s="94" t="s">
        <v>7723</v>
      </c>
      <c r="C8110" s="417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5">F8110*D8110</f>
        <v>60000</v>
      </c>
      <c r="H8110" s="69" t="s">
        <v>552</v>
      </c>
    </row>
    <row r="8111" spans="1:8" ht="15" hidden="1" customHeight="1" x14ac:dyDescent="0.25">
      <c r="A8111" s="65" t="s">
        <v>7719</v>
      </c>
      <c r="B8111" s="94" t="s">
        <v>7724</v>
      </c>
      <c r="C8111" s="417" t="s">
        <v>105</v>
      </c>
      <c r="D8111" s="65">
        <v>2</v>
      </c>
      <c r="E8111" s="118" t="s">
        <v>31</v>
      </c>
      <c r="F8111" s="72">
        <v>130000</v>
      </c>
      <c r="G8111" s="217">
        <f t="shared" si="235"/>
        <v>260000</v>
      </c>
      <c r="H8111" s="69" t="s">
        <v>552</v>
      </c>
    </row>
    <row r="8112" spans="1:8" ht="15" hidden="1" customHeight="1" x14ac:dyDescent="0.25">
      <c r="A8112" s="65" t="s">
        <v>7719</v>
      </c>
      <c r="B8112" s="79" t="s">
        <v>7725</v>
      </c>
      <c r="C8112" s="417" t="s">
        <v>105</v>
      </c>
      <c r="D8112" s="60">
        <v>2</v>
      </c>
      <c r="E8112" s="118" t="s">
        <v>31</v>
      </c>
      <c r="F8112" s="61">
        <v>55000</v>
      </c>
      <c r="G8112" s="68">
        <f t="shared" si="235"/>
        <v>110000</v>
      </c>
      <c r="H8112" s="69" t="s">
        <v>552</v>
      </c>
    </row>
    <row r="8113" spans="1:8" ht="15" hidden="1" customHeight="1" x14ac:dyDescent="0.25">
      <c r="A8113" s="65" t="s">
        <v>7719</v>
      </c>
      <c r="B8113" s="60" t="s">
        <v>7726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7719</v>
      </c>
      <c r="B8114" s="60" t="s">
        <v>7727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7719</v>
      </c>
      <c r="B8115" s="63" t="s">
        <v>7728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7719</v>
      </c>
      <c r="B8116" s="74" t="s">
        <v>7729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7719</v>
      </c>
      <c r="B8117" s="60" t="s">
        <v>231</v>
      </c>
      <c r="C8117" s="60" t="s">
        <v>7730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7719</v>
      </c>
      <c r="B8118" s="63" t="s">
        <v>7731</v>
      </c>
      <c r="C8118" s="87" t="s">
        <v>7732</v>
      </c>
      <c r="D8118" s="88">
        <v>15</v>
      </c>
      <c r="E8118" s="71" t="s">
        <v>28</v>
      </c>
      <c r="F8118" s="89">
        <v>12000</v>
      </c>
      <c r="G8118" s="95">
        <f t="shared" si="235"/>
        <v>180000</v>
      </c>
      <c r="H8118" s="69" t="s">
        <v>112</v>
      </c>
    </row>
    <row r="8119" spans="1:8" ht="15" hidden="1" customHeight="1" x14ac:dyDescent="0.25">
      <c r="A8119" s="65" t="s">
        <v>7719</v>
      </c>
      <c r="B8119" s="60" t="s">
        <v>7733</v>
      </c>
      <c r="C8119" s="60" t="s">
        <v>6238</v>
      </c>
      <c r="D8119" s="65">
        <v>1</v>
      </c>
      <c r="E8119" s="76" t="s">
        <v>31</v>
      </c>
      <c r="F8119" s="72">
        <v>230000</v>
      </c>
      <c r="G8119" s="95">
        <f t="shared" si="235"/>
        <v>230000</v>
      </c>
      <c r="H8119" s="69" t="s">
        <v>1013</v>
      </c>
    </row>
    <row r="8120" spans="1:8" ht="15" hidden="1" customHeight="1" x14ac:dyDescent="0.25">
      <c r="A8120" s="65" t="s">
        <v>7719</v>
      </c>
      <c r="B8120" s="74" t="s">
        <v>7734</v>
      </c>
      <c r="C8120" s="60" t="s">
        <v>6238</v>
      </c>
      <c r="D8120" s="65">
        <v>1</v>
      </c>
      <c r="E8120" s="76" t="s">
        <v>31</v>
      </c>
      <c r="F8120" s="72">
        <v>100000</v>
      </c>
      <c r="G8120" s="95">
        <f t="shared" si="235"/>
        <v>100000</v>
      </c>
      <c r="H8120" s="69" t="s">
        <v>184</v>
      </c>
    </row>
    <row r="8121" spans="1:8" ht="15" hidden="1" customHeight="1" x14ac:dyDescent="0.25">
      <c r="A8121" s="65" t="s">
        <v>7719</v>
      </c>
      <c r="B8121" s="60" t="s">
        <v>7735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5"/>
        <v>20000</v>
      </c>
      <c r="H8121" s="69" t="s">
        <v>1043</v>
      </c>
    </row>
    <row r="8122" spans="1:8" ht="15" hidden="1" customHeight="1" x14ac:dyDescent="0.25">
      <c r="A8122" s="65" t="s">
        <v>7719</v>
      </c>
      <c r="B8122" s="63" t="s">
        <v>7736</v>
      </c>
      <c r="C8122" s="75" t="s">
        <v>587</v>
      </c>
      <c r="D8122" s="65">
        <v>5</v>
      </c>
      <c r="E8122" s="411" t="s">
        <v>31</v>
      </c>
      <c r="F8122" s="67">
        <v>3000</v>
      </c>
      <c r="G8122" s="68">
        <f t="shared" si="235"/>
        <v>15000</v>
      </c>
      <c r="H8122" s="69" t="s">
        <v>1043</v>
      </c>
    </row>
    <row r="8123" spans="1:8" ht="15" hidden="1" customHeight="1" x14ac:dyDescent="0.25">
      <c r="A8123" s="65" t="s">
        <v>7719</v>
      </c>
      <c r="B8123" s="94" t="s">
        <v>7737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5"/>
        <v>6000</v>
      </c>
      <c r="H8123" s="69" t="s">
        <v>1043</v>
      </c>
    </row>
    <row r="8124" spans="1:8" ht="15" hidden="1" customHeight="1" x14ac:dyDescent="0.25">
      <c r="A8124" s="65" t="s">
        <v>7719</v>
      </c>
      <c r="B8124" s="94" t="s">
        <v>7738</v>
      </c>
      <c r="C8124" s="75" t="s">
        <v>7739</v>
      </c>
      <c r="D8124" s="65">
        <v>1</v>
      </c>
      <c r="E8124" s="66" t="s">
        <v>71</v>
      </c>
      <c r="F8124" s="72">
        <v>367500</v>
      </c>
      <c r="G8124" s="68">
        <f t="shared" si="235"/>
        <v>367500</v>
      </c>
      <c r="H8124" s="69" t="s">
        <v>154</v>
      </c>
    </row>
    <row r="8125" spans="1:8" ht="15" hidden="1" customHeight="1" x14ac:dyDescent="0.25">
      <c r="A8125" s="65" t="s">
        <v>7719</v>
      </c>
      <c r="B8125" s="63" t="s">
        <v>4843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5"/>
        <v>175000</v>
      </c>
      <c r="H8125" s="69" t="s">
        <v>1637</v>
      </c>
    </row>
    <row r="8126" spans="1:8" ht="15" hidden="1" customHeight="1" x14ac:dyDescent="0.25">
      <c r="A8126" s="65" t="s">
        <v>7719</v>
      </c>
      <c r="B8126" s="94" t="s">
        <v>7740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5"/>
        <v>150000</v>
      </c>
      <c r="H8126" s="69" t="s">
        <v>1637</v>
      </c>
    </row>
    <row r="8127" spans="1:8" ht="15" hidden="1" customHeight="1" x14ac:dyDescent="0.25">
      <c r="A8127" s="65" t="s">
        <v>7741</v>
      </c>
      <c r="B8127" s="63" t="s">
        <v>4444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7519</v>
      </c>
    </row>
    <row r="8128" spans="1:8" ht="15" hidden="1" customHeight="1" x14ac:dyDescent="0.25">
      <c r="A8128" s="65" t="s">
        <v>7741</v>
      </c>
      <c r="B8128" s="79" t="s">
        <v>7742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7741</v>
      </c>
      <c r="B8129" s="94" t="s">
        <v>7743</v>
      </c>
      <c r="C8129" s="417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6">F8129*D8129</f>
        <v>4000</v>
      </c>
      <c r="H8129" s="69" t="s">
        <v>550</v>
      </c>
    </row>
    <row r="8130" spans="1:8" ht="15" hidden="1" customHeight="1" x14ac:dyDescent="0.25">
      <c r="A8130" s="65" t="s">
        <v>7741</v>
      </c>
      <c r="B8130" s="94" t="s">
        <v>159</v>
      </c>
      <c r="C8130" s="417" t="s">
        <v>153</v>
      </c>
      <c r="D8130" s="65">
        <v>17</v>
      </c>
      <c r="E8130" s="118" t="s">
        <v>137</v>
      </c>
      <c r="F8130" s="72">
        <v>17500</v>
      </c>
      <c r="G8130" s="217">
        <f t="shared" si="236"/>
        <v>297500</v>
      </c>
      <c r="H8130" s="69" t="s">
        <v>7607</v>
      </c>
    </row>
    <row r="8131" spans="1:8" ht="15" hidden="1" customHeight="1" x14ac:dyDescent="0.25">
      <c r="A8131" s="65" t="s">
        <v>7741</v>
      </c>
      <c r="B8131" s="79" t="s">
        <v>7744</v>
      </c>
      <c r="C8131" s="417" t="s">
        <v>153</v>
      </c>
      <c r="D8131" s="60">
        <v>3</v>
      </c>
      <c r="E8131" s="118" t="s">
        <v>64</v>
      </c>
      <c r="F8131" s="61">
        <v>80000</v>
      </c>
      <c r="G8131" s="68">
        <f t="shared" si="236"/>
        <v>240000</v>
      </c>
      <c r="H8131" s="69" t="s">
        <v>7607</v>
      </c>
    </row>
    <row r="8132" spans="1:8" ht="15" hidden="1" customHeight="1" x14ac:dyDescent="0.25">
      <c r="A8132" s="65" t="s">
        <v>7741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7741</v>
      </c>
      <c r="B8133" s="60" t="s">
        <v>7745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7741</v>
      </c>
      <c r="B8134" s="63" t="s">
        <v>7746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7741</v>
      </c>
      <c r="B8135" s="74" t="s">
        <v>7747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customHeight="1" x14ac:dyDescent="0.25">
      <c r="A8136" s="65" t="s">
        <v>7741</v>
      </c>
      <c r="B8136" s="60" t="s">
        <v>1568</v>
      </c>
      <c r="C8136" s="60" t="s">
        <v>7748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customHeight="1" x14ac:dyDescent="0.25">
      <c r="A8137" s="65" t="s">
        <v>7741</v>
      </c>
      <c r="B8137" s="63" t="s">
        <v>7749</v>
      </c>
      <c r="C8137" s="60" t="s">
        <v>7748</v>
      </c>
      <c r="D8137" s="88">
        <v>5</v>
      </c>
      <c r="E8137" s="71" t="s">
        <v>28</v>
      </c>
      <c r="F8137" s="89">
        <v>500000</v>
      </c>
      <c r="G8137" s="95">
        <f t="shared" si="236"/>
        <v>2500000</v>
      </c>
      <c r="H8137" s="69" t="s">
        <v>112</v>
      </c>
    </row>
    <row r="8138" spans="1:8" ht="15" hidden="1" customHeight="1" x14ac:dyDescent="0.25">
      <c r="A8138" s="65" t="s">
        <v>7750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7750</v>
      </c>
      <c r="B8139" s="79" t="s">
        <v>7751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7750</v>
      </c>
      <c r="B8140" s="94" t="s">
        <v>7752</v>
      </c>
      <c r="C8140" s="417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7">F8140*D8140</f>
        <v>22500</v>
      </c>
      <c r="H8140" s="69" t="s">
        <v>112</v>
      </c>
    </row>
    <row r="8141" spans="1:8" ht="15" hidden="1" customHeight="1" x14ac:dyDescent="0.25">
      <c r="A8141" s="65" t="s">
        <v>7750</v>
      </c>
      <c r="B8141" s="94" t="s">
        <v>5947</v>
      </c>
      <c r="C8141" s="417" t="s">
        <v>796</v>
      </c>
      <c r="D8141" s="65">
        <v>6</v>
      </c>
      <c r="E8141" s="118" t="s">
        <v>64</v>
      </c>
      <c r="F8141" s="72">
        <v>73000</v>
      </c>
      <c r="G8141" s="217">
        <f t="shared" si="237"/>
        <v>438000</v>
      </c>
      <c r="H8141" s="69" t="s">
        <v>112</v>
      </c>
    </row>
    <row r="8142" spans="1:8" ht="15" hidden="1" customHeight="1" x14ac:dyDescent="0.25">
      <c r="A8142" s="65" t="s">
        <v>7750</v>
      </c>
      <c r="B8142" s="79" t="s">
        <v>7753</v>
      </c>
      <c r="C8142" s="417" t="s">
        <v>225</v>
      </c>
      <c r="D8142" s="60">
        <v>1</v>
      </c>
      <c r="E8142" s="118" t="s">
        <v>31</v>
      </c>
      <c r="F8142" s="61">
        <v>117000</v>
      </c>
      <c r="G8142" s="68">
        <f t="shared" si="237"/>
        <v>117000</v>
      </c>
      <c r="H8142" s="364" t="s">
        <v>556</v>
      </c>
    </row>
    <row r="8143" spans="1:8" ht="15" hidden="1" customHeight="1" x14ac:dyDescent="0.25">
      <c r="A8143" s="65" t="s">
        <v>7750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7607</v>
      </c>
    </row>
    <row r="8144" spans="1:8" ht="15" hidden="1" customHeight="1" x14ac:dyDescent="0.25">
      <c r="A8144" s="65" t="s">
        <v>7750</v>
      </c>
      <c r="B8144" s="75" t="s">
        <v>7531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7750</v>
      </c>
      <c r="B8145" s="63" t="s">
        <v>7754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7750</v>
      </c>
      <c r="B8146" s="74" t="s">
        <v>7755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7750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7607</v>
      </c>
    </row>
    <row r="8148" spans="1:8" ht="15" hidden="1" customHeight="1" x14ac:dyDescent="0.25">
      <c r="A8148" s="65" t="s">
        <v>7750</v>
      </c>
      <c r="B8148" s="63" t="s">
        <v>7622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7"/>
        <v>192000</v>
      </c>
      <c r="H8148" s="69" t="s">
        <v>112</v>
      </c>
    </row>
    <row r="8149" spans="1:8" ht="15" hidden="1" customHeight="1" x14ac:dyDescent="0.25">
      <c r="A8149" s="65" t="s">
        <v>7750</v>
      </c>
      <c r="B8149" s="60" t="s">
        <v>7756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7"/>
        <v>875000</v>
      </c>
      <c r="H8149" s="69" t="s">
        <v>160</v>
      </c>
    </row>
    <row r="8150" spans="1:8" ht="15" hidden="1" customHeight="1" x14ac:dyDescent="0.25">
      <c r="A8150" s="65" t="s">
        <v>7750</v>
      </c>
      <c r="B8150" s="74" t="s">
        <v>7757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7"/>
        <v>25000</v>
      </c>
      <c r="H8150" s="69" t="s">
        <v>7758</v>
      </c>
    </row>
    <row r="8151" spans="1:8" ht="15" hidden="1" customHeight="1" x14ac:dyDescent="0.25">
      <c r="A8151" s="65" t="s">
        <v>7750</v>
      </c>
      <c r="B8151" s="60" t="s">
        <v>7759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7"/>
        <v>2500000</v>
      </c>
      <c r="H8151" s="69" t="s">
        <v>1043</v>
      </c>
    </row>
    <row r="8152" spans="1:8" ht="15" hidden="1" customHeight="1" x14ac:dyDescent="0.25">
      <c r="A8152" s="65" t="s">
        <v>7750</v>
      </c>
      <c r="B8152" s="63" t="s">
        <v>7760</v>
      </c>
      <c r="C8152" s="75" t="s">
        <v>70</v>
      </c>
      <c r="D8152" s="65">
        <v>1</v>
      </c>
      <c r="E8152" s="411" t="s">
        <v>31</v>
      </c>
      <c r="F8152" s="67">
        <v>50000</v>
      </c>
      <c r="G8152" s="68">
        <f t="shared" si="237"/>
        <v>50000</v>
      </c>
      <c r="H8152" s="69" t="s">
        <v>1043</v>
      </c>
    </row>
    <row r="8153" spans="1:8" ht="15" hidden="1" customHeight="1" x14ac:dyDescent="0.25">
      <c r="A8153" s="65" t="s">
        <v>7750</v>
      </c>
      <c r="B8153" s="94" t="s">
        <v>7761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7"/>
        <v>460000</v>
      </c>
      <c r="H8153" s="69" t="s">
        <v>112</v>
      </c>
    </row>
    <row r="8154" spans="1:8" ht="15" hidden="1" customHeight="1" x14ac:dyDescent="0.25">
      <c r="A8154" s="65" t="s">
        <v>7762</v>
      </c>
      <c r="B8154" s="63" t="s">
        <v>7763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7762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7762</v>
      </c>
      <c r="B8156" s="94" t="s">
        <v>7764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8">F8156*D8156</f>
        <v>84000</v>
      </c>
      <c r="H8156" s="69" t="s">
        <v>112</v>
      </c>
    </row>
    <row r="8157" spans="1:8" ht="15" hidden="1" customHeight="1" x14ac:dyDescent="0.25">
      <c r="A8157" s="65" t="s">
        <v>7762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8"/>
        <v>232500</v>
      </c>
      <c r="H8157" s="69" t="s">
        <v>112</v>
      </c>
    </row>
    <row r="8158" spans="1:8" ht="15" hidden="1" customHeight="1" x14ac:dyDescent="0.25">
      <c r="A8158" s="65" t="s">
        <v>7762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8"/>
        <v>155000</v>
      </c>
      <c r="H8158" s="69" t="s">
        <v>112</v>
      </c>
    </row>
    <row r="8159" spans="1:8" ht="15" hidden="1" customHeight="1" x14ac:dyDescent="0.25">
      <c r="A8159" s="65" t="s">
        <v>7762</v>
      </c>
      <c r="B8159" s="60" t="s">
        <v>7605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7765</v>
      </c>
    </row>
    <row r="8160" spans="1:8" ht="15" hidden="1" customHeight="1" x14ac:dyDescent="0.25">
      <c r="A8160" s="65" t="s">
        <v>7762</v>
      </c>
      <c r="B8160" s="75" t="s">
        <v>7766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7762</v>
      </c>
      <c r="B8161" s="63" t="s">
        <v>7767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7765</v>
      </c>
    </row>
    <row r="8162" spans="1:8" ht="15" hidden="1" customHeight="1" x14ac:dyDescent="0.25">
      <c r="A8162" s="65" t="s">
        <v>7762</v>
      </c>
      <c r="B8162" s="74" t="s">
        <v>7768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7765</v>
      </c>
    </row>
    <row r="8163" spans="1:8" ht="15" hidden="1" customHeight="1" x14ac:dyDescent="0.25">
      <c r="A8163" s="65" t="s">
        <v>7762</v>
      </c>
      <c r="B8163" s="60" t="s">
        <v>7769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7765</v>
      </c>
    </row>
    <row r="8164" spans="1:8" ht="15" hidden="1" customHeight="1" x14ac:dyDescent="0.25">
      <c r="A8164" s="65" t="s">
        <v>7762</v>
      </c>
      <c r="B8164" s="63" t="s">
        <v>7770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8"/>
        <v>350000</v>
      </c>
      <c r="H8164" s="69" t="s">
        <v>112</v>
      </c>
    </row>
    <row r="8165" spans="1:8" ht="15" hidden="1" customHeight="1" x14ac:dyDescent="0.25">
      <c r="A8165" s="65" t="s">
        <v>7762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8"/>
        <v>1000000</v>
      </c>
      <c r="H8165" s="69" t="s">
        <v>112</v>
      </c>
    </row>
    <row r="8166" spans="1:8" ht="15" hidden="1" customHeight="1" x14ac:dyDescent="0.25">
      <c r="A8166" s="65" t="s">
        <v>7762</v>
      </c>
      <c r="B8166" s="74" t="s">
        <v>7771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8"/>
        <v>1750000</v>
      </c>
      <c r="H8166" s="69" t="s">
        <v>112</v>
      </c>
    </row>
    <row r="8167" spans="1:8" ht="15" customHeight="1" x14ac:dyDescent="0.25">
      <c r="A8167" s="65" t="s">
        <v>7762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8"/>
        <v>8400000</v>
      </c>
      <c r="H8167" s="69" t="s">
        <v>112</v>
      </c>
    </row>
    <row r="8168" spans="1:8" ht="15" customHeight="1" x14ac:dyDescent="0.25">
      <c r="A8168" s="65" t="s">
        <v>7762</v>
      </c>
      <c r="B8168" s="79" t="s">
        <v>101</v>
      </c>
      <c r="C8168" s="60" t="s">
        <v>97</v>
      </c>
      <c r="D8168" s="65">
        <v>4</v>
      </c>
      <c r="E8168" s="411" t="s">
        <v>31</v>
      </c>
      <c r="F8168" s="68">
        <v>3450000</v>
      </c>
      <c r="G8168" s="68">
        <f t="shared" si="238"/>
        <v>13800000</v>
      </c>
      <c r="H8168" s="69" t="s">
        <v>112</v>
      </c>
    </row>
    <row r="8169" spans="1:8" ht="15" hidden="1" customHeight="1" x14ac:dyDescent="0.25">
      <c r="A8169" s="65" t="s">
        <v>7762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8"/>
        <v>645000</v>
      </c>
      <c r="H8169" s="69" t="s">
        <v>112</v>
      </c>
    </row>
    <row r="8170" spans="1:8" ht="15" hidden="1" customHeight="1" x14ac:dyDescent="0.25">
      <c r="A8170" s="65" t="s">
        <v>7762</v>
      </c>
      <c r="B8170" s="94" t="s">
        <v>4180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8"/>
        <v>2000000</v>
      </c>
      <c r="H8170" s="69" t="s">
        <v>4216</v>
      </c>
    </row>
    <row r="8171" spans="1:8" ht="15" hidden="1" customHeight="1" x14ac:dyDescent="0.25">
      <c r="A8171" s="65" t="s">
        <v>7762</v>
      </c>
      <c r="B8171" s="63" t="s">
        <v>7772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8"/>
        <v>60000</v>
      </c>
      <c r="H8171" s="69" t="s">
        <v>4216</v>
      </c>
    </row>
    <row r="8172" spans="1:8" ht="15" hidden="1" customHeight="1" x14ac:dyDescent="0.25">
      <c r="A8172" s="65" t="s">
        <v>7762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8"/>
        <v>1700001</v>
      </c>
      <c r="H8172" s="69" t="s">
        <v>7607</v>
      </c>
    </row>
    <row r="8173" spans="1:8" ht="15" hidden="1" customHeight="1" x14ac:dyDescent="0.25">
      <c r="A8173" s="65" t="s">
        <v>7762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8"/>
        <v>600001</v>
      </c>
      <c r="H8173" s="69" t="s">
        <v>7607</v>
      </c>
    </row>
    <row r="8174" spans="1:8" ht="15" hidden="1" customHeight="1" x14ac:dyDescent="0.25">
      <c r="A8174" s="65" t="s">
        <v>7762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8"/>
        <v>1300000</v>
      </c>
      <c r="H8174" s="69" t="s">
        <v>7607</v>
      </c>
    </row>
    <row r="8175" spans="1:8" ht="15" hidden="1" customHeight="1" x14ac:dyDescent="0.25">
      <c r="A8175" s="65" t="s">
        <v>7762</v>
      </c>
      <c r="B8175" s="63" t="s">
        <v>7773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8"/>
        <v>1640000</v>
      </c>
      <c r="H8175" s="69" t="s">
        <v>112</v>
      </c>
    </row>
    <row r="8176" spans="1:8" ht="15" hidden="1" customHeight="1" x14ac:dyDescent="0.25">
      <c r="A8176" s="65" t="s">
        <v>7762</v>
      </c>
      <c r="B8176" s="60" t="s">
        <v>7774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8"/>
        <v>4800000</v>
      </c>
      <c r="H8176" s="69" t="s">
        <v>112</v>
      </c>
    </row>
    <row r="8177" spans="1:8" ht="15" hidden="1" customHeight="1" x14ac:dyDescent="0.25">
      <c r="A8177" s="65" t="s">
        <v>7762</v>
      </c>
      <c r="B8177" s="79" t="s">
        <v>7775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8"/>
        <v>690000</v>
      </c>
      <c r="H8177" s="69" t="s">
        <v>112</v>
      </c>
    </row>
    <row r="8178" spans="1:8" ht="15" hidden="1" customHeight="1" x14ac:dyDescent="0.25">
      <c r="A8178" s="65" t="s">
        <v>7762</v>
      </c>
      <c r="B8178" s="60" t="s">
        <v>7776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8"/>
        <v>1800000</v>
      </c>
      <c r="H8178" s="69" t="s">
        <v>112</v>
      </c>
    </row>
    <row r="8179" spans="1:8" ht="15" hidden="1" customHeight="1" x14ac:dyDescent="0.25">
      <c r="A8179" s="65" t="s">
        <v>7762</v>
      </c>
      <c r="B8179" s="60" t="s">
        <v>7777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8"/>
        <v>1850000</v>
      </c>
      <c r="H8179" s="69" t="s">
        <v>112</v>
      </c>
    </row>
    <row r="8180" spans="1:8" ht="15" hidden="1" customHeight="1" x14ac:dyDescent="0.25">
      <c r="A8180" s="65" t="s">
        <v>7762</v>
      </c>
      <c r="B8180" s="60" t="s">
        <v>7778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8"/>
        <v>896000</v>
      </c>
      <c r="H8180" s="69" t="s">
        <v>112</v>
      </c>
    </row>
    <row r="8181" spans="1:8" ht="15" hidden="1" customHeight="1" x14ac:dyDescent="0.25">
      <c r="A8181" s="65" t="s">
        <v>7762</v>
      </c>
      <c r="B8181" s="60" t="s">
        <v>7779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8"/>
        <v>320000</v>
      </c>
      <c r="H8181" s="69" t="s">
        <v>112</v>
      </c>
    </row>
    <row r="8182" spans="1:8" ht="15" hidden="1" customHeight="1" x14ac:dyDescent="0.25">
      <c r="A8182" s="65" t="s">
        <v>7762</v>
      </c>
      <c r="B8182" s="60" t="s">
        <v>7780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8"/>
        <v>832000</v>
      </c>
      <c r="H8182" s="69" t="s">
        <v>112</v>
      </c>
    </row>
    <row r="8183" spans="1:8" ht="15" hidden="1" customHeight="1" x14ac:dyDescent="0.25">
      <c r="A8183" s="65" t="s">
        <v>7781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7607</v>
      </c>
    </row>
    <row r="8184" spans="1:8" ht="15" hidden="1" customHeight="1" x14ac:dyDescent="0.25">
      <c r="A8184" s="65" t="s">
        <v>7781</v>
      </c>
      <c r="B8184" s="79" t="s">
        <v>7782</v>
      </c>
      <c r="C8184" s="75" t="s">
        <v>5796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7781</v>
      </c>
      <c r="B8185" s="94" t="s">
        <v>7783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9">F8185*D8185</f>
        <v>50000</v>
      </c>
      <c r="H8185" s="69" t="s">
        <v>1890</v>
      </c>
    </row>
    <row r="8186" spans="1:8" ht="15" hidden="1" customHeight="1" x14ac:dyDescent="0.25">
      <c r="A8186" s="65" t="s">
        <v>7781</v>
      </c>
      <c r="B8186" s="63" t="s">
        <v>4025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9"/>
        <v>110000</v>
      </c>
      <c r="H8186" s="69" t="s">
        <v>112</v>
      </c>
    </row>
    <row r="8187" spans="1:8" ht="15" hidden="1" customHeight="1" x14ac:dyDescent="0.25">
      <c r="A8187" s="65" t="s">
        <v>7781</v>
      </c>
      <c r="B8187" s="75" t="s">
        <v>4026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9"/>
        <v>115000</v>
      </c>
      <c r="H8187" s="69" t="s">
        <v>112</v>
      </c>
    </row>
    <row r="8188" spans="1:8" ht="15" hidden="1" customHeight="1" x14ac:dyDescent="0.25">
      <c r="A8188" s="65" t="s">
        <v>7781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7781</v>
      </c>
      <c r="B8189" s="75" t="s">
        <v>7784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7781</v>
      </c>
      <c r="B8190" s="63" t="s">
        <v>7785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7607</v>
      </c>
    </row>
    <row r="8191" spans="1:8" ht="15" hidden="1" customHeight="1" x14ac:dyDescent="0.25">
      <c r="A8191" s="65" t="s">
        <v>7781</v>
      </c>
      <c r="B8191" s="74" t="s">
        <v>7786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7607</v>
      </c>
    </row>
    <row r="8192" spans="1:8" ht="15" hidden="1" customHeight="1" x14ac:dyDescent="0.25">
      <c r="A8192" s="65" t="s">
        <v>7781</v>
      </c>
      <c r="B8192" s="60" t="s">
        <v>7787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7788</v>
      </c>
    </row>
    <row r="8193" spans="1:8" ht="15" hidden="1" customHeight="1" x14ac:dyDescent="0.25">
      <c r="A8193" s="65" t="s">
        <v>7781</v>
      </c>
      <c r="B8193" s="63" t="s">
        <v>5937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9"/>
        <v>93000</v>
      </c>
      <c r="H8193" s="69" t="s">
        <v>112</v>
      </c>
    </row>
    <row r="8194" spans="1:8" ht="15" hidden="1" customHeight="1" x14ac:dyDescent="0.25">
      <c r="A8194" s="65" t="s">
        <v>7781</v>
      </c>
      <c r="B8194" s="60" t="s">
        <v>7789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9"/>
        <v>16000</v>
      </c>
      <c r="H8194" s="69" t="s">
        <v>4177</v>
      </c>
    </row>
    <row r="8195" spans="1:8" ht="15" hidden="1" customHeight="1" x14ac:dyDescent="0.25">
      <c r="A8195" s="65" t="s">
        <v>7781</v>
      </c>
      <c r="B8195" s="74" t="s">
        <v>7790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9"/>
        <v>42500</v>
      </c>
      <c r="H8195" s="69" t="s">
        <v>4177</v>
      </c>
    </row>
    <row r="8196" spans="1:8" ht="15" hidden="1" customHeight="1" x14ac:dyDescent="0.25">
      <c r="A8196" s="65" t="s">
        <v>7781</v>
      </c>
      <c r="B8196" s="60" t="s">
        <v>7791</v>
      </c>
      <c r="C8196" s="60" t="s">
        <v>5796</v>
      </c>
      <c r="D8196" s="65">
        <v>1</v>
      </c>
      <c r="E8196" s="76" t="s">
        <v>31</v>
      </c>
      <c r="F8196" s="105">
        <v>8000</v>
      </c>
      <c r="G8196" s="68">
        <f t="shared" si="239"/>
        <v>8000</v>
      </c>
      <c r="H8196" s="69" t="s">
        <v>1890</v>
      </c>
    </row>
    <row r="8197" spans="1:8" ht="15" hidden="1" customHeight="1" x14ac:dyDescent="0.25">
      <c r="A8197" s="65" t="s">
        <v>7781</v>
      </c>
      <c r="B8197" s="79" t="s">
        <v>7792</v>
      </c>
      <c r="C8197" s="60" t="s">
        <v>5796</v>
      </c>
      <c r="D8197" s="65">
        <v>1</v>
      </c>
      <c r="E8197" s="411" t="s">
        <v>31</v>
      </c>
      <c r="F8197" s="67">
        <v>55000</v>
      </c>
      <c r="G8197" s="68">
        <f t="shared" si="239"/>
        <v>55000</v>
      </c>
      <c r="H8197" s="69" t="s">
        <v>1890</v>
      </c>
    </row>
    <row r="8198" spans="1:8" ht="15" hidden="1" customHeight="1" x14ac:dyDescent="0.25">
      <c r="A8198" s="65" t="s">
        <v>7781</v>
      </c>
      <c r="B8198" s="94" t="s">
        <v>7793</v>
      </c>
      <c r="C8198" s="60" t="s">
        <v>5796</v>
      </c>
      <c r="D8198" s="65">
        <v>1</v>
      </c>
      <c r="E8198" s="66" t="s">
        <v>31</v>
      </c>
      <c r="F8198" s="67">
        <v>45000</v>
      </c>
      <c r="G8198" s="68">
        <f t="shared" si="239"/>
        <v>45000</v>
      </c>
      <c r="H8198" s="69" t="s">
        <v>1890</v>
      </c>
    </row>
    <row r="8199" spans="1:8" ht="15" hidden="1" customHeight="1" x14ac:dyDescent="0.25">
      <c r="A8199" s="65" t="s">
        <v>7781</v>
      </c>
      <c r="B8199" s="94" t="s">
        <v>7794</v>
      </c>
      <c r="C8199" s="75" t="s">
        <v>7125</v>
      </c>
      <c r="D8199" s="65">
        <v>1</v>
      </c>
      <c r="E8199" s="66" t="s">
        <v>31</v>
      </c>
      <c r="F8199" s="72">
        <v>95000</v>
      </c>
      <c r="G8199" s="68">
        <f t="shared" si="239"/>
        <v>95000</v>
      </c>
      <c r="H8199" s="69" t="s">
        <v>7788</v>
      </c>
    </row>
    <row r="8200" spans="1:8" ht="15" hidden="1" customHeight="1" x14ac:dyDescent="0.25">
      <c r="A8200" s="65" t="s">
        <v>7795</v>
      </c>
      <c r="B8200" s="63" t="s">
        <v>1058</v>
      </c>
      <c r="C8200" s="75" t="s">
        <v>7513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7795</v>
      </c>
      <c r="B8201" s="79" t="s">
        <v>7796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7795</v>
      </c>
      <c r="B8202" s="94" t="s">
        <v>7797</v>
      </c>
      <c r="C8202" s="75" t="s">
        <v>7699</v>
      </c>
      <c r="D8202" s="65">
        <v>5</v>
      </c>
      <c r="E8202" s="118" t="s">
        <v>31</v>
      </c>
      <c r="F8202" s="67">
        <v>70000</v>
      </c>
      <c r="G8202" s="68">
        <f t="shared" ref="G8202:G8214" si="240">F8202*D8202</f>
        <v>350000</v>
      </c>
      <c r="H8202" s="69" t="s">
        <v>112</v>
      </c>
    </row>
    <row r="8203" spans="1:8" ht="15" customHeight="1" x14ac:dyDescent="0.25">
      <c r="A8203" s="65" t="s">
        <v>7795</v>
      </c>
      <c r="B8203" s="63" t="s">
        <v>2024</v>
      </c>
      <c r="C8203" s="75" t="s">
        <v>7699</v>
      </c>
      <c r="D8203" s="65">
        <v>5</v>
      </c>
      <c r="E8203" s="118" t="s">
        <v>31</v>
      </c>
      <c r="F8203" s="72">
        <v>245000</v>
      </c>
      <c r="G8203" s="217">
        <f t="shared" si="240"/>
        <v>1225000</v>
      </c>
      <c r="H8203" s="69" t="s">
        <v>112</v>
      </c>
    </row>
    <row r="8204" spans="1:8" ht="15" hidden="1" customHeight="1" x14ac:dyDescent="0.25">
      <c r="A8204" s="65" t="s">
        <v>7795</v>
      </c>
      <c r="B8204" s="75" t="s">
        <v>7798</v>
      </c>
      <c r="C8204" s="87" t="s">
        <v>7699</v>
      </c>
      <c r="D8204" s="60">
        <v>2</v>
      </c>
      <c r="E8204" s="118" t="s">
        <v>31</v>
      </c>
      <c r="F8204" s="61">
        <v>75000</v>
      </c>
      <c r="G8204" s="68">
        <f t="shared" si="240"/>
        <v>150000</v>
      </c>
      <c r="H8204" s="69" t="s">
        <v>112</v>
      </c>
    </row>
    <row r="8205" spans="1:8" ht="15" hidden="1" customHeight="1" x14ac:dyDescent="0.25">
      <c r="A8205" s="65" t="s">
        <v>7795</v>
      </c>
      <c r="B8205" s="60" t="s">
        <v>7799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7795</v>
      </c>
      <c r="B8206" s="75" t="s">
        <v>7800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7795</v>
      </c>
      <c r="B8207" s="63" t="s">
        <v>7801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7802</v>
      </c>
    </row>
    <row r="8208" spans="1:8" ht="15" hidden="1" customHeight="1" x14ac:dyDescent="0.25">
      <c r="A8208" s="65" t="s">
        <v>7795</v>
      </c>
      <c r="B8208" s="74" t="s">
        <v>7803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7802</v>
      </c>
    </row>
    <row r="8209" spans="1:8" ht="15" hidden="1" customHeight="1" x14ac:dyDescent="0.25">
      <c r="A8209" s="65" t="s">
        <v>7795</v>
      </c>
      <c r="B8209" s="60" t="s">
        <v>7804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7802</v>
      </c>
    </row>
    <row r="8210" spans="1:8" ht="15" hidden="1" customHeight="1" x14ac:dyDescent="0.25">
      <c r="A8210" s="65" t="s">
        <v>7795</v>
      </c>
      <c r="B8210" s="63" t="s">
        <v>7805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0"/>
        <v>1585000</v>
      </c>
      <c r="H8210" s="69" t="s">
        <v>687</v>
      </c>
    </row>
    <row r="8211" spans="1:8" ht="15" hidden="1" customHeight="1" x14ac:dyDescent="0.25">
      <c r="A8211" s="65" t="s">
        <v>7795</v>
      </c>
      <c r="B8211" s="60" t="s">
        <v>7806</v>
      </c>
      <c r="C8211" s="75" t="s">
        <v>7513</v>
      </c>
      <c r="D8211" s="65">
        <v>1</v>
      </c>
      <c r="E8211" s="76" t="s">
        <v>31</v>
      </c>
      <c r="F8211" s="72">
        <v>57500</v>
      </c>
      <c r="G8211" s="95">
        <f t="shared" si="240"/>
        <v>57500</v>
      </c>
      <c r="H8211" s="69" t="s">
        <v>112</v>
      </c>
    </row>
    <row r="8212" spans="1:8" ht="15" hidden="1" customHeight="1" x14ac:dyDescent="0.25">
      <c r="A8212" s="65" t="s">
        <v>7795</v>
      </c>
      <c r="B8212" s="74" t="s">
        <v>7807</v>
      </c>
      <c r="C8212" s="75" t="s">
        <v>7513</v>
      </c>
      <c r="D8212" s="65">
        <v>1</v>
      </c>
      <c r="E8212" s="76" t="s">
        <v>31</v>
      </c>
      <c r="F8212" s="72">
        <v>50000</v>
      </c>
      <c r="G8212" s="95">
        <f t="shared" si="240"/>
        <v>50000</v>
      </c>
      <c r="H8212" s="69" t="s">
        <v>112</v>
      </c>
    </row>
    <row r="8213" spans="1:8" ht="15" hidden="1" customHeight="1" x14ac:dyDescent="0.25">
      <c r="A8213" s="65" t="s">
        <v>7795</v>
      </c>
      <c r="B8213" s="63" t="s">
        <v>6787</v>
      </c>
      <c r="C8213" s="60" t="s">
        <v>6788</v>
      </c>
      <c r="D8213" s="65">
        <v>1</v>
      </c>
      <c r="E8213" s="66" t="s">
        <v>31</v>
      </c>
      <c r="F8213" s="72">
        <v>1600000</v>
      </c>
      <c r="G8213" s="68">
        <f t="shared" si="240"/>
        <v>1600000</v>
      </c>
      <c r="H8213" s="69" t="s">
        <v>2277</v>
      </c>
    </row>
    <row r="8214" spans="1:8" ht="15" hidden="1" customHeight="1" x14ac:dyDescent="0.25">
      <c r="A8214" s="65" t="s">
        <v>7795</v>
      </c>
      <c r="B8214" s="60" t="s">
        <v>6789</v>
      </c>
      <c r="C8214" s="60" t="s">
        <v>6790</v>
      </c>
      <c r="D8214" s="81">
        <v>1</v>
      </c>
      <c r="E8214" s="76" t="s">
        <v>31</v>
      </c>
      <c r="F8214" s="398">
        <v>330000</v>
      </c>
      <c r="G8214" s="68">
        <f t="shared" si="240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7808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4948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7809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1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7810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1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6320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1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7811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7812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7356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5733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1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4669</v>
      </c>
      <c r="F8226" s="72">
        <v>819000</v>
      </c>
      <c r="G8226" s="95">
        <f t="shared" si="241"/>
        <v>7371000</v>
      </c>
      <c r="H8226" s="69" t="s">
        <v>7813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4669</v>
      </c>
      <c r="F8227" s="72">
        <v>588500</v>
      </c>
      <c r="G8227" s="95">
        <f t="shared" si="241"/>
        <v>3531000</v>
      </c>
      <c r="H8227" s="69" t="s">
        <v>7813</v>
      </c>
    </row>
    <row r="8228" spans="1:8" ht="15" hidden="1" customHeight="1" x14ac:dyDescent="0.25">
      <c r="A8228" s="65" t="s">
        <v>308</v>
      </c>
      <c r="B8228" s="63" t="s">
        <v>7814</v>
      </c>
      <c r="C8228" s="87" t="s">
        <v>215</v>
      </c>
      <c r="D8228" s="65">
        <v>4</v>
      </c>
      <c r="E8228" s="66" t="s">
        <v>4669</v>
      </c>
      <c r="F8228" s="72">
        <v>3364200</v>
      </c>
      <c r="G8228" s="68">
        <f t="shared" si="241"/>
        <v>13456800</v>
      </c>
      <c r="H8228" s="69" t="s">
        <v>7813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7815</v>
      </c>
      <c r="F8229" s="398">
        <v>1990000</v>
      </c>
      <c r="G8229" s="68">
        <f t="shared" si="241"/>
        <v>23880000</v>
      </c>
      <c r="H8229" s="69" t="s">
        <v>7813</v>
      </c>
    </row>
    <row r="8230" spans="1:8" ht="15" hidden="1" customHeight="1" x14ac:dyDescent="0.25">
      <c r="A8230" s="65" t="s">
        <v>308</v>
      </c>
      <c r="B8230" s="94" t="s">
        <v>7816</v>
      </c>
      <c r="C8230" s="87" t="s">
        <v>215</v>
      </c>
      <c r="D8230" s="65">
        <v>6</v>
      </c>
      <c r="E8230" s="66" t="s">
        <v>4669</v>
      </c>
      <c r="F8230" s="67">
        <v>144500</v>
      </c>
      <c r="G8230" s="68">
        <f t="shared" si="241"/>
        <v>867000</v>
      </c>
      <c r="H8230" s="69" t="s">
        <v>7813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4669</v>
      </c>
      <c r="F8231" s="72">
        <v>301500</v>
      </c>
      <c r="G8231" s="68">
        <f t="shared" si="241"/>
        <v>1507500</v>
      </c>
      <c r="H8231" s="69" t="s">
        <v>7813</v>
      </c>
    </row>
    <row r="8232" spans="1:8" ht="15" hidden="1" customHeight="1" x14ac:dyDescent="0.25">
      <c r="A8232" s="65" t="s">
        <v>308</v>
      </c>
      <c r="B8232" s="63" t="s">
        <v>4848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1"/>
        <v>40000</v>
      </c>
      <c r="H8232" s="69" t="s">
        <v>7813</v>
      </c>
    </row>
    <row r="8233" spans="1:8" ht="15" hidden="1" customHeight="1" x14ac:dyDescent="0.25">
      <c r="A8233" s="65" t="s">
        <v>7817</v>
      </c>
      <c r="B8233" s="63" t="s">
        <v>7667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7817</v>
      </c>
      <c r="B8234" s="79" t="s">
        <v>7818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7813</v>
      </c>
    </row>
    <row r="8235" spans="1:8" ht="15" hidden="1" customHeight="1" x14ac:dyDescent="0.25">
      <c r="A8235" s="65" t="s">
        <v>7817</v>
      </c>
      <c r="B8235" s="94" t="s">
        <v>7819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2">F8235*D8235</f>
        <v>100000</v>
      </c>
      <c r="H8235" s="69" t="s">
        <v>7813</v>
      </c>
    </row>
    <row r="8236" spans="1:8" ht="15" hidden="1" customHeight="1" x14ac:dyDescent="0.25">
      <c r="A8236" s="65" t="s">
        <v>7817</v>
      </c>
      <c r="B8236" s="63" t="s">
        <v>7820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2"/>
        <v>165000</v>
      </c>
      <c r="H8236" s="69" t="s">
        <v>7813</v>
      </c>
    </row>
    <row r="8237" spans="1:8" ht="15" hidden="1" customHeight="1" x14ac:dyDescent="0.25">
      <c r="A8237" s="65" t="s">
        <v>7817</v>
      </c>
      <c r="B8237" s="75" t="s">
        <v>7821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2"/>
        <v>110000</v>
      </c>
      <c r="H8237" s="69" t="s">
        <v>7813</v>
      </c>
    </row>
    <row r="8238" spans="1:8" ht="15" hidden="1" customHeight="1" x14ac:dyDescent="0.25">
      <c r="A8238" s="65" t="s">
        <v>7817</v>
      </c>
      <c r="B8238" s="60" t="s">
        <v>7822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7823</v>
      </c>
    </row>
    <row r="8239" spans="1:8" ht="15" hidden="1" customHeight="1" x14ac:dyDescent="0.25">
      <c r="A8239" s="65" t="s">
        <v>7817</v>
      </c>
      <c r="B8239" s="75" t="s">
        <v>4811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7817</v>
      </c>
      <c r="B8240" s="63" t="s">
        <v>7824</v>
      </c>
      <c r="C8240" s="87" t="s">
        <v>7825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7817</v>
      </c>
      <c r="B8241" s="63" t="s">
        <v>7826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7817</v>
      </c>
      <c r="B8242" s="60" t="s">
        <v>7827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7817</v>
      </c>
      <c r="B8243" s="63" t="s">
        <v>7828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2"/>
        <v>95000</v>
      </c>
      <c r="H8243" s="69" t="s">
        <v>552</v>
      </c>
    </row>
    <row r="8244" spans="1:8" ht="15" hidden="1" customHeight="1" x14ac:dyDescent="0.25">
      <c r="A8244" s="65" t="s">
        <v>7817</v>
      </c>
      <c r="B8244" s="60" t="s">
        <v>7829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2"/>
        <v>100000</v>
      </c>
      <c r="H8244" s="69" t="s">
        <v>552</v>
      </c>
    </row>
    <row r="8245" spans="1:8" ht="15" hidden="1" customHeight="1" x14ac:dyDescent="0.25">
      <c r="A8245" s="65" t="s">
        <v>7817</v>
      </c>
      <c r="B8245" s="74" t="s">
        <v>7830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2"/>
        <v>50000</v>
      </c>
      <c r="H8245" s="69" t="s">
        <v>1043</v>
      </c>
    </row>
    <row r="8246" spans="1:8" ht="15" customHeight="1" x14ac:dyDescent="0.25">
      <c r="A8246" s="65" t="s">
        <v>7817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2"/>
        <v>410000</v>
      </c>
      <c r="H8246" s="69" t="s">
        <v>552</v>
      </c>
    </row>
    <row r="8247" spans="1:8" ht="15" hidden="1" customHeight="1" x14ac:dyDescent="0.25">
      <c r="A8247" s="65" t="s">
        <v>7817</v>
      </c>
      <c r="B8247" s="60" t="s">
        <v>7831</v>
      </c>
      <c r="C8247" s="87" t="s">
        <v>59</v>
      </c>
      <c r="D8247" s="81">
        <v>2</v>
      </c>
      <c r="E8247" s="76" t="s">
        <v>31</v>
      </c>
      <c r="F8247" s="398">
        <v>35000</v>
      </c>
      <c r="G8247" s="68">
        <f t="shared" si="242"/>
        <v>70000</v>
      </c>
      <c r="H8247" s="69" t="s">
        <v>552</v>
      </c>
    </row>
    <row r="8248" spans="1:8" ht="15" hidden="1" customHeight="1" x14ac:dyDescent="0.25">
      <c r="A8248" s="65" t="s">
        <v>7817</v>
      </c>
      <c r="B8248" s="94" t="s">
        <v>7832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2"/>
        <v>70000</v>
      </c>
      <c r="H8248" s="69" t="s">
        <v>552</v>
      </c>
    </row>
    <row r="8249" spans="1:8" ht="15" customHeight="1" x14ac:dyDescent="0.25">
      <c r="A8249" s="65" t="s">
        <v>7817</v>
      </c>
      <c r="B8249" s="94" t="s">
        <v>4352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2"/>
        <v>9900000</v>
      </c>
      <c r="H8249" s="69" t="s">
        <v>112</v>
      </c>
    </row>
    <row r="8250" spans="1:8" ht="15" customHeight="1" x14ac:dyDescent="0.25">
      <c r="A8250" s="65" t="s">
        <v>7817</v>
      </c>
      <c r="B8250" s="63" t="s">
        <v>7833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2"/>
        <v>8400000</v>
      </c>
      <c r="H8250" s="69" t="s">
        <v>112</v>
      </c>
    </row>
    <row r="8251" spans="1:8" ht="15" customHeight="1" x14ac:dyDescent="0.25">
      <c r="A8251" s="65" t="s">
        <v>7817</v>
      </c>
      <c r="B8251" s="63" t="s">
        <v>7749</v>
      </c>
      <c r="C8251" s="60" t="s">
        <v>7748</v>
      </c>
      <c r="D8251" s="88">
        <v>2</v>
      </c>
      <c r="E8251" s="71" t="s">
        <v>28</v>
      </c>
      <c r="F8251" s="89">
        <v>500000</v>
      </c>
      <c r="G8251" s="68">
        <f t="shared" si="242"/>
        <v>1000000</v>
      </c>
      <c r="H8251" s="69" t="s">
        <v>112</v>
      </c>
    </row>
    <row r="8252" spans="1:8" ht="15" hidden="1" customHeight="1" x14ac:dyDescent="0.25">
      <c r="A8252" s="65" t="s">
        <v>7834</v>
      </c>
      <c r="B8252" s="63" t="s">
        <v>7835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7834</v>
      </c>
      <c r="B8253" s="79" t="s">
        <v>7836</v>
      </c>
      <c r="C8253" s="75" t="s">
        <v>7837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7834</v>
      </c>
      <c r="B8254" s="63" t="s">
        <v>7838</v>
      </c>
      <c r="C8254" s="75" t="s">
        <v>5456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7834</v>
      </c>
      <c r="B8255" s="63" t="s">
        <v>7839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3">F8255*D8255</f>
        <v>65000</v>
      </c>
      <c r="H8255" s="69" t="s">
        <v>3843</v>
      </c>
    </row>
    <row r="8256" spans="1:8" ht="15" hidden="1" customHeight="1" x14ac:dyDescent="0.25">
      <c r="A8256" s="65" t="s">
        <v>7834</v>
      </c>
      <c r="B8256" s="75" t="s">
        <v>7840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3"/>
        <v>350000</v>
      </c>
      <c r="H8256" s="69" t="s">
        <v>1194</v>
      </c>
    </row>
    <row r="8257" spans="1:8" ht="15" hidden="1" customHeight="1" x14ac:dyDescent="0.25">
      <c r="A8257" s="65" t="s">
        <v>7834</v>
      </c>
      <c r="B8257" s="60" t="s">
        <v>7841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7834</v>
      </c>
      <c r="B8258" s="75" t="s">
        <v>7842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7843</v>
      </c>
    </row>
    <row r="8259" spans="1:8" ht="15" hidden="1" customHeight="1" x14ac:dyDescent="0.25">
      <c r="A8259" s="65" t="s">
        <v>7834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7834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7834</v>
      </c>
      <c r="B8261" s="60" t="s">
        <v>7844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7834</v>
      </c>
      <c r="B8262" s="63" t="s">
        <v>7845</v>
      </c>
      <c r="C8262" s="87" t="s">
        <v>5813</v>
      </c>
      <c r="D8262" s="88">
        <v>1</v>
      </c>
      <c r="E8262" s="71" t="s">
        <v>31</v>
      </c>
      <c r="F8262" s="89">
        <v>4414500</v>
      </c>
      <c r="G8262" s="95">
        <f t="shared" si="243"/>
        <v>4414500</v>
      </c>
      <c r="H8262" s="69" t="s">
        <v>1211</v>
      </c>
    </row>
    <row r="8263" spans="1:8" ht="15" hidden="1" customHeight="1" x14ac:dyDescent="0.25">
      <c r="A8263" s="65" t="s">
        <v>7834</v>
      </c>
      <c r="B8263" s="60" t="s">
        <v>7846</v>
      </c>
      <c r="C8263" s="87" t="s">
        <v>5813</v>
      </c>
      <c r="D8263" s="65">
        <v>10</v>
      </c>
      <c r="E8263" s="76" t="s">
        <v>64</v>
      </c>
      <c r="F8263" s="72">
        <v>64900</v>
      </c>
      <c r="G8263" s="95">
        <f t="shared" si="243"/>
        <v>649000</v>
      </c>
      <c r="H8263" s="69" t="s">
        <v>648</v>
      </c>
    </row>
    <row r="8264" spans="1:8" ht="15" hidden="1" customHeight="1" x14ac:dyDescent="0.25">
      <c r="A8264" s="65" t="s">
        <v>7834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3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7847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3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7848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3"/>
        <v>418000</v>
      </c>
      <c r="H8266" s="69" t="s">
        <v>7813</v>
      </c>
    </row>
    <row r="8267" spans="1:8" ht="15" hidden="1" customHeight="1" x14ac:dyDescent="0.25">
      <c r="A8267" s="65" t="s">
        <v>369</v>
      </c>
      <c r="B8267" s="63" t="s">
        <v>7849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3"/>
        <v>425000</v>
      </c>
      <c r="H8267" s="69" t="s">
        <v>7563</v>
      </c>
    </row>
    <row r="8268" spans="1:8" ht="15" hidden="1" customHeight="1" x14ac:dyDescent="0.25">
      <c r="A8268" s="65" t="s">
        <v>369</v>
      </c>
      <c r="B8268" s="63" t="s">
        <v>7850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3"/>
        <v>1350000</v>
      </c>
      <c r="H8268" s="69" t="s">
        <v>7851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3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3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7852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3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7600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3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7601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3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7853</v>
      </c>
      <c r="C8274" s="87" t="s">
        <v>7854</v>
      </c>
      <c r="D8274" s="65">
        <v>10</v>
      </c>
      <c r="E8274" s="71" t="s">
        <v>38</v>
      </c>
      <c r="F8274" s="67">
        <v>5000</v>
      </c>
      <c r="G8274" s="68">
        <f t="shared" si="243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3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7855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3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4273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3"/>
        <v>20000</v>
      </c>
      <c r="H8277" s="69" t="s">
        <v>648</v>
      </c>
    </row>
    <row r="8278" spans="1:8" ht="15" hidden="1" customHeight="1" x14ac:dyDescent="0.25">
      <c r="A8278" s="65" t="s">
        <v>7856</v>
      </c>
      <c r="B8278" s="63" t="s">
        <v>7857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7856</v>
      </c>
      <c r="B8279" s="79" t="s">
        <v>7858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7856</v>
      </c>
      <c r="B8280" s="63" t="s">
        <v>7859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4">F8280*D8280</f>
        <v>80000</v>
      </c>
      <c r="H8280" s="69" t="s">
        <v>687</v>
      </c>
    </row>
    <row r="8281" spans="1:8" ht="15" hidden="1" customHeight="1" x14ac:dyDescent="0.25">
      <c r="A8281" s="65" t="s">
        <v>7856</v>
      </c>
      <c r="B8281" s="63" t="s">
        <v>7860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4"/>
        <v>1300000</v>
      </c>
      <c r="H8281" s="69" t="s">
        <v>687</v>
      </c>
    </row>
    <row r="8282" spans="1:8" ht="15" hidden="1" customHeight="1" x14ac:dyDescent="0.25">
      <c r="A8282" s="65" t="s">
        <v>7856</v>
      </c>
      <c r="B8282" s="63" t="s">
        <v>7861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4"/>
        <v>72100</v>
      </c>
      <c r="H8282" s="69" t="s">
        <v>648</v>
      </c>
    </row>
    <row r="8283" spans="1:8" ht="15" hidden="1" customHeight="1" x14ac:dyDescent="0.25">
      <c r="A8283" s="65" t="s">
        <v>7856</v>
      </c>
      <c r="B8283" s="75" t="s">
        <v>7862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4"/>
        <v>80000</v>
      </c>
      <c r="H8283" s="69" t="s">
        <v>687</v>
      </c>
    </row>
    <row r="8284" spans="1:8" ht="15" hidden="1" customHeight="1" x14ac:dyDescent="0.25">
      <c r="A8284" s="65" t="s">
        <v>7856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7856</v>
      </c>
      <c r="B8285" s="75" t="s">
        <v>7863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7856</v>
      </c>
      <c r="B8286" s="75" t="s">
        <v>7864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7856</v>
      </c>
      <c r="B8287" s="63" t="s">
        <v>7731</v>
      </c>
      <c r="C8287" s="87" t="s">
        <v>7732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7856</v>
      </c>
      <c r="B8288" s="60" t="s">
        <v>7057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7865</v>
      </c>
    </row>
    <row r="8289" spans="1:9" ht="15" hidden="1" customHeight="1" x14ac:dyDescent="0.25">
      <c r="A8289" s="65" t="s">
        <v>7856</v>
      </c>
      <c r="B8289" s="63" t="s">
        <v>7866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4"/>
        <v>210000</v>
      </c>
      <c r="H8289" s="69" t="s">
        <v>112</v>
      </c>
    </row>
    <row r="8290" spans="1:9" ht="15" hidden="1" customHeight="1" x14ac:dyDescent="0.25">
      <c r="A8290" s="65" t="s">
        <v>7856</v>
      </c>
      <c r="B8290" s="60" t="s">
        <v>7867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4"/>
        <v>285000</v>
      </c>
      <c r="H8290" s="69" t="s">
        <v>112</v>
      </c>
    </row>
    <row r="8291" spans="1:9" ht="15" hidden="1" customHeight="1" x14ac:dyDescent="0.25">
      <c r="A8291" s="65" t="s">
        <v>7856</v>
      </c>
      <c r="B8291" s="63" t="s">
        <v>7868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7856</v>
      </c>
      <c r="B8292" s="63" t="s">
        <v>7869</v>
      </c>
      <c r="C8292" s="87" t="s">
        <v>3982</v>
      </c>
      <c r="D8292" s="65">
        <v>20</v>
      </c>
      <c r="E8292" s="66" t="s">
        <v>31</v>
      </c>
      <c r="F8292" s="72">
        <v>2600</v>
      </c>
      <c r="G8292" s="68">
        <f t="shared" si="244"/>
        <v>52000</v>
      </c>
      <c r="H8292" s="69" t="s">
        <v>609</v>
      </c>
    </row>
    <row r="8293" spans="1:9" ht="15" hidden="1" customHeight="1" x14ac:dyDescent="0.25">
      <c r="A8293" s="65" t="s">
        <v>7856</v>
      </c>
      <c r="B8293" s="60" t="s">
        <v>7870</v>
      </c>
      <c r="C8293" s="87" t="s">
        <v>608</v>
      </c>
      <c r="D8293" s="81">
        <v>8</v>
      </c>
      <c r="E8293" s="76" t="s">
        <v>31</v>
      </c>
      <c r="F8293" s="398">
        <v>8750</v>
      </c>
      <c r="G8293" s="68">
        <f t="shared" si="244"/>
        <v>70000</v>
      </c>
      <c r="H8293" s="69" t="s">
        <v>1002</v>
      </c>
    </row>
    <row r="8294" spans="1:9" ht="15" hidden="1" customHeight="1" x14ac:dyDescent="0.25">
      <c r="A8294" s="65" t="s">
        <v>7856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4"/>
        <v>10000</v>
      </c>
      <c r="H8294" s="69" t="s">
        <v>609</v>
      </c>
    </row>
    <row r="8295" spans="1:9" ht="15" hidden="1" customHeight="1" x14ac:dyDescent="0.25">
      <c r="A8295" s="65" t="s">
        <v>7856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4"/>
        <v>16000</v>
      </c>
      <c r="H8295" s="69" t="s">
        <v>1002</v>
      </c>
    </row>
    <row r="8296" spans="1:9" ht="15" hidden="1" customHeight="1" x14ac:dyDescent="0.25">
      <c r="A8296" s="65" t="s">
        <v>7856</v>
      </c>
      <c r="B8296" s="63" t="s">
        <v>7871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4"/>
        <v>462000</v>
      </c>
      <c r="H8296" s="69" t="s">
        <v>1002</v>
      </c>
    </row>
    <row r="8297" spans="1:9" ht="15" hidden="1" customHeight="1" x14ac:dyDescent="0.25">
      <c r="A8297" s="65" t="s">
        <v>7856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4"/>
        <v>370000</v>
      </c>
      <c r="H8297" s="69" t="s">
        <v>1002</v>
      </c>
    </row>
    <row r="8298" spans="1:9" ht="15" hidden="1" customHeight="1" x14ac:dyDescent="0.25">
      <c r="A8298" s="65" t="s">
        <v>7856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4"/>
        <v>360000</v>
      </c>
      <c r="H8298" s="69" t="s">
        <v>1002</v>
      </c>
    </row>
    <row r="8299" spans="1:9" ht="15" hidden="1" customHeight="1" x14ac:dyDescent="0.25">
      <c r="A8299" s="65" t="s">
        <v>7856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4"/>
        <v>70000</v>
      </c>
      <c r="H8299" s="69" t="s">
        <v>1002</v>
      </c>
    </row>
    <row r="8300" spans="1:9" ht="15" hidden="1" customHeight="1" x14ac:dyDescent="0.25">
      <c r="A8300" s="65" t="s">
        <v>7856</v>
      </c>
      <c r="B8300" s="60" t="s">
        <v>7872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4"/>
        <v>280000</v>
      </c>
      <c r="H8300" s="69" t="s">
        <v>1002</v>
      </c>
    </row>
    <row r="8301" spans="1:9" ht="15" hidden="1" customHeight="1" x14ac:dyDescent="0.25">
      <c r="A8301" s="65" t="s">
        <v>7856</v>
      </c>
      <c r="B8301" s="79" t="s">
        <v>7873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4"/>
        <v>3149000</v>
      </c>
      <c r="H8301" s="69" t="s">
        <v>7874</v>
      </c>
    </row>
    <row r="8302" spans="1:9" ht="15" hidden="1" customHeight="1" x14ac:dyDescent="0.25">
      <c r="A8302" s="65" t="s">
        <v>7856</v>
      </c>
      <c r="B8302" s="74" t="s">
        <v>7875</v>
      </c>
      <c r="C8302" s="60" t="s">
        <v>7876</v>
      </c>
      <c r="D8302" s="65">
        <v>1</v>
      </c>
      <c r="E8302" s="76" t="s">
        <v>31</v>
      </c>
      <c r="F8302" s="72">
        <v>100000</v>
      </c>
      <c r="G8302" s="95">
        <f t="shared" si="244"/>
        <v>100000</v>
      </c>
      <c r="H8302" s="69" t="s">
        <v>112</v>
      </c>
    </row>
    <row r="8303" spans="1:9" ht="15" hidden="1" customHeight="1" x14ac:dyDescent="0.25">
      <c r="A8303" s="65" t="s">
        <v>7856</v>
      </c>
      <c r="B8303" s="74" t="s">
        <v>7875</v>
      </c>
      <c r="C8303" s="60" t="s">
        <v>7876</v>
      </c>
      <c r="D8303" s="65">
        <v>1</v>
      </c>
      <c r="E8303" s="76" t="s">
        <v>31</v>
      </c>
      <c r="F8303" s="72">
        <v>248000</v>
      </c>
      <c r="G8303" s="95">
        <f t="shared" si="244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7877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4"/>
        <v>150000</v>
      </c>
      <c r="H8304" s="69" t="s">
        <v>7878</v>
      </c>
      <c r="I8304" s="364"/>
    </row>
    <row r="8305" spans="1:9" ht="15" hidden="1" customHeight="1" x14ac:dyDescent="0.25">
      <c r="A8305" s="85">
        <v>44573</v>
      </c>
      <c r="B8305" s="60" t="s">
        <v>7879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4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7880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4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7881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4"/>
        <v>3500000</v>
      </c>
      <c r="H8307" s="69" t="s">
        <v>5636</v>
      </c>
      <c r="I8307" s="73"/>
    </row>
    <row r="8308" spans="1:9" ht="15" hidden="1" customHeight="1" x14ac:dyDescent="0.25">
      <c r="A8308" s="85">
        <v>44573</v>
      </c>
      <c r="B8308" s="74" t="s">
        <v>7882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4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7883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4"/>
        <v>375000</v>
      </c>
      <c r="H8309" s="69" t="s">
        <v>7884</v>
      </c>
      <c r="I8309" s="73"/>
    </row>
    <row r="8310" spans="1:9" ht="15" hidden="1" customHeight="1" x14ac:dyDescent="0.25">
      <c r="A8310" s="85">
        <v>44573</v>
      </c>
      <c r="B8310" s="60" t="s">
        <v>7885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4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7886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4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7887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4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7877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4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7888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7889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5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7890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5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7891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7892</v>
      </c>
      <c r="C8318" s="87" t="s">
        <v>5315</v>
      </c>
      <c r="D8318" s="65">
        <v>1</v>
      </c>
      <c r="E8318" s="66" t="s">
        <v>71</v>
      </c>
      <c r="F8318" s="72">
        <v>2100000</v>
      </c>
      <c r="G8318" s="68">
        <f t="shared" si="245"/>
        <v>2100000</v>
      </c>
      <c r="H8318" s="69" t="s">
        <v>7893</v>
      </c>
      <c r="I8318" s="73"/>
    </row>
    <row r="8319" spans="1:9" ht="15" hidden="1" customHeight="1" x14ac:dyDescent="0.25">
      <c r="A8319" s="85">
        <v>44573</v>
      </c>
      <c r="B8319" s="60" t="s">
        <v>7894</v>
      </c>
      <c r="C8319" s="87" t="s">
        <v>5315</v>
      </c>
      <c r="D8319" s="81">
        <v>1</v>
      </c>
      <c r="E8319" s="76" t="s">
        <v>31</v>
      </c>
      <c r="F8319" s="398">
        <v>200000</v>
      </c>
      <c r="G8319" s="68">
        <f t="shared" si="245"/>
        <v>200000</v>
      </c>
      <c r="H8319" s="69" t="s">
        <v>7893</v>
      </c>
      <c r="I8319" s="73"/>
    </row>
    <row r="8320" spans="1:9" ht="15" hidden="1" customHeight="1" x14ac:dyDescent="0.25">
      <c r="A8320" s="85">
        <v>44573</v>
      </c>
      <c r="B8320" s="94" t="s">
        <v>7895</v>
      </c>
      <c r="C8320" s="87" t="s">
        <v>5315</v>
      </c>
      <c r="D8320" s="65">
        <v>1</v>
      </c>
      <c r="E8320" s="66" t="s">
        <v>31</v>
      </c>
      <c r="F8320" s="67">
        <v>1500000</v>
      </c>
      <c r="G8320" s="68">
        <f t="shared" si="245"/>
        <v>1500000</v>
      </c>
      <c r="H8320" s="69" t="s">
        <v>7893</v>
      </c>
      <c r="I8320" s="73"/>
    </row>
    <row r="8321" spans="1:9" ht="15" hidden="1" customHeight="1" x14ac:dyDescent="0.25">
      <c r="A8321" s="85">
        <v>44573</v>
      </c>
      <c r="B8321" s="94" t="s">
        <v>7896</v>
      </c>
      <c r="C8321" s="87" t="s">
        <v>5315</v>
      </c>
      <c r="D8321" s="65">
        <v>1</v>
      </c>
      <c r="E8321" s="66" t="s">
        <v>71</v>
      </c>
      <c r="F8321" s="72">
        <v>260000</v>
      </c>
      <c r="G8321" s="68">
        <f t="shared" si="245"/>
        <v>260000</v>
      </c>
      <c r="H8321" s="69" t="s">
        <v>7893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5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5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5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7897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5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7898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5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7899</v>
      </c>
      <c r="C8327" s="60" t="s">
        <v>7900</v>
      </c>
      <c r="D8327" s="81">
        <v>2</v>
      </c>
      <c r="E8327" s="66" t="s">
        <v>31</v>
      </c>
      <c r="F8327" s="82">
        <v>1100000</v>
      </c>
      <c r="G8327" s="68">
        <f t="shared" si="245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7359</v>
      </c>
      <c r="D8328" s="60">
        <v>5</v>
      </c>
      <c r="E8328" s="76" t="s">
        <v>31</v>
      </c>
      <c r="F8328" s="62">
        <v>220000</v>
      </c>
      <c r="G8328" s="68">
        <f t="shared" si="245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5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5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7901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5"/>
        <v>180000</v>
      </c>
      <c r="H8331" s="69" t="s">
        <v>7902</v>
      </c>
    </row>
    <row r="8332" spans="1:9" ht="15" customHeight="1" x14ac:dyDescent="0.25">
      <c r="A8332" s="85">
        <v>44604</v>
      </c>
      <c r="B8332" s="60" t="s">
        <v>7903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5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7904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5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7905</v>
      </c>
      <c r="C8334" s="75" t="s">
        <v>165</v>
      </c>
      <c r="D8334" s="65">
        <v>1</v>
      </c>
      <c r="E8334" s="76" t="s">
        <v>7906</v>
      </c>
      <c r="F8334" s="72">
        <v>100000</v>
      </c>
      <c r="G8334" s="95">
        <f t="shared" si="245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5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7907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5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7908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5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7909</v>
      </c>
      <c r="C8338" s="75" t="s">
        <v>7910</v>
      </c>
      <c r="D8338" s="88">
        <v>1</v>
      </c>
      <c r="E8338" s="76" t="s">
        <v>31</v>
      </c>
      <c r="F8338" s="67">
        <v>1</v>
      </c>
      <c r="G8338" s="95">
        <f t="shared" si="245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7911</v>
      </c>
      <c r="C8339" s="87" t="s">
        <v>7910</v>
      </c>
      <c r="D8339" s="88">
        <v>1</v>
      </c>
      <c r="E8339" s="71" t="s">
        <v>71</v>
      </c>
      <c r="F8339" s="89">
        <v>1</v>
      </c>
      <c r="G8339" s="68">
        <f t="shared" si="245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7912</v>
      </c>
      <c r="C8340" s="87" t="s">
        <v>7910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7913</v>
      </c>
      <c r="C8341" s="87" t="s">
        <v>7910</v>
      </c>
      <c r="D8341" s="88">
        <v>1</v>
      </c>
      <c r="E8341" s="71" t="s">
        <v>31</v>
      </c>
      <c r="F8341" s="89">
        <v>1</v>
      </c>
      <c r="G8341" s="95">
        <f t="shared" ref="G8341:G8381" si="246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7914</v>
      </c>
      <c r="C8342" s="87" t="s">
        <v>7910</v>
      </c>
      <c r="D8342" s="65">
        <v>2</v>
      </c>
      <c r="E8342" s="76" t="s">
        <v>31</v>
      </c>
      <c r="F8342" s="72">
        <v>1</v>
      </c>
      <c r="G8342" s="95">
        <f t="shared" si="246"/>
        <v>2</v>
      </c>
      <c r="H8342" s="69" t="s">
        <v>552</v>
      </c>
    </row>
    <row r="8343" spans="1:8" ht="15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6"/>
        <v>28000</v>
      </c>
      <c r="H8344" s="69" t="s">
        <v>7813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6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6"/>
        <v>12700000</v>
      </c>
      <c r="H8346" s="69" t="s">
        <v>112</v>
      </c>
    </row>
    <row r="8347" spans="1:8" ht="15" customHeight="1" x14ac:dyDescent="0.25">
      <c r="A8347" s="85">
        <v>44604</v>
      </c>
      <c r="B8347" s="94" t="s">
        <v>7915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6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7916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6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7917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6"/>
        <v>140000</v>
      </c>
      <c r="H8349" s="69" t="s">
        <v>7813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6"/>
        <v>370000</v>
      </c>
      <c r="H8350" s="69" t="s">
        <v>7813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6"/>
        <v>360000</v>
      </c>
      <c r="H8351" s="69" t="s">
        <v>7813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6"/>
        <v>70000</v>
      </c>
      <c r="H8352" s="69" t="s">
        <v>7813</v>
      </c>
    </row>
    <row r="8353" spans="1:8" ht="15" hidden="1" customHeight="1" x14ac:dyDescent="0.25">
      <c r="A8353" s="85">
        <v>44604</v>
      </c>
      <c r="B8353" s="79" t="s">
        <v>3965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6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6404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6"/>
        <v>196000</v>
      </c>
      <c r="H8354" s="86" t="s">
        <v>112</v>
      </c>
    </row>
    <row r="8355" spans="1:8" ht="15" customHeight="1" x14ac:dyDescent="0.25">
      <c r="A8355" s="85">
        <v>44604</v>
      </c>
      <c r="B8355" s="60" t="s">
        <v>7918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6"/>
        <v>2175000</v>
      </c>
      <c r="H8355" s="86" t="s">
        <v>112</v>
      </c>
    </row>
    <row r="8356" spans="1:8" ht="15" customHeight="1" x14ac:dyDescent="0.25">
      <c r="A8356" s="85">
        <v>44604</v>
      </c>
      <c r="B8356" s="60" t="s">
        <v>7919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6"/>
        <v>2400000</v>
      </c>
      <c r="H8356" s="86" t="s">
        <v>112</v>
      </c>
    </row>
    <row r="8357" spans="1:8" ht="15" customHeight="1" x14ac:dyDescent="0.25">
      <c r="A8357" s="85">
        <v>44604</v>
      </c>
      <c r="B8357" s="60" t="s">
        <v>7833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6"/>
        <v>787500</v>
      </c>
      <c r="H8357" s="86" t="s">
        <v>112</v>
      </c>
    </row>
    <row r="8358" spans="1:8" ht="15" customHeight="1" x14ac:dyDescent="0.25">
      <c r="A8358" s="85">
        <v>44604</v>
      </c>
      <c r="B8358" s="60" t="s">
        <v>4352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6"/>
        <v>16500000</v>
      </c>
      <c r="H8358" s="86" t="s">
        <v>112</v>
      </c>
    </row>
    <row r="8359" spans="1:8" ht="15" customHeight="1" x14ac:dyDescent="0.25">
      <c r="A8359" s="85">
        <v>44604</v>
      </c>
      <c r="B8359" s="60" t="s">
        <v>7918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6"/>
        <v>725000</v>
      </c>
      <c r="H8359" s="86" t="s">
        <v>112</v>
      </c>
    </row>
    <row r="8360" spans="1:8" ht="15" customHeight="1" x14ac:dyDescent="0.25">
      <c r="A8360" s="85">
        <v>44604</v>
      </c>
      <c r="B8360" s="60" t="s">
        <v>7833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6"/>
        <v>3150000</v>
      </c>
      <c r="H8360" s="86" t="s">
        <v>112</v>
      </c>
    </row>
    <row r="8361" spans="1:8" ht="15" customHeight="1" x14ac:dyDescent="0.25">
      <c r="A8361" s="85">
        <v>44604</v>
      </c>
      <c r="B8361" s="60" t="s">
        <v>7419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6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7920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6"/>
        <v>350000</v>
      </c>
      <c r="H8362" s="69" t="s">
        <v>7813</v>
      </c>
    </row>
    <row r="8363" spans="1:8" ht="15" hidden="1" customHeight="1" x14ac:dyDescent="0.25">
      <c r="A8363" s="85">
        <v>44632</v>
      </c>
      <c r="B8363" s="60" t="s">
        <v>7921</v>
      </c>
      <c r="C8363" s="75" t="s">
        <v>604</v>
      </c>
      <c r="D8363" s="65">
        <v>7</v>
      </c>
      <c r="E8363" s="76" t="s">
        <v>7906</v>
      </c>
      <c r="F8363" s="72">
        <v>40000</v>
      </c>
      <c r="G8363" s="68">
        <f t="shared" si="246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7922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6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7923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6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7924</v>
      </c>
      <c r="C8366" s="75" t="s">
        <v>165</v>
      </c>
      <c r="D8366" s="65">
        <v>1</v>
      </c>
      <c r="E8366" s="76" t="s">
        <v>7906</v>
      </c>
      <c r="F8366" s="72">
        <v>85000</v>
      </c>
      <c r="G8366" s="95">
        <f t="shared" si="246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6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7925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6"/>
        <v>800000</v>
      </c>
      <c r="H8368" s="69" t="s">
        <v>7926</v>
      </c>
    </row>
    <row r="8369" spans="1:8" ht="15" hidden="1" customHeight="1" x14ac:dyDescent="0.25">
      <c r="A8369" s="85">
        <v>44632</v>
      </c>
      <c r="B8369" s="74" t="s">
        <v>7927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6"/>
        <v>2250000</v>
      </c>
      <c r="H8369" s="69" t="s">
        <v>7926</v>
      </c>
    </row>
    <row r="8370" spans="1:8" ht="15" hidden="1" customHeight="1" x14ac:dyDescent="0.25">
      <c r="A8370" s="85">
        <v>44632</v>
      </c>
      <c r="B8370" s="75" t="s">
        <v>7928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6"/>
        <v>70000</v>
      </c>
      <c r="H8370" s="69" t="s">
        <v>7926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6"/>
        <v>120000</v>
      </c>
      <c r="H8371" s="69" t="s">
        <v>7929</v>
      </c>
    </row>
    <row r="8372" spans="1:8" ht="15" hidden="1" customHeight="1" x14ac:dyDescent="0.25">
      <c r="A8372" s="85">
        <v>44693</v>
      </c>
      <c r="B8372" s="60" t="s">
        <v>7930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6"/>
        <v>1750000</v>
      </c>
      <c r="H8372" s="69" t="s">
        <v>7931</v>
      </c>
    </row>
    <row r="8373" spans="1:8" ht="15" hidden="1" customHeight="1" x14ac:dyDescent="0.25">
      <c r="A8373" s="85">
        <v>44693</v>
      </c>
      <c r="B8373" s="60" t="s">
        <v>7932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6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7933</v>
      </c>
      <c r="C8374" s="75" t="s">
        <v>7934</v>
      </c>
      <c r="D8374" s="65">
        <v>1</v>
      </c>
      <c r="E8374" s="76" t="s">
        <v>31</v>
      </c>
      <c r="F8374" s="72">
        <v>105000</v>
      </c>
      <c r="G8374" s="68">
        <f t="shared" si="246"/>
        <v>105000</v>
      </c>
      <c r="H8374" s="69" t="s">
        <v>7931</v>
      </c>
    </row>
    <row r="8375" spans="1:8" ht="15" hidden="1" customHeight="1" x14ac:dyDescent="0.25">
      <c r="A8375" s="85">
        <v>44693</v>
      </c>
      <c r="B8375" s="63" t="s">
        <v>7935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6"/>
        <v>175000</v>
      </c>
      <c r="H8375" s="69" t="s">
        <v>7931</v>
      </c>
    </row>
    <row r="8376" spans="1:8" ht="15" hidden="1" customHeight="1" x14ac:dyDescent="0.25">
      <c r="A8376" s="85">
        <v>44693</v>
      </c>
      <c r="B8376" s="74" t="s">
        <v>7936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6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7937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6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7938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6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7939</v>
      </c>
      <c r="C8379" s="75" t="s">
        <v>5456</v>
      </c>
      <c r="D8379" s="65">
        <v>1</v>
      </c>
      <c r="E8379" s="76" t="s">
        <v>31</v>
      </c>
      <c r="F8379" s="72">
        <v>10000</v>
      </c>
      <c r="G8379" s="95">
        <f t="shared" si="246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7940</v>
      </c>
      <c r="C8380" s="75" t="s">
        <v>5456</v>
      </c>
      <c r="D8380" s="88">
        <v>10</v>
      </c>
      <c r="E8380" s="76" t="s">
        <v>38</v>
      </c>
      <c r="F8380" s="67">
        <v>15000</v>
      </c>
      <c r="G8380" s="95">
        <f t="shared" si="246"/>
        <v>150000</v>
      </c>
      <c r="H8380" s="69" t="s">
        <v>5556</v>
      </c>
    </row>
    <row r="8381" spans="1:8" ht="15" hidden="1" customHeight="1" x14ac:dyDescent="0.25">
      <c r="A8381" s="85">
        <v>44693</v>
      </c>
      <c r="B8381" s="63" t="s">
        <v>7941</v>
      </c>
      <c r="C8381" s="75" t="s">
        <v>5456</v>
      </c>
      <c r="D8381" s="88">
        <v>1</v>
      </c>
      <c r="E8381" s="71" t="s">
        <v>31</v>
      </c>
      <c r="F8381" s="89">
        <v>30000</v>
      </c>
      <c r="G8381" s="68">
        <f t="shared" si="246"/>
        <v>30000</v>
      </c>
      <c r="H8381" s="69" t="s">
        <v>5556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5456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5556</v>
      </c>
    </row>
    <row r="8383" spans="1:8" ht="15" hidden="1" customHeight="1" x14ac:dyDescent="0.25">
      <c r="A8383" s="85">
        <v>44693</v>
      </c>
      <c r="B8383" s="63" t="s">
        <v>7942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7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7943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7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7944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7813</v>
      </c>
    </row>
    <row r="8386" spans="1:8" ht="15" hidden="1" customHeight="1" x14ac:dyDescent="0.25">
      <c r="A8386" s="85">
        <v>44693</v>
      </c>
      <c r="B8386" s="63" t="s">
        <v>7945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7"/>
        <v>12000</v>
      </c>
      <c r="H8386" s="69" t="s">
        <v>7813</v>
      </c>
    </row>
    <row r="8387" spans="1:8" ht="15" hidden="1" customHeight="1" x14ac:dyDescent="0.25">
      <c r="A8387" s="85">
        <v>44693</v>
      </c>
      <c r="B8387" s="60" t="s">
        <v>7946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7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7947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7"/>
        <v>529000</v>
      </c>
      <c r="H8388" s="69" t="s">
        <v>7813</v>
      </c>
    </row>
    <row r="8389" spans="1:8" ht="15" hidden="1" customHeight="1" x14ac:dyDescent="0.25">
      <c r="A8389" s="85">
        <v>44693</v>
      </c>
      <c r="B8389" s="94" t="s">
        <v>7948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7"/>
        <v>210000</v>
      </c>
      <c r="H8389" s="69" t="s">
        <v>7813</v>
      </c>
    </row>
    <row r="8390" spans="1:8" ht="15" hidden="1" customHeight="1" x14ac:dyDescent="0.25">
      <c r="A8390" s="85">
        <v>44693</v>
      </c>
      <c r="B8390" s="63" t="s">
        <v>7949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7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7950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7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7951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7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7952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7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7953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7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7954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7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7955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7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7956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7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7957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7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7958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7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6519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7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7959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7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7960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7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7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7961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7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7962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7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7963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7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7964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8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8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7761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7734</v>
      </c>
      <c r="C8411" s="60" t="s">
        <v>6238</v>
      </c>
      <c r="D8411" s="65">
        <v>1</v>
      </c>
      <c r="E8411" s="76" t="s">
        <v>31</v>
      </c>
      <c r="F8411" s="72">
        <v>100000</v>
      </c>
      <c r="G8411" s="68">
        <f t="shared" si="248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7965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8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7966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8"/>
        <v>184050</v>
      </c>
      <c r="H8413" s="69" t="s">
        <v>7813</v>
      </c>
    </row>
    <row r="8414" spans="1:8" ht="15" hidden="1" customHeight="1" x14ac:dyDescent="0.25">
      <c r="A8414" s="85">
        <v>44724</v>
      </c>
      <c r="B8414" s="94" t="s">
        <v>7967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8"/>
        <v>15000</v>
      </c>
      <c r="H8414" s="69" t="s">
        <v>7813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8"/>
        <v>30000</v>
      </c>
      <c r="H8415" s="69" t="s">
        <v>7813</v>
      </c>
    </row>
    <row r="8416" spans="1:8" ht="15" hidden="1" customHeight="1" x14ac:dyDescent="0.25">
      <c r="A8416" s="85">
        <v>44724</v>
      </c>
      <c r="B8416" s="94" t="s">
        <v>7968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8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7969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8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7970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8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8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7971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8"/>
        <v>65000</v>
      </c>
      <c r="H8420" s="69" t="s">
        <v>7398</v>
      </c>
    </row>
    <row r="8421" spans="1:8" ht="15" hidden="1" customHeight="1" x14ac:dyDescent="0.25">
      <c r="A8421" s="85">
        <v>44724</v>
      </c>
      <c r="B8421" s="60" t="s">
        <v>7972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8"/>
        <v>150000</v>
      </c>
      <c r="H8421" s="86" t="s">
        <v>7398</v>
      </c>
    </row>
    <row r="8422" spans="1:8" ht="15" hidden="1" customHeight="1" x14ac:dyDescent="0.25">
      <c r="A8422" s="85">
        <v>44724</v>
      </c>
      <c r="B8422" s="60" t="s">
        <v>7047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8"/>
        <v>205000</v>
      </c>
      <c r="H8422" s="86" t="s">
        <v>7813</v>
      </c>
    </row>
    <row r="8423" spans="1:8" ht="15" hidden="1" customHeight="1" x14ac:dyDescent="0.25">
      <c r="A8423" s="85">
        <v>44724</v>
      </c>
      <c r="B8423" s="60" t="s">
        <v>7973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8"/>
        <v>55000</v>
      </c>
      <c r="H8423" s="86" t="s">
        <v>7813</v>
      </c>
    </row>
    <row r="8424" spans="1:8" ht="15" hidden="1" customHeight="1" x14ac:dyDescent="0.25">
      <c r="A8424" s="85">
        <v>44724</v>
      </c>
      <c r="B8424" s="60" t="s">
        <v>7974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8"/>
        <v>80000</v>
      </c>
      <c r="H8424" s="86" t="s">
        <v>7975</v>
      </c>
    </row>
    <row r="8425" spans="1:8" ht="15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8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8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6197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8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7047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8"/>
        <v>214000</v>
      </c>
      <c r="H8428" s="86" t="s">
        <v>7813</v>
      </c>
    </row>
    <row r="8429" spans="1:8" ht="15" hidden="1" customHeight="1" x14ac:dyDescent="0.25">
      <c r="A8429" s="85">
        <v>44724</v>
      </c>
      <c r="B8429" s="74" t="s">
        <v>4351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8"/>
        <v>186000</v>
      </c>
      <c r="H8429" s="69" t="s">
        <v>7813</v>
      </c>
    </row>
    <row r="8430" spans="1:8" ht="15" hidden="1" customHeight="1" x14ac:dyDescent="0.25">
      <c r="A8430" s="85">
        <v>44754</v>
      </c>
      <c r="B8430" s="60" t="s">
        <v>7976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8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8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8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6401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8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7977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8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7978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8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7979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8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7980</v>
      </c>
      <c r="C8437" s="60" t="s">
        <v>7981</v>
      </c>
      <c r="D8437" s="65">
        <v>1</v>
      </c>
      <c r="E8437" s="66" t="s">
        <v>31</v>
      </c>
      <c r="F8437" s="67">
        <v>15000</v>
      </c>
      <c r="G8437" s="72">
        <f t="shared" si="248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7982</v>
      </c>
      <c r="C8438" s="60" t="s">
        <v>7981</v>
      </c>
      <c r="D8438" s="65">
        <v>2</v>
      </c>
      <c r="E8438" s="76" t="s">
        <v>31</v>
      </c>
      <c r="F8438" s="72">
        <v>5000</v>
      </c>
      <c r="G8438" s="95">
        <f t="shared" si="248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7983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8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7982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8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7984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8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7985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8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7986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8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7987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7988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9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7989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9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7990</v>
      </c>
      <c r="C8448" s="60" t="s">
        <v>7991</v>
      </c>
      <c r="D8448" s="65">
        <v>1</v>
      </c>
      <c r="E8448" s="76" t="s">
        <v>31</v>
      </c>
      <c r="F8448" s="72">
        <v>60000</v>
      </c>
      <c r="G8448" s="68">
        <f t="shared" si="249"/>
        <v>60000</v>
      </c>
      <c r="H8448" s="69" t="s">
        <v>7992</v>
      </c>
    </row>
    <row r="8449" spans="1:8" ht="15" hidden="1" customHeight="1" x14ac:dyDescent="0.25">
      <c r="A8449" s="85">
        <v>44785</v>
      </c>
      <c r="B8449" s="60" t="s">
        <v>7993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9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7994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9"/>
        <v>864500</v>
      </c>
      <c r="H8450" s="69" t="s">
        <v>7995</v>
      </c>
    </row>
    <row r="8451" spans="1:8" ht="15" hidden="1" customHeight="1" x14ac:dyDescent="0.25">
      <c r="A8451" s="85">
        <v>44785</v>
      </c>
      <c r="B8451" s="94" t="s">
        <v>7996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9"/>
        <v>865000</v>
      </c>
      <c r="H8451" s="69" t="s">
        <v>7997</v>
      </c>
    </row>
    <row r="8452" spans="1:8" ht="15" hidden="1" customHeight="1" x14ac:dyDescent="0.25">
      <c r="A8452" s="85">
        <v>44785</v>
      </c>
      <c r="B8452" s="63" t="s">
        <v>7998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9"/>
        <v>588500</v>
      </c>
      <c r="H8452" s="69" t="s">
        <v>7999</v>
      </c>
    </row>
    <row r="8453" spans="1:8" ht="15" hidden="1" customHeight="1" x14ac:dyDescent="0.25">
      <c r="A8453" s="85">
        <v>44785</v>
      </c>
      <c r="B8453" s="94" t="s">
        <v>8000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9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8001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9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8002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9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8003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9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8004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9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8005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9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8006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9"/>
        <v>350000</v>
      </c>
      <c r="H8459" s="86" t="s">
        <v>8007</v>
      </c>
    </row>
    <row r="8460" spans="1:8" ht="15" hidden="1" customHeight="1" x14ac:dyDescent="0.25">
      <c r="A8460" s="85">
        <v>44785</v>
      </c>
      <c r="B8460" s="77" t="s">
        <v>8008</v>
      </c>
      <c r="C8460" s="60" t="s">
        <v>8009</v>
      </c>
      <c r="D8460" s="60">
        <v>12</v>
      </c>
      <c r="E8460" s="76" t="s">
        <v>31</v>
      </c>
      <c r="F8460" s="61">
        <v>137500</v>
      </c>
      <c r="G8460" s="68">
        <f t="shared" si="249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8010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9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9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8011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8012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8013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8014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9"/>
        <v>20000</v>
      </c>
      <c r="H8467" s="69" t="s">
        <v>8015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9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6401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9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8016</v>
      </c>
      <c r="C8470" s="87" t="s">
        <v>8017</v>
      </c>
      <c r="D8470" s="65">
        <v>8</v>
      </c>
      <c r="E8470" s="76" t="s">
        <v>31</v>
      </c>
      <c r="F8470" s="72">
        <v>70996</v>
      </c>
      <c r="G8470" s="68">
        <f t="shared" si="249"/>
        <v>567968</v>
      </c>
      <c r="H8470" s="69" t="s">
        <v>8018</v>
      </c>
    </row>
    <row r="8471" spans="1:8" ht="15" hidden="1" customHeight="1" x14ac:dyDescent="0.25">
      <c r="A8471" s="85">
        <v>44816</v>
      </c>
      <c r="B8471" s="60" t="s">
        <v>8019</v>
      </c>
      <c r="C8471" s="87" t="s">
        <v>8017</v>
      </c>
      <c r="D8471" s="65">
        <v>4</v>
      </c>
      <c r="E8471" s="76" t="s">
        <v>31</v>
      </c>
      <c r="F8471" s="72">
        <v>553939</v>
      </c>
      <c r="G8471" s="68">
        <f t="shared" si="249"/>
        <v>2215756</v>
      </c>
      <c r="H8471" s="69" t="s">
        <v>8018</v>
      </c>
    </row>
    <row r="8472" spans="1:8" ht="15" hidden="1" customHeight="1" x14ac:dyDescent="0.25">
      <c r="A8472" s="85">
        <v>44816</v>
      </c>
      <c r="B8472" s="94" t="s">
        <v>8020</v>
      </c>
      <c r="C8472" s="87" t="s">
        <v>8017</v>
      </c>
      <c r="D8472" s="65">
        <v>4</v>
      </c>
      <c r="E8472" s="66" t="s">
        <v>31</v>
      </c>
      <c r="F8472" s="67">
        <v>330736</v>
      </c>
      <c r="G8472" s="72">
        <f t="shared" si="249"/>
        <v>1322944</v>
      </c>
      <c r="H8472" s="69" t="s">
        <v>8018</v>
      </c>
    </row>
    <row r="8473" spans="1:8" ht="15" hidden="1" customHeight="1" x14ac:dyDescent="0.25">
      <c r="A8473" s="85">
        <v>44816</v>
      </c>
      <c r="B8473" s="80" t="s">
        <v>8021</v>
      </c>
      <c r="C8473" s="87" t="s">
        <v>8017</v>
      </c>
      <c r="D8473" s="65">
        <v>4</v>
      </c>
      <c r="E8473" s="76" t="s">
        <v>31</v>
      </c>
      <c r="F8473" s="72">
        <v>166060</v>
      </c>
      <c r="G8473" s="95">
        <f t="shared" si="249"/>
        <v>664240</v>
      </c>
      <c r="H8473" s="69" t="s">
        <v>8018</v>
      </c>
    </row>
    <row r="8474" spans="1:8" ht="15" hidden="1" customHeight="1" x14ac:dyDescent="0.25">
      <c r="A8474" s="85">
        <v>44816</v>
      </c>
      <c r="B8474" s="60" t="s">
        <v>8022</v>
      </c>
      <c r="C8474" s="87" t="s">
        <v>8017</v>
      </c>
      <c r="D8474" s="65">
        <v>4</v>
      </c>
      <c r="E8474" s="76" t="s">
        <v>31</v>
      </c>
      <c r="F8474" s="68">
        <v>164502</v>
      </c>
      <c r="G8474" s="95">
        <f t="shared" si="249"/>
        <v>658008</v>
      </c>
      <c r="H8474" s="69" t="s">
        <v>8018</v>
      </c>
    </row>
    <row r="8475" spans="1:8" ht="15" hidden="1" customHeight="1" x14ac:dyDescent="0.25">
      <c r="A8475" s="85">
        <v>44816</v>
      </c>
      <c r="B8475" s="79" t="s">
        <v>7984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9"/>
        <v>775000</v>
      </c>
      <c r="H8475" s="69" t="s">
        <v>112</v>
      </c>
    </row>
    <row r="8476" spans="1:8" ht="15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9"/>
        <v>10500000</v>
      </c>
      <c r="H8476" s="69" t="s">
        <v>112</v>
      </c>
    </row>
    <row r="8477" spans="1:8" ht="15" customHeight="1" x14ac:dyDescent="0.25">
      <c r="A8477" s="85">
        <v>44816</v>
      </c>
      <c r="B8477" s="63" t="s">
        <v>2024</v>
      </c>
      <c r="C8477" s="75" t="s">
        <v>7699</v>
      </c>
      <c r="D8477" s="88">
        <v>20</v>
      </c>
      <c r="E8477" s="76" t="s">
        <v>31</v>
      </c>
      <c r="F8477" s="67">
        <v>235000</v>
      </c>
      <c r="G8477" s="95">
        <f t="shared" si="249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7797</v>
      </c>
      <c r="C8478" s="75" t="s">
        <v>7699</v>
      </c>
      <c r="D8478" s="88">
        <v>20</v>
      </c>
      <c r="E8478" s="71" t="s">
        <v>31</v>
      </c>
      <c r="F8478" s="89">
        <v>65000</v>
      </c>
      <c r="G8478" s="68">
        <f t="shared" si="249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8023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8024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0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8025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0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6847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8026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0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8027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0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5623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0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8028</v>
      </c>
      <c r="C8486" s="87" t="s">
        <v>8029</v>
      </c>
      <c r="D8486" s="65">
        <v>2</v>
      </c>
      <c r="E8486" s="66" t="s">
        <v>31</v>
      </c>
      <c r="F8486" s="72">
        <v>12500</v>
      </c>
      <c r="G8486" s="68">
        <f t="shared" si="250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0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8030</v>
      </c>
      <c r="C8488" s="60" t="s">
        <v>7721</v>
      </c>
      <c r="D8488" s="65">
        <v>1</v>
      </c>
      <c r="E8488" s="66" t="s">
        <v>31</v>
      </c>
      <c r="F8488" s="67">
        <v>1</v>
      </c>
      <c r="G8488" s="68">
        <f t="shared" si="250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8031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0"/>
        <v>25000</v>
      </c>
      <c r="H8489" s="69" t="s">
        <v>7813</v>
      </c>
    </row>
    <row r="8490" spans="1:8" ht="15" hidden="1" customHeight="1" x14ac:dyDescent="0.25">
      <c r="A8490" s="85">
        <v>44846</v>
      </c>
      <c r="B8490" s="60" t="s">
        <v>8032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0"/>
        <v>5000</v>
      </c>
      <c r="H8490" s="69" t="s">
        <v>7813</v>
      </c>
    </row>
    <row r="8491" spans="1:8" ht="15" hidden="1" customHeight="1" x14ac:dyDescent="0.25">
      <c r="A8491" s="85">
        <v>44846</v>
      </c>
      <c r="B8491" s="94" t="s">
        <v>8033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0"/>
        <v>2000</v>
      </c>
      <c r="H8491" s="69" t="s">
        <v>7813</v>
      </c>
    </row>
    <row r="8492" spans="1:8" ht="15" hidden="1" customHeight="1" x14ac:dyDescent="0.25">
      <c r="A8492" s="85">
        <v>44846</v>
      </c>
      <c r="B8492" s="80" t="s">
        <v>8034</v>
      </c>
      <c r="C8492" s="87" t="s">
        <v>3982</v>
      </c>
      <c r="D8492" s="65">
        <v>1</v>
      </c>
      <c r="E8492" s="76" t="s">
        <v>31</v>
      </c>
      <c r="F8492" s="72">
        <v>57000</v>
      </c>
      <c r="G8492" s="95">
        <f t="shared" si="250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8035</v>
      </c>
      <c r="C8493" s="87" t="s">
        <v>3982</v>
      </c>
      <c r="D8493" s="65">
        <v>4</v>
      </c>
      <c r="E8493" s="76" t="s">
        <v>31</v>
      </c>
      <c r="F8493" s="68">
        <v>3000</v>
      </c>
      <c r="G8493" s="95">
        <f t="shared" si="250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8031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0"/>
        <v>15000</v>
      </c>
      <c r="H8494" s="69" t="s">
        <v>7813</v>
      </c>
    </row>
    <row r="8495" spans="1:8" ht="15" hidden="1" customHeight="1" x14ac:dyDescent="0.25">
      <c r="A8495" s="85">
        <v>44846</v>
      </c>
      <c r="B8495" s="74" t="s">
        <v>8036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0"/>
        <v>38500</v>
      </c>
      <c r="H8495" s="69" t="s">
        <v>7813</v>
      </c>
    </row>
    <row r="8496" spans="1:8" ht="15" hidden="1" customHeight="1" x14ac:dyDescent="0.25">
      <c r="A8496" s="85">
        <v>44846</v>
      </c>
      <c r="B8496" s="60" t="s">
        <v>8032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0"/>
        <v>10000</v>
      </c>
      <c r="H8496" s="69" t="s">
        <v>7813</v>
      </c>
    </row>
    <row r="8497" spans="1:8" ht="15" hidden="1" customHeight="1" x14ac:dyDescent="0.25">
      <c r="A8497" s="85">
        <v>44846</v>
      </c>
      <c r="B8497" s="94" t="s">
        <v>8033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0"/>
        <v>4000</v>
      </c>
      <c r="H8497" s="69" t="s">
        <v>7813</v>
      </c>
    </row>
    <row r="8498" spans="1:8" ht="15" hidden="1" customHeight="1" x14ac:dyDescent="0.25">
      <c r="A8498" s="85">
        <v>44846</v>
      </c>
      <c r="B8498" s="60" t="s">
        <v>8037</v>
      </c>
      <c r="C8498" s="60" t="s">
        <v>8038</v>
      </c>
      <c r="D8498" s="65">
        <v>1</v>
      </c>
      <c r="E8498" s="71" t="s">
        <v>638</v>
      </c>
      <c r="F8498" s="67">
        <v>350000</v>
      </c>
      <c r="G8498" s="68">
        <f t="shared" si="250"/>
        <v>350000</v>
      </c>
      <c r="H8498" s="69" t="s">
        <v>8039</v>
      </c>
    </row>
    <row r="8499" spans="1:8" ht="15" hidden="1" customHeight="1" x14ac:dyDescent="0.25">
      <c r="A8499" s="85">
        <v>44846</v>
      </c>
      <c r="B8499" s="60" t="s">
        <v>8040</v>
      </c>
      <c r="C8499" s="60" t="s">
        <v>8038</v>
      </c>
      <c r="D8499" s="88">
        <v>1</v>
      </c>
      <c r="E8499" s="71" t="s">
        <v>638</v>
      </c>
      <c r="F8499" s="89">
        <v>270000</v>
      </c>
      <c r="G8499" s="95">
        <f t="shared" si="250"/>
        <v>270000</v>
      </c>
      <c r="H8499" s="69" t="s">
        <v>8039</v>
      </c>
    </row>
    <row r="8500" spans="1:8" ht="15" hidden="1" customHeight="1" x14ac:dyDescent="0.25">
      <c r="A8500" s="85">
        <v>44846</v>
      </c>
      <c r="B8500" s="60" t="s">
        <v>8041</v>
      </c>
      <c r="C8500" s="87" t="s">
        <v>8038</v>
      </c>
      <c r="D8500" s="65">
        <v>1</v>
      </c>
      <c r="E8500" s="76" t="s">
        <v>638</v>
      </c>
      <c r="F8500" s="72">
        <v>130000</v>
      </c>
      <c r="G8500" s="95">
        <f t="shared" si="250"/>
        <v>130000</v>
      </c>
      <c r="H8500" s="69" t="s">
        <v>8039</v>
      </c>
    </row>
    <row r="8501" spans="1:8" ht="15" customHeight="1" x14ac:dyDescent="0.25">
      <c r="A8501" s="85">
        <v>44846</v>
      </c>
      <c r="B8501" s="79" t="s">
        <v>4352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0"/>
        <v>23100000</v>
      </c>
      <c r="H8501" s="69" t="s">
        <v>112</v>
      </c>
    </row>
    <row r="8502" spans="1:8" ht="15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0"/>
        <v>787500</v>
      </c>
      <c r="H8502" s="69" t="s">
        <v>696</v>
      </c>
    </row>
    <row r="8503" spans="1:8" ht="15" customHeight="1" x14ac:dyDescent="0.25">
      <c r="A8503" s="85">
        <v>44846</v>
      </c>
      <c r="B8503" s="94" t="s">
        <v>8042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0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8043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0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8044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0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8045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0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8046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0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8047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8048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0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8049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0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8050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0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8051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0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8052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0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8053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8054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8055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8056</v>
      </c>
    </row>
    <row r="8518" spans="1:8" ht="15" hidden="1" customHeight="1" x14ac:dyDescent="0.25">
      <c r="A8518" s="85">
        <v>44907</v>
      </c>
      <c r="B8518" s="79" t="s">
        <v>8057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8058</v>
      </c>
      <c r="B8519" s="94" t="s">
        <v>4368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1">F8519*D8519</f>
        <v>297500</v>
      </c>
      <c r="H8519" s="69" t="s">
        <v>972</v>
      </c>
    </row>
    <row r="8520" spans="1:8" ht="15" hidden="1" customHeight="1" x14ac:dyDescent="0.25">
      <c r="A8520" s="65" t="s">
        <v>8058</v>
      </c>
      <c r="B8520" s="74" t="s">
        <v>8059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1"/>
        <v>100000</v>
      </c>
      <c r="H8520" s="69" t="s">
        <v>972</v>
      </c>
    </row>
    <row r="8521" spans="1:8" ht="15" hidden="1" customHeight="1" x14ac:dyDescent="0.25">
      <c r="A8521" s="65" t="s">
        <v>8058</v>
      </c>
      <c r="B8521" s="80" t="s">
        <v>8046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1"/>
        <v>100000</v>
      </c>
      <c r="H8521" s="69" t="s">
        <v>972</v>
      </c>
    </row>
    <row r="8522" spans="1:8" ht="15" hidden="1" customHeight="1" x14ac:dyDescent="0.25">
      <c r="A8522" s="65" t="s">
        <v>8058</v>
      </c>
      <c r="B8522" s="60" t="s">
        <v>8060</v>
      </c>
      <c r="C8522" s="87" t="s">
        <v>3982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8058</v>
      </c>
      <c r="B8523" s="74" t="s">
        <v>7095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8058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1"/>
        <v>3600000</v>
      </c>
      <c r="H8524" s="69" t="s">
        <v>112</v>
      </c>
    </row>
    <row r="8525" spans="1:8" ht="15" hidden="1" customHeight="1" x14ac:dyDescent="0.25">
      <c r="A8525" s="65" t="s">
        <v>8058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1"/>
        <v>1450000</v>
      </c>
      <c r="H8525" s="69" t="s">
        <v>112</v>
      </c>
    </row>
    <row r="8526" spans="1:8" ht="15" hidden="1" customHeight="1" x14ac:dyDescent="0.25">
      <c r="A8526" s="65" t="s">
        <v>8058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1"/>
        <v>1725000</v>
      </c>
      <c r="H8526" s="69" t="s">
        <v>112</v>
      </c>
    </row>
    <row r="8527" spans="1:8" ht="15" hidden="1" customHeight="1" x14ac:dyDescent="0.25">
      <c r="A8527" s="65" t="s">
        <v>8058</v>
      </c>
      <c r="B8527" s="60" t="s">
        <v>8061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1"/>
        <v>387500</v>
      </c>
      <c r="H8527" s="69" t="s">
        <v>112</v>
      </c>
    </row>
    <row r="8528" spans="1:8" ht="15" hidden="1" customHeight="1" x14ac:dyDescent="0.25">
      <c r="A8528" s="65" t="s">
        <v>8058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1"/>
        <v>100000</v>
      </c>
      <c r="H8528" s="69" t="s">
        <v>648</v>
      </c>
    </row>
    <row r="8529" spans="1:8" ht="15" hidden="1" customHeight="1" x14ac:dyDescent="0.25">
      <c r="A8529" s="65" t="s">
        <v>8058</v>
      </c>
      <c r="B8529" s="60" t="s">
        <v>8062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8058</v>
      </c>
      <c r="B8530" s="60" t="s">
        <v>8063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2">F8530*D8530</f>
        <v>300000</v>
      </c>
      <c r="H8530" s="69" t="s">
        <v>106</v>
      </c>
    </row>
    <row r="8531" spans="1:8" ht="15" hidden="1" customHeight="1" x14ac:dyDescent="0.25">
      <c r="A8531" s="65" t="s">
        <v>8058</v>
      </c>
      <c r="B8531" s="60" t="s">
        <v>8064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2"/>
        <v>150000</v>
      </c>
      <c r="H8531" s="69" t="s">
        <v>112</v>
      </c>
    </row>
    <row r="8532" spans="1:8" ht="15" hidden="1" customHeight="1" x14ac:dyDescent="0.25">
      <c r="A8532" s="65" t="s">
        <v>8058</v>
      </c>
      <c r="B8532" s="79" t="s">
        <v>8065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8058</v>
      </c>
      <c r="B8533" s="418" t="s">
        <v>6307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52"/>
        <v>800000</v>
      </c>
      <c r="H8533" s="408" t="s">
        <v>106</v>
      </c>
    </row>
    <row r="8534" spans="1:8" ht="15" hidden="1" customHeight="1" x14ac:dyDescent="0.25">
      <c r="A8534" s="65" t="s">
        <v>8058</v>
      </c>
      <c r="B8534" s="60" t="s">
        <v>8066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2"/>
        <v>575000</v>
      </c>
      <c r="H8534" s="69" t="s">
        <v>106</v>
      </c>
    </row>
    <row r="8535" spans="1:8" ht="15" hidden="1" customHeight="1" x14ac:dyDescent="0.25">
      <c r="A8535" s="65" t="s">
        <v>8058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2"/>
        <v>1400000</v>
      </c>
      <c r="H8535" s="69" t="s">
        <v>106</v>
      </c>
    </row>
    <row r="8536" spans="1:8" ht="15" hidden="1" customHeight="1" x14ac:dyDescent="0.25">
      <c r="A8536" s="65" t="s">
        <v>8058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2"/>
        <v>920000</v>
      </c>
      <c r="H8536" s="69" t="s">
        <v>106</v>
      </c>
    </row>
    <row r="8537" spans="1:8" ht="15" customHeight="1" x14ac:dyDescent="0.25">
      <c r="A8537" s="65" t="s">
        <v>8058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2"/>
        <v>27600000</v>
      </c>
      <c r="H8537" s="69" t="s">
        <v>112</v>
      </c>
    </row>
    <row r="8538" spans="1:8" ht="15" customHeight="1" x14ac:dyDescent="0.25">
      <c r="A8538" s="65" t="s">
        <v>8058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2"/>
        <v>12600000</v>
      </c>
      <c r="H8538" s="69" t="s">
        <v>112</v>
      </c>
    </row>
    <row r="8539" spans="1:8" ht="15" hidden="1" customHeight="1" x14ac:dyDescent="0.25">
      <c r="A8539" s="65" t="s">
        <v>8058</v>
      </c>
      <c r="B8539" s="94" t="s">
        <v>8067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2"/>
        <v>75000</v>
      </c>
      <c r="H8539" s="69" t="s">
        <v>972</v>
      </c>
    </row>
    <row r="8540" spans="1:8" ht="15" hidden="1" customHeight="1" x14ac:dyDescent="0.25">
      <c r="A8540" s="65" t="s">
        <v>8058</v>
      </c>
      <c r="B8540" s="75" t="s">
        <v>8068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2"/>
        <v>85000</v>
      </c>
      <c r="H8540" s="69" t="s">
        <v>972</v>
      </c>
    </row>
    <row r="8541" spans="1:8" ht="15" hidden="1" customHeight="1" x14ac:dyDescent="0.25">
      <c r="A8541" s="65" t="s">
        <v>8058</v>
      </c>
      <c r="B8541" s="63" t="s">
        <v>8069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2"/>
        <v>45000</v>
      </c>
      <c r="H8541" s="69" t="s">
        <v>972</v>
      </c>
    </row>
    <row r="8542" spans="1:8" ht="15" hidden="1" customHeight="1" x14ac:dyDescent="0.25">
      <c r="A8542" s="65" t="s">
        <v>8058</v>
      </c>
      <c r="B8542" s="79" t="s">
        <v>8070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2"/>
        <v>85000</v>
      </c>
      <c r="H8542" s="69" t="s">
        <v>972</v>
      </c>
    </row>
    <row r="8543" spans="1:8" ht="15" hidden="1" customHeight="1" x14ac:dyDescent="0.25">
      <c r="A8543" s="65" t="s">
        <v>8058</v>
      </c>
      <c r="B8543" s="80" t="s">
        <v>8046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2"/>
        <v>200000</v>
      </c>
      <c r="H8543" s="86" t="s">
        <v>972</v>
      </c>
    </row>
    <row r="8544" spans="1:8" ht="15" hidden="1" customHeight="1" x14ac:dyDescent="0.25">
      <c r="A8544" s="65" t="s">
        <v>8058</v>
      </c>
      <c r="B8544" s="94" t="s">
        <v>8071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2"/>
        <v>40000</v>
      </c>
      <c r="H8544" s="86" t="s">
        <v>972</v>
      </c>
    </row>
    <row r="8545" spans="1:8" ht="15" hidden="1" customHeight="1" x14ac:dyDescent="0.25">
      <c r="A8545" s="65" t="s">
        <v>8058</v>
      </c>
      <c r="B8545" s="77" t="s">
        <v>8072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2"/>
        <v>240000</v>
      </c>
      <c r="H8545" s="86" t="s">
        <v>2815</v>
      </c>
    </row>
    <row r="8546" spans="1:8" ht="15" hidden="1" customHeight="1" x14ac:dyDescent="0.25">
      <c r="A8546" s="65" t="s">
        <v>8058</v>
      </c>
      <c r="B8546" s="60" t="s">
        <v>6422</v>
      </c>
      <c r="C8546" s="60" t="s">
        <v>4933</v>
      </c>
      <c r="D8546" s="65">
        <v>2</v>
      </c>
      <c r="E8546" s="76" t="s">
        <v>815</v>
      </c>
      <c r="F8546" s="72">
        <v>966500</v>
      </c>
      <c r="G8546" s="68">
        <f t="shared" si="252"/>
        <v>1933000</v>
      </c>
      <c r="H8546" s="69" t="s">
        <v>2815</v>
      </c>
    </row>
    <row r="8547" spans="1:8" ht="15" hidden="1" customHeight="1" x14ac:dyDescent="0.25">
      <c r="A8547" s="65" t="s">
        <v>8058</v>
      </c>
      <c r="B8547" s="79" t="s">
        <v>8073</v>
      </c>
      <c r="C8547" s="60" t="s">
        <v>4933</v>
      </c>
      <c r="D8547" s="65">
        <v>12</v>
      </c>
      <c r="E8547" s="76" t="s">
        <v>638</v>
      </c>
      <c r="F8547" s="72">
        <v>213500</v>
      </c>
      <c r="G8547" s="68">
        <f t="shared" si="252"/>
        <v>2562000</v>
      </c>
      <c r="H8547" s="69" t="s">
        <v>2815</v>
      </c>
    </row>
    <row r="8548" spans="1:8" ht="15" hidden="1" customHeight="1" x14ac:dyDescent="0.25">
      <c r="A8548" s="65" t="s">
        <v>8058</v>
      </c>
      <c r="B8548" s="63" t="s">
        <v>2302</v>
      </c>
      <c r="C8548" s="60" t="s">
        <v>4933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8058</v>
      </c>
      <c r="B8549" s="63" t="s">
        <v>8074</v>
      </c>
      <c r="C8549" s="60" t="s">
        <v>4933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8058</v>
      </c>
      <c r="B8550" s="60" t="s">
        <v>8075</v>
      </c>
      <c r="C8550" s="60" t="s">
        <v>4933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8058</v>
      </c>
      <c r="B8551" s="60" t="s">
        <v>8076</v>
      </c>
      <c r="C8551" s="60" t="s">
        <v>4933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8058</v>
      </c>
      <c r="B8552" s="74" t="s">
        <v>8077</v>
      </c>
      <c r="C8552" s="60" t="s">
        <v>4933</v>
      </c>
      <c r="D8552" s="65">
        <v>2</v>
      </c>
      <c r="E8552" s="76" t="s">
        <v>638</v>
      </c>
      <c r="F8552" s="72">
        <v>675500</v>
      </c>
      <c r="G8552" s="95">
        <f t="shared" si="252"/>
        <v>1351000</v>
      </c>
      <c r="H8552" s="69" t="s">
        <v>2815</v>
      </c>
    </row>
    <row r="8553" spans="1:8" ht="15" hidden="1" customHeight="1" x14ac:dyDescent="0.25">
      <c r="A8553" s="65" t="s">
        <v>8058</v>
      </c>
      <c r="B8553" s="74" t="s">
        <v>8078</v>
      </c>
      <c r="C8553" s="60" t="s">
        <v>4933</v>
      </c>
      <c r="D8553" s="65">
        <v>2</v>
      </c>
      <c r="E8553" s="76" t="s">
        <v>638</v>
      </c>
      <c r="F8553" s="72">
        <v>512000</v>
      </c>
      <c r="G8553" s="95">
        <f t="shared" si="252"/>
        <v>1024000</v>
      </c>
      <c r="H8553" s="69" t="s">
        <v>2815</v>
      </c>
    </row>
    <row r="8554" spans="1:8" ht="15" hidden="1" customHeight="1" x14ac:dyDescent="0.25">
      <c r="A8554" s="65" t="s">
        <v>8058</v>
      </c>
      <c r="B8554" s="74" t="s">
        <v>882</v>
      </c>
      <c r="C8554" s="60" t="s">
        <v>4933</v>
      </c>
      <c r="D8554" s="65">
        <v>8</v>
      </c>
      <c r="E8554" s="76" t="s">
        <v>638</v>
      </c>
      <c r="F8554" s="72">
        <v>583500</v>
      </c>
      <c r="G8554" s="95">
        <f t="shared" si="252"/>
        <v>4668000</v>
      </c>
      <c r="H8554" s="69" t="s">
        <v>2815</v>
      </c>
    </row>
    <row r="8555" spans="1:8" ht="15" hidden="1" customHeight="1" x14ac:dyDescent="0.25">
      <c r="A8555" s="65" t="s">
        <v>8079</v>
      </c>
      <c r="B8555" s="94" t="s">
        <v>4811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2"/>
        <v>90000</v>
      </c>
      <c r="H8555" s="69" t="s">
        <v>2277</v>
      </c>
    </row>
    <row r="8556" spans="1:8" ht="15" hidden="1" customHeight="1" x14ac:dyDescent="0.25">
      <c r="A8556" s="65" t="s">
        <v>8079</v>
      </c>
      <c r="B8556" s="74" t="s">
        <v>6879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2"/>
        <v>425000</v>
      </c>
      <c r="H8556" s="69" t="s">
        <v>1067</v>
      </c>
    </row>
    <row r="8557" spans="1:8" ht="15" hidden="1" customHeight="1" x14ac:dyDescent="0.25">
      <c r="A8557" s="65" t="s">
        <v>8079</v>
      </c>
      <c r="B8557" s="80" t="s">
        <v>8080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2"/>
        <v>1000000</v>
      </c>
      <c r="H8557" s="69" t="s">
        <v>1067</v>
      </c>
    </row>
    <row r="8558" spans="1:8" ht="15" hidden="1" customHeight="1" x14ac:dyDescent="0.25">
      <c r="A8558" s="65" t="s">
        <v>8079</v>
      </c>
      <c r="B8558" s="60" t="s">
        <v>8081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8079</v>
      </c>
      <c r="B8559" s="74" t="s">
        <v>8082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8083</v>
      </c>
    </row>
    <row r="8560" spans="1:8" ht="15" hidden="1" customHeight="1" x14ac:dyDescent="0.25">
      <c r="A8560" s="65" t="s">
        <v>8079</v>
      </c>
      <c r="B8560" s="60" t="s">
        <v>8084</v>
      </c>
      <c r="C8560" s="60" t="s">
        <v>6195</v>
      </c>
      <c r="D8560" s="65">
        <v>1</v>
      </c>
      <c r="E8560" s="76" t="s">
        <v>31</v>
      </c>
      <c r="F8560" s="72">
        <v>1900000</v>
      </c>
      <c r="G8560" s="95">
        <f t="shared" si="252"/>
        <v>1900000</v>
      </c>
      <c r="H8560" s="69" t="s">
        <v>8085</v>
      </c>
    </row>
    <row r="8561" spans="1:8" ht="15" hidden="1" customHeight="1" x14ac:dyDescent="0.25">
      <c r="A8561" s="65" t="s">
        <v>8079</v>
      </c>
      <c r="B8561" s="60" t="s">
        <v>8086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2"/>
        <v>280000</v>
      </c>
      <c r="H8561" s="69" t="s">
        <v>8083</v>
      </c>
    </row>
    <row r="8562" spans="1:8" ht="15" hidden="1" customHeight="1" x14ac:dyDescent="0.25">
      <c r="A8562" s="65" t="s">
        <v>8079</v>
      </c>
      <c r="B8562" s="60" t="s">
        <v>8087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2"/>
        <v>100000</v>
      </c>
      <c r="H8562" s="69" t="s">
        <v>8083</v>
      </c>
    </row>
    <row r="8563" spans="1:8" ht="15" hidden="1" customHeight="1" x14ac:dyDescent="0.25">
      <c r="A8563" s="65" t="s">
        <v>8079</v>
      </c>
      <c r="B8563" s="75" t="s">
        <v>8068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2"/>
        <v>425000</v>
      </c>
      <c r="H8563" s="69" t="s">
        <v>7813</v>
      </c>
    </row>
    <row r="8564" spans="1:8" ht="15" hidden="1" customHeight="1" x14ac:dyDescent="0.25">
      <c r="A8564" s="65" t="s">
        <v>8079</v>
      </c>
      <c r="B8564" s="63" t="s">
        <v>8069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2"/>
        <v>225000</v>
      </c>
      <c r="H8564" s="69" t="s">
        <v>7813</v>
      </c>
    </row>
    <row r="8565" spans="1:8" ht="15" hidden="1" customHeight="1" x14ac:dyDescent="0.25">
      <c r="A8565" s="65" t="s">
        <v>8079</v>
      </c>
      <c r="B8565" s="79" t="s">
        <v>8070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7813</v>
      </c>
    </row>
    <row r="8566" spans="1:8" ht="15" hidden="1" customHeight="1" x14ac:dyDescent="0.25">
      <c r="A8566" s="65" t="s">
        <v>8079</v>
      </c>
      <c r="B8566" s="60" t="s">
        <v>8088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3">F8566*D8566</f>
        <v>1155000</v>
      </c>
      <c r="H8566" s="69" t="s">
        <v>687</v>
      </c>
    </row>
    <row r="8567" spans="1:8" ht="15" hidden="1" customHeight="1" x14ac:dyDescent="0.25">
      <c r="A8567" s="65" t="s">
        <v>8079</v>
      </c>
      <c r="B8567" s="60" t="s">
        <v>8089</v>
      </c>
      <c r="C8567" s="87" t="s">
        <v>4933</v>
      </c>
      <c r="D8567" s="65">
        <v>5</v>
      </c>
      <c r="E8567" s="76" t="s">
        <v>638</v>
      </c>
      <c r="F8567" s="72">
        <v>7450000</v>
      </c>
      <c r="G8567" s="95">
        <f t="shared" si="253"/>
        <v>37250000</v>
      </c>
      <c r="H8567" s="69" t="s">
        <v>2815</v>
      </c>
    </row>
    <row r="8568" spans="1:8" ht="15" hidden="1" customHeight="1" x14ac:dyDescent="0.25">
      <c r="A8568" s="65" t="s">
        <v>8079</v>
      </c>
      <c r="B8568" s="79" t="s">
        <v>1321</v>
      </c>
      <c r="C8568" s="60" t="s">
        <v>4933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8079</v>
      </c>
      <c r="B8569" s="74" t="s">
        <v>2302</v>
      </c>
      <c r="C8569" s="60" t="s">
        <v>4933</v>
      </c>
      <c r="D8569" s="65">
        <v>1</v>
      </c>
      <c r="E8569" s="76" t="s">
        <v>638</v>
      </c>
      <c r="F8569" s="72">
        <v>195000</v>
      </c>
      <c r="G8569" s="68">
        <f t="shared" si="253"/>
        <v>195000</v>
      </c>
      <c r="H8569" s="69" t="s">
        <v>1619</v>
      </c>
    </row>
    <row r="8570" spans="1:8" ht="15" hidden="1" customHeight="1" x14ac:dyDescent="0.25">
      <c r="A8570" s="65" t="s">
        <v>8079</v>
      </c>
      <c r="B8570" s="60" t="s">
        <v>8078</v>
      </c>
      <c r="C8570" s="60" t="s">
        <v>4933</v>
      </c>
      <c r="D8570" s="88">
        <v>3</v>
      </c>
      <c r="E8570" s="71" t="s">
        <v>638</v>
      </c>
      <c r="F8570" s="67">
        <v>512000</v>
      </c>
      <c r="G8570" s="68">
        <f t="shared" si="253"/>
        <v>1536000</v>
      </c>
      <c r="H8570" s="69" t="s">
        <v>2815</v>
      </c>
    </row>
    <row r="8571" spans="1:8" ht="15" hidden="1" customHeight="1" x14ac:dyDescent="0.25">
      <c r="A8571" s="65" t="s">
        <v>8079</v>
      </c>
      <c r="B8571" s="63" t="s">
        <v>6422</v>
      </c>
      <c r="C8571" s="60" t="s">
        <v>4933</v>
      </c>
      <c r="D8571" s="81">
        <v>3</v>
      </c>
      <c r="E8571" s="66" t="s">
        <v>815</v>
      </c>
      <c r="F8571" s="72">
        <v>966500</v>
      </c>
      <c r="G8571" s="68">
        <f t="shared" si="253"/>
        <v>2899500</v>
      </c>
      <c r="H8571" s="69" t="s">
        <v>2815</v>
      </c>
    </row>
    <row r="8572" spans="1:8" ht="15" customHeight="1" x14ac:dyDescent="0.25">
      <c r="A8572" s="65" t="s">
        <v>8090</v>
      </c>
      <c r="B8572" s="60" t="s">
        <v>7903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3"/>
        <v>4400000</v>
      </c>
      <c r="H8572" s="69" t="s">
        <v>8091</v>
      </c>
    </row>
    <row r="8573" spans="1:8" ht="15" hidden="1" customHeight="1" x14ac:dyDescent="0.25">
      <c r="A8573" s="65" t="s">
        <v>8090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3"/>
        <v>100000</v>
      </c>
      <c r="H8573" s="69" t="s">
        <v>2038</v>
      </c>
    </row>
    <row r="8574" spans="1:8" ht="15" hidden="1" customHeight="1" x14ac:dyDescent="0.25">
      <c r="A8574" s="65" t="s">
        <v>8090</v>
      </c>
      <c r="B8574" s="80" t="s">
        <v>7003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3"/>
        <v>35000</v>
      </c>
      <c r="H8574" s="69" t="s">
        <v>1073</v>
      </c>
    </row>
    <row r="8575" spans="1:8" ht="15" hidden="1" customHeight="1" x14ac:dyDescent="0.25">
      <c r="A8575" s="65" t="s">
        <v>8090</v>
      </c>
      <c r="B8575" s="60" t="s">
        <v>8092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8090</v>
      </c>
      <c r="B8576" s="74" t="s">
        <v>8093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8090</v>
      </c>
      <c r="B8577" s="60" t="s">
        <v>8094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3"/>
        <v>35000</v>
      </c>
      <c r="H8577" s="69" t="s">
        <v>972</v>
      </c>
    </row>
    <row r="8578" spans="1:8" ht="15" hidden="1" customHeight="1" x14ac:dyDescent="0.25">
      <c r="A8578" s="65" t="s">
        <v>8090</v>
      </c>
      <c r="B8578" s="60" t="s">
        <v>8095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3"/>
        <v>19500</v>
      </c>
      <c r="H8578" s="69" t="s">
        <v>972</v>
      </c>
    </row>
    <row r="8579" spans="1:8" ht="15" hidden="1" customHeight="1" x14ac:dyDescent="0.25">
      <c r="A8579" s="65" t="s">
        <v>8090</v>
      </c>
      <c r="B8579" s="60" t="s">
        <v>7612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3"/>
        <v>4500</v>
      </c>
      <c r="H8579" s="69" t="s">
        <v>972</v>
      </c>
    </row>
    <row r="8580" spans="1:8" ht="15" hidden="1" customHeight="1" x14ac:dyDescent="0.25">
      <c r="A8580" s="65" t="s">
        <v>8090</v>
      </c>
      <c r="B8580" s="75" t="s">
        <v>8096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3"/>
        <v>21000</v>
      </c>
      <c r="H8580" s="69" t="s">
        <v>134</v>
      </c>
    </row>
    <row r="8581" spans="1:8" ht="15" hidden="1" customHeight="1" x14ac:dyDescent="0.25">
      <c r="A8581" s="65" t="s">
        <v>8090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3"/>
        <v>6750</v>
      </c>
      <c r="H8581" s="69" t="s">
        <v>134</v>
      </c>
    </row>
    <row r="8582" spans="1:8" ht="15" hidden="1" customHeight="1" x14ac:dyDescent="0.25">
      <c r="A8582" s="65" t="s">
        <v>8090</v>
      </c>
      <c r="B8582" s="79" t="s">
        <v>8097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8090</v>
      </c>
      <c r="B8583" s="60" t="s">
        <v>7235</v>
      </c>
      <c r="C8583" s="60" t="s">
        <v>5456</v>
      </c>
      <c r="D8583" s="88">
        <v>2</v>
      </c>
      <c r="E8583" s="71" t="s">
        <v>31</v>
      </c>
      <c r="F8583" s="89">
        <v>13000</v>
      </c>
      <c r="G8583" s="95">
        <f t="shared" ref="G8583:G8601" si="254">F8583*D8583</f>
        <v>26000</v>
      </c>
      <c r="H8583" s="69" t="s">
        <v>972</v>
      </c>
    </row>
    <row r="8584" spans="1:8" ht="15" hidden="1" customHeight="1" x14ac:dyDescent="0.25">
      <c r="A8584" s="65" t="s">
        <v>8090</v>
      </c>
      <c r="B8584" s="60" t="s">
        <v>8098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4"/>
        <v>250000</v>
      </c>
      <c r="H8584" s="69" t="s">
        <v>2214</v>
      </c>
    </row>
    <row r="8585" spans="1:8" ht="15" hidden="1" customHeight="1" x14ac:dyDescent="0.25">
      <c r="A8585" s="65" t="s">
        <v>8090</v>
      </c>
      <c r="B8585" s="79" t="s">
        <v>8099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8091</v>
      </c>
    </row>
    <row r="8586" spans="1:8" ht="15" hidden="1" customHeight="1" x14ac:dyDescent="0.25">
      <c r="A8586" s="65" t="s">
        <v>8090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4"/>
        <v>825000</v>
      </c>
      <c r="H8586" s="69" t="s">
        <v>891</v>
      </c>
    </row>
    <row r="8587" spans="1:8" ht="15" hidden="1" customHeight="1" x14ac:dyDescent="0.25">
      <c r="A8587" s="65" t="s">
        <v>8090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4"/>
        <v>200000</v>
      </c>
      <c r="H8587" s="69" t="s">
        <v>112</v>
      </c>
    </row>
    <row r="8588" spans="1:8" ht="15" hidden="1" customHeight="1" x14ac:dyDescent="0.25">
      <c r="A8588" s="65" t="s">
        <v>8090</v>
      </c>
      <c r="B8588" s="63" t="s">
        <v>8100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4"/>
        <v>150000</v>
      </c>
      <c r="H8588" s="69" t="s">
        <v>112</v>
      </c>
    </row>
    <row r="8589" spans="1:8" ht="15" hidden="1" customHeight="1" x14ac:dyDescent="0.25">
      <c r="A8589" s="65" t="s">
        <v>8090</v>
      </c>
      <c r="B8589" s="94" t="s">
        <v>8101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4"/>
        <v>150000</v>
      </c>
      <c r="H8589" s="69" t="s">
        <v>112</v>
      </c>
    </row>
    <row r="8590" spans="1:8" ht="15" hidden="1" customHeight="1" x14ac:dyDescent="0.25">
      <c r="A8590" s="65" t="s">
        <v>8090</v>
      </c>
      <c r="B8590" s="79" t="s">
        <v>4281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4"/>
        <v>600000</v>
      </c>
      <c r="H8590" s="69" t="s">
        <v>112</v>
      </c>
    </row>
    <row r="8591" spans="1:8" ht="15" hidden="1" customHeight="1" x14ac:dyDescent="0.25">
      <c r="A8591" s="65" t="s">
        <v>8090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4"/>
        <v>140000</v>
      </c>
      <c r="H8591" s="69" t="s">
        <v>112</v>
      </c>
    </row>
    <row r="8592" spans="1:8" ht="15" hidden="1" customHeight="1" x14ac:dyDescent="0.25">
      <c r="A8592" s="65" t="s">
        <v>8102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4"/>
        <v>350000</v>
      </c>
      <c r="H8592" s="69" t="s">
        <v>7813</v>
      </c>
    </row>
    <row r="8593" spans="1:8" ht="15" hidden="1" customHeight="1" x14ac:dyDescent="0.25">
      <c r="A8593" s="65" t="s">
        <v>8102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4"/>
        <v>40000</v>
      </c>
      <c r="H8593" s="69" t="s">
        <v>8103</v>
      </c>
    </row>
    <row r="8594" spans="1:8" ht="15" hidden="1" customHeight="1" x14ac:dyDescent="0.25">
      <c r="A8594" s="65" t="s">
        <v>8102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4"/>
        <v>438000</v>
      </c>
      <c r="H8594" s="69" t="s">
        <v>615</v>
      </c>
    </row>
    <row r="8595" spans="1:8" ht="15" hidden="1" customHeight="1" x14ac:dyDescent="0.25">
      <c r="A8595" s="65" t="s">
        <v>8102</v>
      </c>
      <c r="B8595" s="79" t="s">
        <v>8070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7813</v>
      </c>
    </row>
    <row r="8596" spans="1:8" ht="15" hidden="1" customHeight="1" x14ac:dyDescent="0.25">
      <c r="A8596" s="65" t="s">
        <v>8102</v>
      </c>
      <c r="B8596" s="74" t="s">
        <v>8104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8018</v>
      </c>
    </row>
    <row r="8597" spans="1:8" ht="15" hidden="1" customHeight="1" x14ac:dyDescent="0.25">
      <c r="A8597" s="65" t="s">
        <v>8102</v>
      </c>
      <c r="B8597" s="60" t="s">
        <v>8105</v>
      </c>
      <c r="C8597" s="60" t="s">
        <v>8106</v>
      </c>
      <c r="D8597" s="65">
        <v>1</v>
      </c>
      <c r="E8597" s="76" t="s">
        <v>31</v>
      </c>
      <c r="F8597" s="72">
        <v>50000</v>
      </c>
      <c r="G8597" s="95">
        <f t="shared" si="254"/>
        <v>50000</v>
      </c>
      <c r="H8597" s="69" t="s">
        <v>609</v>
      </c>
    </row>
    <row r="8598" spans="1:8" ht="15" hidden="1" customHeight="1" x14ac:dyDescent="0.25">
      <c r="A8598" s="65" t="s">
        <v>8102</v>
      </c>
      <c r="B8598" s="60" t="s">
        <v>8105</v>
      </c>
      <c r="C8598" s="60" t="s">
        <v>8106</v>
      </c>
      <c r="D8598" s="65">
        <v>1</v>
      </c>
      <c r="E8598" s="76" t="s">
        <v>31</v>
      </c>
      <c r="F8598" s="72">
        <v>50000</v>
      </c>
      <c r="G8598" s="95">
        <f t="shared" si="254"/>
        <v>50000</v>
      </c>
      <c r="H8598" s="69" t="s">
        <v>7813</v>
      </c>
    </row>
    <row r="8599" spans="1:8" ht="15" hidden="1" customHeight="1" x14ac:dyDescent="0.25">
      <c r="A8599" s="65" t="s">
        <v>8102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4"/>
        <v>100000</v>
      </c>
      <c r="H8599" s="69" t="s">
        <v>615</v>
      </c>
    </row>
    <row r="8600" spans="1:8" ht="15" hidden="1" customHeight="1" x14ac:dyDescent="0.25">
      <c r="A8600" s="65" t="s">
        <v>8102</v>
      </c>
      <c r="B8600" s="75" t="s">
        <v>4522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4"/>
        <v>275000</v>
      </c>
      <c r="H8600" s="69" t="s">
        <v>615</v>
      </c>
    </row>
    <row r="8601" spans="1:8" ht="15" hidden="1" customHeight="1" x14ac:dyDescent="0.25">
      <c r="A8601" s="65" t="s">
        <v>8102</v>
      </c>
      <c r="B8601" s="63" t="s">
        <v>8107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4"/>
        <v>72500</v>
      </c>
      <c r="H8601" s="69" t="s">
        <v>7813</v>
      </c>
    </row>
    <row r="8602" spans="1:8" ht="15" hidden="1" customHeight="1" x14ac:dyDescent="0.25">
      <c r="A8602" s="65" t="s">
        <v>8102</v>
      </c>
      <c r="B8602" s="79" t="s">
        <v>8108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7813</v>
      </c>
    </row>
    <row r="8603" spans="1:8" ht="15" hidden="1" customHeight="1" x14ac:dyDescent="0.25">
      <c r="A8603" s="65" t="s">
        <v>8102</v>
      </c>
      <c r="B8603" s="60" t="s">
        <v>8109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5">F8603*D8603</f>
        <v>80000</v>
      </c>
      <c r="H8603" s="69" t="s">
        <v>615</v>
      </c>
    </row>
    <row r="8604" spans="1:8" hidden="1" x14ac:dyDescent="0.25">
      <c r="A8604" s="65" t="s">
        <v>8102</v>
      </c>
      <c r="B8604" s="60" t="s">
        <v>8110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5"/>
        <v>2300000</v>
      </c>
      <c r="H8604" s="69" t="s">
        <v>1306</v>
      </c>
    </row>
    <row r="8605" spans="1:8" ht="15" hidden="1" customHeight="1" x14ac:dyDescent="0.25">
      <c r="A8605" s="65" t="s">
        <v>8102</v>
      </c>
      <c r="B8605" s="79" t="s">
        <v>8111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8112</v>
      </c>
    </row>
    <row r="8606" spans="1:8" ht="15" hidden="1" customHeight="1" x14ac:dyDescent="0.25">
      <c r="A8606" s="65" t="s">
        <v>8102</v>
      </c>
      <c r="B8606" s="74" t="s">
        <v>8113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5"/>
        <v>100000</v>
      </c>
      <c r="H8606" s="69" t="s">
        <v>8112</v>
      </c>
    </row>
    <row r="8607" spans="1:8" ht="15" hidden="1" customHeight="1" x14ac:dyDescent="0.25">
      <c r="A8607" s="65" t="s">
        <v>8102</v>
      </c>
      <c r="B8607" s="60" t="s">
        <v>7794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5"/>
        <v>165000</v>
      </c>
      <c r="H8607" s="69" t="s">
        <v>8112</v>
      </c>
    </row>
    <row r="8608" spans="1:8" ht="15" hidden="1" customHeight="1" x14ac:dyDescent="0.25">
      <c r="A8608" s="65" t="s">
        <v>8102</v>
      </c>
      <c r="B8608" s="63" t="s">
        <v>8114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5"/>
        <v>174000</v>
      </c>
      <c r="H8608" s="69" t="s">
        <v>615</v>
      </c>
    </row>
    <row r="8609" spans="1:8" ht="15" hidden="1" customHeight="1" x14ac:dyDescent="0.25">
      <c r="A8609" s="65" t="s">
        <v>8102</v>
      </c>
      <c r="B8609" s="94" t="s">
        <v>8046</v>
      </c>
      <c r="C8609" s="87" t="s">
        <v>8106</v>
      </c>
      <c r="D8609" s="65">
        <v>10</v>
      </c>
      <c r="E8609" s="66" t="s">
        <v>31</v>
      </c>
      <c r="F8609" s="72">
        <v>25000</v>
      </c>
      <c r="G8609" s="68">
        <f t="shared" si="255"/>
        <v>250000</v>
      </c>
      <c r="H8609" s="69" t="s">
        <v>7813</v>
      </c>
    </row>
    <row r="8610" spans="1:8" ht="15" hidden="1" customHeight="1" x14ac:dyDescent="0.25">
      <c r="A8610" s="65" t="s">
        <v>8102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5"/>
        <v>310000</v>
      </c>
      <c r="H8610" s="69" t="s">
        <v>112</v>
      </c>
    </row>
    <row r="8611" spans="1:8" ht="15" hidden="1" customHeight="1" x14ac:dyDescent="0.25">
      <c r="A8611" s="65" t="s">
        <v>8102</v>
      </c>
      <c r="B8611" s="60" t="s">
        <v>8115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5"/>
        <v>20000</v>
      </c>
      <c r="H8611" s="69" t="s">
        <v>8112</v>
      </c>
    </row>
    <row r="8612" spans="1:8" ht="15" hidden="1" customHeight="1" x14ac:dyDescent="0.25">
      <c r="A8612" s="65" t="s">
        <v>8102</v>
      </c>
      <c r="B8612" s="94" t="s">
        <v>8116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5"/>
        <v>55000</v>
      </c>
      <c r="H8612" s="69" t="s">
        <v>8112</v>
      </c>
    </row>
    <row r="8613" spans="1:8" ht="15" hidden="1" customHeight="1" x14ac:dyDescent="0.25">
      <c r="A8613" s="65" t="s">
        <v>8102</v>
      </c>
      <c r="B8613" s="75" t="s">
        <v>8117</v>
      </c>
      <c r="C8613" s="75" t="s">
        <v>8118</v>
      </c>
      <c r="D8613" s="65">
        <v>1</v>
      </c>
      <c r="E8613" s="66" t="s">
        <v>31</v>
      </c>
      <c r="F8613" s="67">
        <v>431500</v>
      </c>
      <c r="G8613" s="68">
        <f t="shared" si="255"/>
        <v>431500</v>
      </c>
      <c r="H8613" s="69" t="s">
        <v>8119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5"/>
        <v>297500</v>
      </c>
      <c r="H8614" s="69" t="s">
        <v>972</v>
      </c>
    </row>
    <row r="8615" spans="1:8" ht="15" customHeight="1" x14ac:dyDescent="0.25">
      <c r="A8615" s="65" t="s">
        <v>452</v>
      </c>
      <c r="B8615" s="74" t="s">
        <v>8120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5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8121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5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5345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8122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8122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5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8123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5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5896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5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5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8124</v>
      </c>
      <c r="C8623" s="60" t="s">
        <v>8125</v>
      </c>
      <c r="D8623" s="65">
        <v>19.5</v>
      </c>
      <c r="E8623" s="76" t="s">
        <v>216</v>
      </c>
      <c r="F8623" s="72">
        <v>17500</v>
      </c>
      <c r="G8623" s="72">
        <f t="shared" si="255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8126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8127</v>
      </c>
    </row>
    <row r="8626" spans="1:8" ht="15" hidden="1" customHeight="1" x14ac:dyDescent="0.25">
      <c r="A8626" s="65" t="s">
        <v>452</v>
      </c>
      <c r="B8626" s="60" t="s">
        <v>8128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8129</v>
      </c>
    </row>
    <row r="8627" spans="1:8" ht="15" hidden="1" customHeight="1" x14ac:dyDescent="0.25">
      <c r="A8627" s="65" t="s">
        <v>452</v>
      </c>
      <c r="B8627" s="79" t="s">
        <v>4811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7761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6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6"/>
        <v>300000</v>
      </c>
      <c r="H8629" s="69" t="s">
        <v>112</v>
      </c>
    </row>
    <row r="8630" spans="1:8" ht="15" hidden="1" customHeight="1" x14ac:dyDescent="0.25">
      <c r="A8630" s="65" t="s">
        <v>8130</v>
      </c>
      <c r="B8630" s="63" t="s">
        <v>8131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6"/>
        <v>1440140</v>
      </c>
      <c r="H8630" s="69" t="s">
        <v>687</v>
      </c>
    </row>
    <row r="8631" spans="1:8" ht="15" hidden="1" customHeight="1" x14ac:dyDescent="0.25">
      <c r="A8631" s="65" t="s">
        <v>8130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6"/>
        <v>13500000</v>
      </c>
      <c r="H8631" s="69" t="s">
        <v>112</v>
      </c>
    </row>
    <row r="8632" spans="1:8" ht="15" hidden="1" customHeight="1" x14ac:dyDescent="0.25">
      <c r="A8632" s="65" t="s">
        <v>8130</v>
      </c>
      <c r="B8632" s="80" t="s">
        <v>8132</v>
      </c>
      <c r="C8632" s="87" t="s">
        <v>5950</v>
      </c>
      <c r="D8632" s="65">
        <v>1</v>
      </c>
      <c r="E8632" s="76" t="s">
        <v>31</v>
      </c>
      <c r="F8632" s="72">
        <v>275000</v>
      </c>
      <c r="G8632" s="95">
        <f t="shared" si="256"/>
        <v>275000</v>
      </c>
      <c r="H8632" s="69" t="s">
        <v>198</v>
      </c>
    </row>
    <row r="8633" spans="1:8" ht="15" hidden="1" customHeight="1" x14ac:dyDescent="0.25">
      <c r="A8633" s="65" t="s">
        <v>8130</v>
      </c>
      <c r="B8633" s="79" t="s">
        <v>6693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8130</v>
      </c>
      <c r="B8634" s="74" t="s">
        <v>8133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8130</v>
      </c>
      <c r="B8635" s="60" t="s">
        <v>8134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6"/>
        <v>310000</v>
      </c>
      <c r="H8635" s="69" t="s">
        <v>112</v>
      </c>
    </row>
    <row r="8636" spans="1:8" ht="15" hidden="1" customHeight="1" x14ac:dyDescent="0.25">
      <c r="A8636" s="65" t="s">
        <v>8130</v>
      </c>
      <c r="B8636" s="60" t="s">
        <v>8135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6"/>
        <v>195000</v>
      </c>
      <c r="H8636" s="69" t="s">
        <v>8136</v>
      </c>
    </row>
    <row r="8637" spans="1:8" ht="15" hidden="1" customHeight="1" x14ac:dyDescent="0.25">
      <c r="A8637" s="65" t="s">
        <v>8130</v>
      </c>
      <c r="B8637" s="60" t="s">
        <v>8137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6"/>
        <v>1580000</v>
      </c>
      <c r="H8637" s="69" t="s">
        <v>112</v>
      </c>
    </row>
    <row r="8638" spans="1:8" ht="15" hidden="1" customHeight="1" x14ac:dyDescent="0.25">
      <c r="A8638" s="65" t="s">
        <v>8130</v>
      </c>
      <c r="B8638" s="60" t="s">
        <v>8138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6"/>
        <v>260000</v>
      </c>
      <c r="H8638" s="69" t="s">
        <v>1013</v>
      </c>
    </row>
    <row r="8639" spans="1:8" ht="15" hidden="1" customHeight="1" x14ac:dyDescent="0.25">
      <c r="A8639" s="65" t="s">
        <v>8130</v>
      </c>
      <c r="B8639" s="63" t="s">
        <v>8139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6"/>
        <v>230000</v>
      </c>
      <c r="H8639" s="69" t="s">
        <v>687</v>
      </c>
    </row>
    <row r="8640" spans="1:8" ht="15" hidden="1" customHeight="1" x14ac:dyDescent="0.25">
      <c r="A8640" s="65" t="s">
        <v>8130</v>
      </c>
      <c r="B8640" s="60" t="s">
        <v>8140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8130</v>
      </c>
      <c r="B8641" s="60" t="s">
        <v>8141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7">F8641*D8641</f>
        <v>675000</v>
      </c>
      <c r="H8641" s="69" t="s">
        <v>112</v>
      </c>
    </row>
    <row r="8642" spans="1:8" ht="15" hidden="1" customHeight="1" x14ac:dyDescent="0.25">
      <c r="A8642" s="65" t="s">
        <v>8130</v>
      </c>
      <c r="B8642" s="60" t="s">
        <v>8142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7"/>
        <v>520000</v>
      </c>
      <c r="H8642" s="69" t="s">
        <v>8143</v>
      </c>
    </row>
    <row r="8643" spans="1:8" ht="15" hidden="1" customHeight="1" x14ac:dyDescent="0.25">
      <c r="A8643" s="65" t="s">
        <v>8130</v>
      </c>
      <c r="B8643" s="79" t="s">
        <v>8144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8130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7"/>
        <v>4750000</v>
      </c>
      <c r="H8644" s="69" t="s">
        <v>687</v>
      </c>
    </row>
    <row r="8645" spans="1:8" ht="15" hidden="1" customHeight="1" x14ac:dyDescent="0.25">
      <c r="A8645" s="65" t="s">
        <v>8130</v>
      </c>
      <c r="B8645" s="60" t="s">
        <v>8145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7"/>
        <v>4050000</v>
      </c>
      <c r="H8645" s="69" t="s">
        <v>648</v>
      </c>
    </row>
    <row r="8646" spans="1:8" ht="15" hidden="1" customHeight="1" x14ac:dyDescent="0.25">
      <c r="A8646" s="65" t="s">
        <v>8130</v>
      </c>
      <c r="B8646" s="63" t="s">
        <v>8146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7"/>
        <v>15000</v>
      </c>
      <c r="H8646" s="69" t="s">
        <v>687</v>
      </c>
    </row>
    <row r="8647" spans="1:8" ht="15" hidden="1" customHeight="1" x14ac:dyDescent="0.25">
      <c r="A8647" s="65" t="s">
        <v>8147</v>
      </c>
      <c r="B8647" s="63" t="s">
        <v>8148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7"/>
        <v>250000</v>
      </c>
      <c r="H8647" s="69" t="s">
        <v>749</v>
      </c>
    </row>
    <row r="8648" spans="1:8" ht="15" hidden="1" customHeight="1" x14ac:dyDescent="0.25">
      <c r="A8648" s="65" t="s">
        <v>8147</v>
      </c>
      <c r="B8648" s="60" t="s">
        <v>8149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7"/>
        <v>25000</v>
      </c>
      <c r="H8648" s="69" t="s">
        <v>749</v>
      </c>
    </row>
    <row r="8649" spans="1:8" ht="15" hidden="1" customHeight="1" x14ac:dyDescent="0.25">
      <c r="A8649" s="65" t="s">
        <v>8147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7"/>
        <v>145008</v>
      </c>
      <c r="H8649" s="69" t="s">
        <v>112</v>
      </c>
    </row>
    <row r="8650" spans="1:8" ht="15" hidden="1" customHeight="1" x14ac:dyDescent="0.25">
      <c r="A8650" s="65" t="s">
        <v>8147</v>
      </c>
      <c r="B8650" s="79" t="s">
        <v>6169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8147</v>
      </c>
      <c r="B8651" s="74" t="s">
        <v>8150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7926</v>
      </c>
    </row>
    <row r="8652" spans="1:8" ht="15" hidden="1" customHeight="1" x14ac:dyDescent="0.25">
      <c r="A8652" s="65" t="s">
        <v>8147</v>
      </c>
      <c r="B8652" s="60" t="s">
        <v>8151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7"/>
        <v>2070000</v>
      </c>
      <c r="H8652" s="69" t="s">
        <v>7926</v>
      </c>
    </row>
    <row r="8653" spans="1:8" ht="15" hidden="1" customHeight="1" x14ac:dyDescent="0.25">
      <c r="A8653" s="65" t="s">
        <v>8147</v>
      </c>
      <c r="B8653" s="60" t="s">
        <v>8152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7"/>
        <v>600000</v>
      </c>
      <c r="H8653" s="69" t="s">
        <v>7926</v>
      </c>
    </row>
    <row r="8654" spans="1:8" ht="15" hidden="1" customHeight="1" x14ac:dyDescent="0.25">
      <c r="A8654" s="65" t="s">
        <v>8147</v>
      </c>
      <c r="B8654" s="60" t="s">
        <v>8153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7"/>
        <v>1450000</v>
      </c>
      <c r="H8654" s="69" t="s">
        <v>7926</v>
      </c>
    </row>
    <row r="8655" spans="1:8" ht="15" hidden="1" customHeight="1" x14ac:dyDescent="0.25">
      <c r="A8655" s="65" t="s">
        <v>8147</v>
      </c>
      <c r="B8655" s="60" t="s">
        <v>8154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7"/>
        <v>110000</v>
      </c>
      <c r="H8655" s="69" t="s">
        <v>8155</v>
      </c>
    </row>
    <row r="8656" spans="1:8" ht="15" hidden="1" customHeight="1" x14ac:dyDescent="0.25">
      <c r="A8656" s="65" t="s">
        <v>8147</v>
      </c>
      <c r="B8656" s="63" t="s">
        <v>8156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7"/>
        <v>245000</v>
      </c>
      <c r="H8656" s="69" t="s">
        <v>7926</v>
      </c>
    </row>
    <row r="8657" spans="1:8" ht="15" hidden="1" customHeight="1" x14ac:dyDescent="0.25">
      <c r="A8657" s="65" t="s">
        <v>8147</v>
      </c>
      <c r="B8657" s="60" t="s">
        <v>8157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8147</v>
      </c>
      <c r="B8658" s="60" t="s">
        <v>8158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8">F8658*D8658</f>
        <v>3260000</v>
      </c>
      <c r="H8658" s="69" t="s">
        <v>560</v>
      </c>
    </row>
    <row r="8659" spans="1:8" ht="15" hidden="1" customHeight="1" x14ac:dyDescent="0.25">
      <c r="A8659" s="65" t="s">
        <v>8147</v>
      </c>
      <c r="B8659" s="60" t="s">
        <v>8159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8"/>
        <v>860000</v>
      </c>
      <c r="H8659" s="69" t="s">
        <v>2038</v>
      </c>
    </row>
    <row r="8660" spans="1:8" ht="15" hidden="1" customHeight="1" x14ac:dyDescent="0.25">
      <c r="A8660" s="65" t="s">
        <v>8147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8147</v>
      </c>
      <c r="B8661" s="74" t="s">
        <v>8160</v>
      </c>
      <c r="C8661" s="87" t="s">
        <v>8161</v>
      </c>
      <c r="D8661" s="65">
        <v>10</v>
      </c>
      <c r="E8661" s="76" t="s">
        <v>1467</v>
      </c>
      <c r="F8661" s="72">
        <v>14500</v>
      </c>
      <c r="G8661" s="68">
        <f t="shared" si="258"/>
        <v>145000</v>
      </c>
      <c r="H8661" s="69" t="s">
        <v>935</v>
      </c>
    </row>
    <row r="8662" spans="1:8" ht="15" hidden="1" customHeight="1" x14ac:dyDescent="0.25">
      <c r="A8662" s="65" t="s">
        <v>8147</v>
      </c>
      <c r="B8662" s="60" t="s">
        <v>8162</v>
      </c>
      <c r="C8662" s="87" t="s">
        <v>4132</v>
      </c>
      <c r="D8662" s="88">
        <v>3</v>
      </c>
      <c r="E8662" s="71" t="s">
        <v>38</v>
      </c>
      <c r="F8662" s="67">
        <v>60000</v>
      </c>
      <c r="G8662" s="68">
        <f t="shared" si="258"/>
        <v>180000</v>
      </c>
      <c r="H8662" s="69" t="s">
        <v>8163</v>
      </c>
    </row>
    <row r="8663" spans="1:8" ht="15" hidden="1" customHeight="1" x14ac:dyDescent="0.25">
      <c r="A8663" s="65" t="s">
        <v>8147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8"/>
        <v>450000</v>
      </c>
      <c r="H8663" s="69" t="s">
        <v>112</v>
      </c>
    </row>
    <row r="8664" spans="1:8" ht="15" hidden="1" customHeight="1" x14ac:dyDescent="0.25">
      <c r="A8664" s="65" t="s">
        <v>8164</v>
      </c>
      <c r="B8664" s="63" t="s">
        <v>8165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8"/>
        <v>60000</v>
      </c>
      <c r="H8664" s="69" t="s">
        <v>2382</v>
      </c>
    </row>
    <row r="8665" spans="1:8" ht="15" hidden="1" customHeight="1" x14ac:dyDescent="0.25">
      <c r="A8665" s="65" t="s">
        <v>8164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8"/>
        <v>400000</v>
      </c>
      <c r="H8665" s="69" t="s">
        <v>112</v>
      </c>
    </row>
    <row r="8666" spans="1:8" ht="15" hidden="1" customHeight="1" x14ac:dyDescent="0.25">
      <c r="A8666" s="65" t="s">
        <v>8164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8"/>
        <v>1200000</v>
      </c>
      <c r="H8666" s="69" t="s">
        <v>714</v>
      </c>
    </row>
    <row r="8667" spans="1:8" ht="15" hidden="1" customHeight="1" x14ac:dyDescent="0.25">
      <c r="A8667" s="65" t="s">
        <v>8164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8164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8164</v>
      </c>
      <c r="B8669" s="60" t="s">
        <v>8166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8"/>
        <v>465000</v>
      </c>
      <c r="H8669" s="69" t="s">
        <v>112</v>
      </c>
    </row>
    <row r="8670" spans="1:8" ht="15" hidden="1" customHeight="1" x14ac:dyDescent="0.25">
      <c r="A8670" s="65" t="s">
        <v>8164</v>
      </c>
      <c r="B8670" s="60" t="s">
        <v>8167</v>
      </c>
      <c r="C8670" s="60" t="s">
        <v>8168</v>
      </c>
      <c r="D8670" s="65">
        <v>1</v>
      </c>
      <c r="E8670" s="76" t="s">
        <v>31</v>
      </c>
      <c r="F8670" s="72">
        <v>150000</v>
      </c>
      <c r="G8670" s="95">
        <f t="shared" si="258"/>
        <v>150000</v>
      </c>
      <c r="H8670" s="69" t="s">
        <v>749</v>
      </c>
    </row>
    <row r="8671" spans="1:8" ht="15" hidden="1" customHeight="1" x14ac:dyDescent="0.25">
      <c r="A8671" s="65" t="s">
        <v>8164</v>
      </c>
      <c r="B8671" s="60" t="s">
        <v>8169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8"/>
        <v>135000</v>
      </c>
      <c r="H8671" s="69" t="s">
        <v>1017</v>
      </c>
    </row>
    <row r="8672" spans="1:8" ht="15" hidden="1" customHeight="1" x14ac:dyDescent="0.25">
      <c r="A8672" s="65" t="s">
        <v>8164</v>
      </c>
      <c r="B8672" s="60" t="s">
        <v>8170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8"/>
        <v>15000</v>
      </c>
      <c r="H8672" s="69" t="s">
        <v>1017</v>
      </c>
    </row>
    <row r="8673" spans="1:8" ht="15" hidden="1" customHeight="1" x14ac:dyDescent="0.25">
      <c r="A8673" s="65" t="s">
        <v>8164</v>
      </c>
      <c r="B8673" s="63" t="s">
        <v>8171</v>
      </c>
      <c r="C8673" s="60" t="s">
        <v>3982</v>
      </c>
      <c r="D8673" s="65">
        <v>3</v>
      </c>
      <c r="E8673" s="76" t="s">
        <v>31</v>
      </c>
      <c r="F8673" s="72">
        <v>6500</v>
      </c>
      <c r="G8673" s="72">
        <f t="shared" si="258"/>
        <v>19500</v>
      </c>
      <c r="H8673" s="69" t="s">
        <v>112</v>
      </c>
    </row>
    <row r="8674" spans="1:8" ht="15" hidden="1" customHeight="1" x14ac:dyDescent="0.25">
      <c r="A8674" s="65" t="s">
        <v>8164</v>
      </c>
      <c r="B8674" s="60" t="s">
        <v>8172</v>
      </c>
      <c r="C8674" s="60" t="s">
        <v>3982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8164</v>
      </c>
      <c r="B8675" s="60" t="s">
        <v>926</v>
      </c>
      <c r="C8675" s="60" t="s">
        <v>3982</v>
      </c>
      <c r="D8675" s="88">
        <v>1</v>
      </c>
      <c r="E8675" s="71" t="s">
        <v>31</v>
      </c>
      <c r="F8675" s="89">
        <v>57000</v>
      </c>
      <c r="G8675" s="95">
        <f t="shared" ref="G8675:G8705" si="259">F8675*D8675</f>
        <v>57000</v>
      </c>
      <c r="H8675" s="69" t="s">
        <v>138</v>
      </c>
    </row>
    <row r="8676" spans="1:8" ht="15" hidden="1" customHeight="1" x14ac:dyDescent="0.25">
      <c r="A8676" s="65" t="s">
        <v>8164</v>
      </c>
      <c r="B8676" s="60" t="s">
        <v>928</v>
      </c>
      <c r="C8676" s="60" t="s">
        <v>3982</v>
      </c>
      <c r="D8676" s="65">
        <v>4</v>
      </c>
      <c r="E8676" s="71" t="s">
        <v>31</v>
      </c>
      <c r="F8676" s="72">
        <v>3000</v>
      </c>
      <c r="G8676" s="95">
        <f t="shared" si="259"/>
        <v>12000</v>
      </c>
      <c r="H8676" s="69" t="s">
        <v>138</v>
      </c>
    </row>
    <row r="8677" spans="1:8" ht="15" hidden="1" customHeight="1" x14ac:dyDescent="0.25">
      <c r="A8677" s="65" t="s">
        <v>8164</v>
      </c>
      <c r="B8677" s="79" t="s">
        <v>5683</v>
      </c>
      <c r="C8677" s="60" t="s">
        <v>3982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8164</v>
      </c>
      <c r="B8678" s="74" t="s">
        <v>8173</v>
      </c>
      <c r="C8678" s="60" t="s">
        <v>3982</v>
      </c>
      <c r="D8678" s="65">
        <v>14</v>
      </c>
      <c r="E8678" s="71" t="s">
        <v>31</v>
      </c>
      <c r="F8678" s="72">
        <v>1000</v>
      </c>
      <c r="G8678" s="68">
        <f t="shared" si="259"/>
        <v>14000</v>
      </c>
      <c r="H8678" s="69" t="s">
        <v>1155</v>
      </c>
    </row>
    <row r="8679" spans="1:8" ht="15" hidden="1" customHeight="1" x14ac:dyDescent="0.25">
      <c r="A8679" s="65" t="s">
        <v>8164</v>
      </c>
      <c r="B8679" s="60" t="s">
        <v>8174</v>
      </c>
      <c r="C8679" s="60" t="s">
        <v>3982</v>
      </c>
      <c r="D8679" s="88">
        <v>14</v>
      </c>
      <c r="E8679" s="71" t="s">
        <v>31</v>
      </c>
      <c r="F8679" s="67">
        <v>500</v>
      </c>
      <c r="G8679" s="68">
        <f t="shared" si="259"/>
        <v>7000</v>
      </c>
      <c r="H8679" s="69" t="s">
        <v>1155</v>
      </c>
    </row>
    <row r="8680" spans="1:8" ht="15" hidden="1" customHeight="1" x14ac:dyDescent="0.25">
      <c r="A8680" s="65" t="s">
        <v>8164</v>
      </c>
      <c r="B8680" s="63" t="s">
        <v>8175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9"/>
        <v>34998</v>
      </c>
      <c r="H8680" s="69" t="s">
        <v>1155</v>
      </c>
    </row>
    <row r="8681" spans="1:8" ht="15" hidden="1" customHeight="1" x14ac:dyDescent="0.25">
      <c r="A8681" s="65" t="s">
        <v>8164</v>
      </c>
      <c r="B8681" s="94" t="s">
        <v>8176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9"/>
        <v>108500</v>
      </c>
      <c r="H8681" s="69" t="s">
        <v>138</v>
      </c>
    </row>
    <row r="8682" spans="1:8" ht="15" hidden="1" customHeight="1" x14ac:dyDescent="0.25">
      <c r="A8682" s="65" t="s">
        <v>8164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9"/>
        <v>32000</v>
      </c>
      <c r="H8682" s="69" t="s">
        <v>138</v>
      </c>
    </row>
    <row r="8683" spans="1:8" ht="15" hidden="1" customHeight="1" x14ac:dyDescent="0.25">
      <c r="A8683" s="65" t="s">
        <v>8164</v>
      </c>
      <c r="B8683" s="60" t="s">
        <v>8122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9"/>
        <v>120000</v>
      </c>
      <c r="H8683" s="69" t="s">
        <v>112</v>
      </c>
    </row>
    <row r="8684" spans="1:8" ht="15" customHeight="1" x14ac:dyDescent="0.25">
      <c r="A8684" s="65" t="s">
        <v>8164</v>
      </c>
      <c r="B8684" s="60" t="s">
        <v>8177</v>
      </c>
      <c r="C8684" s="80" t="s">
        <v>8178</v>
      </c>
      <c r="D8684" s="65">
        <v>1</v>
      </c>
      <c r="E8684" s="76" t="s">
        <v>71</v>
      </c>
      <c r="F8684" s="90">
        <v>2200000</v>
      </c>
      <c r="G8684" s="95">
        <f t="shared" si="259"/>
        <v>2200000</v>
      </c>
      <c r="H8684" s="69" t="s">
        <v>2058</v>
      </c>
    </row>
    <row r="8685" spans="1:8" ht="15" customHeight="1" x14ac:dyDescent="0.25">
      <c r="A8685" s="65" t="s">
        <v>8164</v>
      </c>
      <c r="B8685" s="60" t="s">
        <v>8177</v>
      </c>
      <c r="C8685" s="80" t="s">
        <v>8179</v>
      </c>
      <c r="D8685" s="65">
        <v>1</v>
      </c>
      <c r="E8685" s="76" t="s">
        <v>116</v>
      </c>
      <c r="F8685" s="90">
        <v>2200000</v>
      </c>
      <c r="G8685" s="95">
        <f t="shared" si="259"/>
        <v>2200000</v>
      </c>
      <c r="H8685" s="69" t="s">
        <v>2058</v>
      </c>
    </row>
    <row r="8686" spans="1:8" ht="15" hidden="1" customHeight="1" x14ac:dyDescent="0.25">
      <c r="A8686" s="65" t="s">
        <v>8164</v>
      </c>
      <c r="B8686" s="63" t="s">
        <v>8180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9"/>
        <v>230000</v>
      </c>
      <c r="H8686" s="86" t="s">
        <v>138</v>
      </c>
    </row>
    <row r="8687" spans="1:8" ht="15" hidden="1" customHeight="1" x14ac:dyDescent="0.25">
      <c r="A8687" s="65" t="s">
        <v>8164</v>
      </c>
      <c r="B8687" s="111" t="s">
        <v>8181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9"/>
        <v>50000</v>
      </c>
      <c r="H8687" s="86" t="s">
        <v>138</v>
      </c>
    </row>
    <row r="8688" spans="1:8" ht="15" hidden="1" customHeight="1" x14ac:dyDescent="0.25">
      <c r="A8688" s="65" t="s">
        <v>8164</v>
      </c>
      <c r="B8688" s="79" t="s">
        <v>8182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9"/>
        <v>280000</v>
      </c>
      <c r="H8688" s="69" t="s">
        <v>1155</v>
      </c>
    </row>
    <row r="8689" spans="1:8" ht="15" hidden="1" customHeight="1" x14ac:dyDescent="0.25">
      <c r="A8689" s="65" t="s">
        <v>8164</v>
      </c>
      <c r="B8689" s="80" t="s">
        <v>8183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9"/>
        <v>40000</v>
      </c>
      <c r="H8689" s="86" t="s">
        <v>552</v>
      </c>
    </row>
    <row r="8690" spans="1:8" ht="15" hidden="1" customHeight="1" x14ac:dyDescent="0.25">
      <c r="A8690" s="65" t="s">
        <v>8164</v>
      </c>
      <c r="B8690" s="94" t="s">
        <v>8184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9"/>
        <v>310000</v>
      </c>
      <c r="H8690" s="86" t="s">
        <v>138</v>
      </c>
    </row>
    <row r="8691" spans="1:8" ht="15" hidden="1" customHeight="1" x14ac:dyDescent="0.25">
      <c r="A8691" s="65" t="s">
        <v>8164</v>
      </c>
      <c r="B8691" s="77" t="s">
        <v>8185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9"/>
        <v>135000</v>
      </c>
      <c r="H8691" s="86" t="s">
        <v>112</v>
      </c>
    </row>
    <row r="8692" spans="1:8" ht="15" hidden="1" customHeight="1" x14ac:dyDescent="0.25">
      <c r="A8692" s="65" t="s">
        <v>8164</v>
      </c>
      <c r="B8692" s="60" t="s">
        <v>8186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9"/>
        <v>260000</v>
      </c>
      <c r="H8692" s="69" t="s">
        <v>112</v>
      </c>
    </row>
    <row r="8693" spans="1:8" ht="15" hidden="1" customHeight="1" x14ac:dyDescent="0.25">
      <c r="A8693" s="65" t="s">
        <v>8164</v>
      </c>
      <c r="B8693" s="79" t="s">
        <v>8187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9"/>
        <v>280000</v>
      </c>
      <c r="H8693" s="69" t="s">
        <v>8188</v>
      </c>
    </row>
    <row r="8694" spans="1:8" ht="15" hidden="1" customHeight="1" x14ac:dyDescent="0.25">
      <c r="A8694" s="65" t="s">
        <v>8164</v>
      </c>
      <c r="B8694" s="63" t="s">
        <v>8189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8164</v>
      </c>
      <c r="B8695" s="63" t="s">
        <v>8190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8164</v>
      </c>
      <c r="B8696" s="60" t="s">
        <v>8191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8164</v>
      </c>
      <c r="B8697" s="60" t="s">
        <v>8192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8164</v>
      </c>
      <c r="B8698" s="74" t="s">
        <v>8193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9"/>
        <v>37500</v>
      </c>
      <c r="H8698" s="69" t="s">
        <v>552</v>
      </c>
    </row>
    <row r="8699" spans="1:8" ht="15" hidden="1" customHeight="1" x14ac:dyDescent="0.25">
      <c r="A8699" s="65" t="s">
        <v>8164</v>
      </c>
      <c r="B8699" s="74" t="s">
        <v>8194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9"/>
        <v>20000</v>
      </c>
      <c r="H8699" s="69" t="s">
        <v>552</v>
      </c>
    </row>
    <row r="8700" spans="1:8" ht="15" hidden="1" customHeight="1" x14ac:dyDescent="0.25">
      <c r="A8700" s="65" t="s">
        <v>8164</v>
      </c>
      <c r="B8700" s="74" t="s">
        <v>8195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9"/>
        <v>30000</v>
      </c>
      <c r="H8700" s="69" t="s">
        <v>8196</v>
      </c>
    </row>
    <row r="8701" spans="1:8" ht="15" hidden="1" customHeight="1" x14ac:dyDescent="0.25">
      <c r="A8701" s="65" t="s">
        <v>8164</v>
      </c>
      <c r="B8701" s="74" t="s">
        <v>8197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9"/>
        <v>230000</v>
      </c>
      <c r="H8701" s="69" t="s">
        <v>552</v>
      </c>
    </row>
    <row r="8702" spans="1:8" ht="15" hidden="1" customHeight="1" x14ac:dyDescent="0.25">
      <c r="A8702" s="65" t="s">
        <v>8164</v>
      </c>
      <c r="B8702" s="63" t="s">
        <v>8198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9"/>
        <v>440000</v>
      </c>
      <c r="H8702" s="69" t="s">
        <v>112</v>
      </c>
    </row>
    <row r="8703" spans="1:8" ht="15" hidden="1" customHeight="1" x14ac:dyDescent="0.25">
      <c r="A8703" s="65" t="s">
        <v>8164</v>
      </c>
      <c r="B8703" s="63" t="s">
        <v>8199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9"/>
        <v>125000</v>
      </c>
      <c r="H8703" s="69" t="s">
        <v>112</v>
      </c>
    </row>
    <row r="8704" spans="1:8" ht="15" hidden="1" customHeight="1" x14ac:dyDescent="0.25">
      <c r="A8704" s="65" t="s">
        <v>8200</v>
      </c>
      <c r="B8704" s="74" t="s">
        <v>8201</v>
      </c>
      <c r="C8704" s="60" t="s">
        <v>3982</v>
      </c>
      <c r="D8704" s="65">
        <v>400</v>
      </c>
      <c r="E8704" s="71" t="s">
        <v>31</v>
      </c>
      <c r="F8704" s="72">
        <v>250</v>
      </c>
      <c r="G8704" s="68">
        <f t="shared" si="259"/>
        <v>100000</v>
      </c>
      <c r="H8704" s="69" t="s">
        <v>552</v>
      </c>
    </row>
    <row r="8705" spans="1:8" ht="15" hidden="1" customHeight="1" x14ac:dyDescent="0.25">
      <c r="A8705" s="65" t="s">
        <v>8200</v>
      </c>
      <c r="B8705" s="60" t="s">
        <v>8202</v>
      </c>
      <c r="C8705" s="60" t="s">
        <v>3982</v>
      </c>
      <c r="D8705" s="88">
        <v>250</v>
      </c>
      <c r="E8705" s="71" t="s">
        <v>31</v>
      </c>
      <c r="F8705" s="67">
        <v>500</v>
      </c>
      <c r="G8705" s="68">
        <f t="shared" si="259"/>
        <v>125000</v>
      </c>
      <c r="H8705" s="69" t="s">
        <v>552</v>
      </c>
    </row>
    <row r="8706" spans="1:8" ht="15" hidden="1" customHeight="1" x14ac:dyDescent="0.25">
      <c r="A8706" s="65" t="s">
        <v>8200</v>
      </c>
      <c r="B8706" s="79" t="s">
        <v>8203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8200</v>
      </c>
      <c r="B8707" s="74" t="s">
        <v>8204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8200</v>
      </c>
      <c r="B8708" s="60" t="s">
        <v>8205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0">F8708*D8708</f>
        <v>260000</v>
      </c>
      <c r="H8708" s="69" t="s">
        <v>112</v>
      </c>
    </row>
    <row r="8709" spans="1:8" ht="15" hidden="1" customHeight="1" x14ac:dyDescent="0.25">
      <c r="A8709" s="65" t="s">
        <v>8200</v>
      </c>
      <c r="B8709" s="60" t="s">
        <v>8206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0"/>
        <v>230000</v>
      </c>
      <c r="H8709" s="69" t="s">
        <v>112</v>
      </c>
    </row>
    <row r="8710" spans="1:8" ht="15" hidden="1" customHeight="1" x14ac:dyDescent="0.25">
      <c r="A8710" s="65" t="s">
        <v>8200</v>
      </c>
      <c r="B8710" s="60" t="s">
        <v>8207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0"/>
        <v>185000</v>
      </c>
      <c r="H8710" s="69" t="s">
        <v>112</v>
      </c>
    </row>
    <row r="8711" spans="1:8" ht="15" hidden="1" customHeight="1" x14ac:dyDescent="0.25">
      <c r="A8711" s="65" t="s">
        <v>8200</v>
      </c>
      <c r="B8711" s="60" t="s">
        <v>8208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0"/>
        <v>195000</v>
      </c>
      <c r="H8711" s="69" t="s">
        <v>112</v>
      </c>
    </row>
    <row r="8712" spans="1:8" ht="15" hidden="1" customHeight="1" x14ac:dyDescent="0.25">
      <c r="A8712" s="65" t="s">
        <v>8200</v>
      </c>
      <c r="B8712" s="63" t="s">
        <v>8209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0"/>
        <v>140000</v>
      </c>
      <c r="H8712" s="69" t="s">
        <v>112</v>
      </c>
    </row>
    <row r="8713" spans="1:8" ht="15" hidden="1" customHeight="1" x14ac:dyDescent="0.25">
      <c r="A8713" s="65" t="s">
        <v>8200</v>
      </c>
      <c r="B8713" s="60" t="s">
        <v>8210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0"/>
        <v>300000</v>
      </c>
      <c r="H8713" s="69" t="s">
        <v>552</v>
      </c>
    </row>
    <row r="8714" spans="1:8" ht="15" hidden="1" customHeight="1" x14ac:dyDescent="0.25">
      <c r="A8714" s="65" t="s">
        <v>8200</v>
      </c>
      <c r="B8714" s="60" t="s">
        <v>8211</v>
      </c>
      <c r="C8714" s="60" t="s">
        <v>7721</v>
      </c>
      <c r="D8714" s="65">
        <v>2</v>
      </c>
      <c r="E8714" s="71" t="s">
        <v>31</v>
      </c>
      <c r="F8714" s="72">
        <v>1</v>
      </c>
      <c r="G8714" s="95">
        <f t="shared" si="260"/>
        <v>2</v>
      </c>
      <c r="H8714" s="69" t="s">
        <v>112</v>
      </c>
    </row>
    <row r="8715" spans="1:8" ht="15" hidden="1" customHeight="1" x14ac:dyDescent="0.25">
      <c r="A8715" s="65" t="s">
        <v>8200</v>
      </c>
      <c r="B8715" s="79" t="s">
        <v>8212</v>
      </c>
      <c r="C8715" s="60" t="s">
        <v>7721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8200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0"/>
        <v>390000</v>
      </c>
      <c r="H8716" s="69" t="s">
        <v>8213</v>
      </c>
    </row>
    <row r="8717" spans="1:8" ht="15" hidden="1" customHeight="1" x14ac:dyDescent="0.25">
      <c r="A8717" s="65" t="s">
        <v>8200</v>
      </c>
      <c r="B8717" s="60" t="s">
        <v>8214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0"/>
        <v>866000</v>
      </c>
      <c r="H8717" s="69" t="s">
        <v>687</v>
      </c>
    </row>
    <row r="8718" spans="1:8" ht="15" hidden="1" customHeight="1" x14ac:dyDescent="0.25">
      <c r="A8718" s="65" t="s">
        <v>8200</v>
      </c>
      <c r="B8718" s="63" t="s">
        <v>8215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0"/>
        <v>3737000</v>
      </c>
      <c r="H8718" s="69" t="s">
        <v>8216</v>
      </c>
    </row>
    <row r="8719" spans="1:8" ht="15" hidden="1" customHeight="1" x14ac:dyDescent="0.25">
      <c r="A8719" s="65" t="s">
        <v>8200</v>
      </c>
      <c r="B8719" s="94" t="s">
        <v>8217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0"/>
        <v>2364000</v>
      </c>
      <c r="H8719" s="69" t="s">
        <v>8218</v>
      </c>
    </row>
    <row r="8720" spans="1:8" ht="15" hidden="1" customHeight="1" x14ac:dyDescent="0.25">
      <c r="A8720" s="65" t="s">
        <v>8200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0"/>
        <v>195000</v>
      </c>
      <c r="H8720" s="69" t="s">
        <v>8219</v>
      </c>
    </row>
    <row r="8721" spans="1:8" ht="15" hidden="1" customHeight="1" x14ac:dyDescent="0.25">
      <c r="A8721" s="65" t="s">
        <v>8200</v>
      </c>
      <c r="B8721" s="60" t="s">
        <v>8220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0"/>
        <v>2301000</v>
      </c>
      <c r="H8721" s="69" t="s">
        <v>8221</v>
      </c>
    </row>
    <row r="8722" spans="1:8" ht="15" hidden="1" customHeight="1" x14ac:dyDescent="0.25">
      <c r="A8722" s="65" t="s">
        <v>8200</v>
      </c>
      <c r="B8722" s="60" t="s">
        <v>8222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0"/>
        <v>1267500</v>
      </c>
      <c r="H8722" s="69" t="s">
        <v>8221</v>
      </c>
    </row>
    <row r="8723" spans="1:8" ht="15" hidden="1" customHeight="1" x14ac:dyDescent="0.25">
      <c r="A8723" s="65" t="s">
        <v>8200</v>
      </c>
      <c r="B8723" s="60" t="s">
        <v>8223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0"/>
        <v>110500</v>
      </c>
      <c r="H8723" s="69" t="s">
        <v>8221</v>
      </c>
    </row>
    <row r="8724" spans="1:8" ht="15" hidden="1" customHeight="1" x14ac:dyDescent="0.25">
      <c r="A8724" s="65" t="s">
        <v>8200</v>
      </c>
      <c r="B8724" s="63" t="s">
        <v>8224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0"/>
        <v>52500</v>
      </c>
      <c r="H8724" s="86" t="s">
        <v>112</v>
      </c>
    </row>
    <row r="8725" spans="1:8" ht="15" hidden="1" customHeight="1" x14ac:dyDescent="0.25">
      <c r="A8725" s="65" t="s">
        <v>8200</v>
      </c>
      <c r="B8725" s="111" t="s">
        <v>8225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0"/>
        <v>35000</v>
      </c>
      <c r="H8725" s="86" t="s">
        <v>792</v>
      </c>
    </row>
    <row r="8726" spans="1:8" ht="15" hidden="1" customHeight="1" x14ac:dyDescent="0.25">
      <c r="A8726" s="65" t="s">
        <v>8200</v>
      </c>
      <c r="B8726" s="79" t="s">
        <v>8226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0"/>
        <v>35000</v>
      </c>
      <c r="H8726" s="86" t="s">
        <v>792</v>
      </c>
    </row>
    <row r="8727" spans="1:8" ht="15" hidden="1" customHeight="1" x14ac:dyDescent="0.25">
      <c r="A8727" s="65" t="s">
        <v>8200</v>
      </c>
      <c r="B8727" s="80" t="s">
        <v>8227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0"/>
        <v>25000</v>
      </c>
      <c r="H8727" s="86" t="s">
        <v>792</v>
      </c>
    </row>
    <row r="8728" spans="1:8" ht="15" hidden="1" customHeight="1" x14ac:dyDescent="0.25">
      <c r="A8728" s="65" t="s">
        <v>8200</v>
      </c>
      <c r="B8728" s="94" t="s">
        <v>8228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0"/>
        <v>320000</v>
      </c>
      <c r="H8728" s="86" t="s">
        <v>8229</v>
      </c>
    </row>
    <row r="8729" spans="1:8" ht="15" hidden="1" customHeight="1" x14ac:dyDescent="0.25">
      <c r="A8729" s="65" t="s">
        <v>8200</v>
      </c>
      <c r="B8729" s="77" t="s">
        <v>8230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0"/>
        <v>210000</v>
      </c>
      <c r="H8729" s="86" t="s">
        <v>1533</v>
      </c>
    </row>
    <row r="8730" spans="1:8" ht="15" hidden="1" customHeight="1" x14ac:dyDescent="0.25">
      <c r="A8730" s="65" t="s">
        <v>8200</v>
      </c>
      <c r="B8730" s="60" t="s">
        <v>8231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0"/>
        <v>80000</v>
      </c>
      <c r="H8730" s="86" t="s">
        <v>792</v>
      </c>
    </row>
    <row r="8731" spans="1:8" ht="15" hidden="1" customHeight="1" x14ac:dyDescent="0.25">
      <c r="A8731" s="65" t="s">
        <v>8200</v>
      </c>
      <c r="B8731" s="79" t="s">
        <v>8232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0"/>
        <v>82500</v>
      </c>
      <c r="H8731" s="86" t="s">
        <v>792</v>
      </c>
    </row>
    <row r="8732" spans="1:8" ht="15" hidden="1" customHeight="1" x14ac:dyDescent="0.25">
      <c r="A8732" s="65" t="s">
        <v>8200</v>
      </c>
      <c r="B8732" s="63" t="s">
        <v>8233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customHeight="1" x14ac:dyDescent="0.25">
      <c r="A8733" s="65" t="s">
        <v>8234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8235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8234</v>
      </c>
      <c r="B8734" s="60" t="s">
        <v>8236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8234</v>
      </c>
      <c r="B8735" s="79" t="s">
        <v>8237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8234</v>
      </c>
      <c r="B8736" s="74" t="s">
        <v>8238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8234</v>
      </c>
      <c r="B8737" s="60" t="s">
        <v>8239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1">F8737*D8737</f>
        <v>3450000</v>
      </c>
      <c r="H8737" s="69" t="s">
        <v>1795</v>
      </c>
    </row>
    <row r="8738" spans="1:8" ht="15" hidden="1" customHeight="1" x14ac:dyDescent="0.25">
      <c r="A8738" s="65" t="s">
        <v>8234</v>
      </c>
      <c r="B8738" s="60" t="s">
        <v>8240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1"/>
        <v>10000</v>
      </c>
      <c r="H8738" s="69" t="s">
        <v>953</v>
      </c>
    </row>
    <row r="8739" spans="1:8" ht="15" hidden="1" customHeight="1" x14ac:dyDescent="0.25">
      <c r="A8739" s="65" t="s">
        <v>8234</v>
      </c>
      <c r="B8739" s="60" t="s">
        <v>8241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1"/>
        <v>75000</v>
      </c>
      <c r="H8739" s="69" t="s">
        <v>8242</v>
      </c>
    </row>
    <row r="8740" spans="1:8" ht="15" hidden="1" customHeight="1" x14ac:dyDescent="0.25">
      <c r="A8740" s="65" t="s">
        <v>8234</v>
      </c>
      <c r="B8740" s="60" t="s">
        <v>8243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1"/>
        <v>50000</v>
      </c>
      <c r="H8740" s="69" t="s">
        <v>1306</v>
      </c>
    </row>
    <row r="8741" spans="1:8" ht="15" hidden="1" customHeight="1" x14ac:dyDescent="0.25">
      <c r="A8741" s="65" t="s">
        <v>8234</v>
      </c>
      <c r="B8741" s="63" t="s">
        <v>8069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1"/>
        <v>90000</v>
      </c>
      <c r="H8741" s="69" t="s">
        <v>972</v>
      </c>
    </row>
    <row r="8742" spans="1:8" ht="15" hidden="1" customHeight="1" x14ac:dyDescent="0.25">
      <c r="A8742" s="65" t="s">
        <v>8234</v>
      </c>
      <c r="B8742" s="60" t="s">
        <v>8244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1"/>
        <v>370000</v>
      </c>
      <c r="H8742" s="69" t="s">
        <v>112</v>
      </c>
    </row>
    <row r="8743" spans="1:8" ht="15" hidden="1" customHeight="1" x14ac:dyDescent="0.25">
      <c r="A8743" s="65" t="s">
        <v>8234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1"/>
        <v>160000</v>
      </c>
      <c r="H8743" s="69" t="s">
        <v>112</v>
      </c>
    </row>
    <row r="8744" spans="1:8" ht="15" hidden="1" customHeight="1" x14ac:dyDescent="0.25">
      <c r="A8744" s="65" t="s">
        <v>8234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8234</v>
      </c>
      <c r="B8745" s="74" t="s">
        <v>8245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1"/>
        <v>920000</v>
      </c>
      <c r="H8745" s="69" t="s">
        <v>1306</v>
      </c>
    </row>
    <row r="8746" spans="1:8" ht="15" hidden="1" customHeight="1" x14ac:dyDescent="0.25">
      <c r="A8746" s="65" t="s">
        <v>8234</v>
      </c>
      <c r="B8746" s="60" t="s">
        <v>8246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1"/>
        <v>20000</v>
      </c>
      <c r="H8746" s="69" t="s">
        <v>8247</v>
      </c>
    </row>
    <row r="8747" spans="1:8" ht="15" hidden="1" customHeight="1" x14ac:dyDescent="0.25">
      <c r="A8747" s="65" t="s">
        <v>8234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1"/>
        <v>70000</v>
      </c>
      <c r="H8747" s="69" t="s">
        <v>2682</v>
      </c>
    </row>
    <row r="8748" spans="1:8" ht="15" hidden="1" customHeight="1" x14ac:dyDescent="0.25">
      <c r="A8748" s="65" t="s">
        <v>8234</v>
      </c>
      <c r="B8748" s="94" t="s">
        <v>8248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1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8249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1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8250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1"/>
        <v>40000</v>
      </c>
      <c r="H8750" s="69" t="s">
        <v>8251</v>
      </c>
    </row>
    <row r="8751" spans="1:8" ht="15" customHeight="1" x14ac:dyDescent="0.25">
      <c r="A8751" s="65" t="s">
        <v>358</v>
      </c>
      <c r="B8751" s="79" t="s">
        <v>8252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customHeight="1" x14ac:dyDescent="0.25">
      <c r="A8752" s="65" t="s">
        <v>358</v>
      </c>
      <c r="B8752" s="74" t="s">
        <v>8253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8254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2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8255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2"/>
        <v>175000</v>
      </c>
      <c r="H8754" s="69" t="s">
        <v>8256</v>
      </c>
    </row>
    <row r="8755" spans="1:8" ht="15" hidden="1" customHeight="1" x14ac:dyDescent="0.25">
      <c r="A8755" s="65" t="s">
        <v>358</v>
      </c>
      <c r="B8755" s="60" t="s">
        <v>8255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2"/>
        <v>517500</v>
      </c>
      <c r="H8755" s="69" t="s">
        <v>8256</v>
      </c>
    </row>
    <row r="8756" spans="1:8" ht="15" hidden="1" customHeight="1" x14ac:dyDescent="0.25">
      <c r="A8756" s="65" t="s">
        <v>358</v>
      </c>
      <c r="B8756" s="60" t="s">
        <v>8257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2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8258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2"/>
        <v>95000</v>
      </c>
      <c r="H8757" s="69" t="s">
        <v>8247</v>
      </c>
    </row>
    <row r="8758" spans="1:8" ht="15" hidden="1" customHeight="1" x14ac:dyDescent="0.25">
      <c r="A8758" s="65" t="s">
        <v>358</v>
      </c>
      <c r="B8758" s="60" t="s">
        <v>6331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2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8259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2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4013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2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8260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2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8261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2"/>
        <v>840000</v>
      </c>
      <c r="H8763" s="69" t="s">
        <v>8262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2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6711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2"/>
        <v>690000</v>
      </c>
      <c r="H8765" s="69" t="s">
        <v>112</v>
      </c>
    </row>
    <row r="8766" spans="1:8" ht="15" hidden="1" customHeight="1" x14ac:dyDescent="0.25">
      <c r="A8766" s="65" t="s">
        <v>8263</v>
      </c>
      <c r="B8766" s="60" t="s">
        <v>8264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2"/>
        <v>1170000</v>
      </c>
      <c r="H8766" s="69" t="s">
        <v>8265</v>
      </c>
    </row>
    <row r="8767" spans="1:8" ht="15" hidden="1" customHeight="1" x14ac:dyDescent="0.25">
      <c r="A8767" s="65" t="s">
        <v>8263</v>
      </c>
      <c r="B8767" s="60" t="s">
        <v>8266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2"/>
        <v>950000</v>
      </c>
      <c r="H8767" s="69" t="s">
        <v>112</v>
      </c>
    </row>
    <row r="8768" spans="1:8" ht="15" hidden="1" customHeight="1" x14ac:dyDescent="0.25">
      <c r="A8768" s="65" t="s">
        <v>8263</v>
      </c>
      <c r="B8768" s="79" t="s">
        <v>8267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8263</v>
      </c>
      <c r="B8769" s="74" t="s">
        <v>8268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8263</v>
      </c>
      <c r="B8770" s="60" t="s">
        <v>8269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3">F8770*D8770</f>
        <v>75000</v>
      </c>
      <c r="H8770" s="69" t="s">
        <v>112</v>
      </c>
    </row>
    <row r="8771" spans="1:8" ht="15" hidden="1" customHeight="1" x14ac:dyDescent="0.25">
      <c r="A8771" s="65" t="s">
        <v>8263</v>
      </c>
      <c r="B8771" s="60" t="s">
        <v>8270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3"/>
        <v>50000</v>
      </c>
      <c r="H8771" s="69" t="s">
        <v>112</v>
      </c>
    </row>
    <row r="8772" spans="1:8" ht="15" hidden="1" customHeight="1" x14ac:dyDescent="0.25">
      <c r="A8772" s="65" t="s">
        <v>8263</v>
      </c>
      <c r="B8772" s="60" t="s">
        <v>8271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3"/>
        <v>230000</v>
      </c>
      <c r="H8772" s="69" t="s">
        <v>112</v>
      </c>
    </row>
    <row r="8773" spans="1:8" ht="15" hidden="1" customHeight="1" x14ac:dyDescent="0.25">
      <c r="A8773" s="65" t="s">
        <v>8263</v>
      </c>
      <c r="B8773" s="60" t="s">
        <v>4368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3"/>
        <v>350000</v>
      </c>
      <c r="H8773" s="69" t="s">
        <v>1155</v>
      </c>
    </row>
    <row r="8774" spans="1:8" ht="15" hidden="1" customHeight="1" x14ac:dyDescent="0.25">
      <c r="A8774" s="65" t="s">
        <v>8263</v>
      </c>
      <c r="B8774" s="63" t="s">
        <v>8272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3"/>
        <v>220000</v>
      </c>
      <c r="H8774" s="69" t="s">
        <v>1155</v>
      </c>
    </row>
    <row r="8775" spans="1:8" ht="15" hidden="1" customHeight="1" x14ac:dyDescent="0.25">
      <c r="A8775" s="65" t="s">
        <v>8263</v>
      </c>
      <c r="B8775" s="60" t="s">
        <v>8273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3"/>
        <v>20000</v>
      </c>
      <c r="H8775" s="69" t="s">
        <v>1155</v>
      </c>
    </row>
    <row r="8776" spans="1:8" ht="15" hidden="1" customHeight="1" x14ac:dyDescent="0.25">
      <c r="A8776" s="65" t="s">
        <v>8263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3"/>
        <v>7000</v>
      </c>
      <c r="H8776" s="69" t="s">
        <v>1155</v>
      </c>
    </row>
    <row r="8777" spans="1:8" ht="15" hidden="1" customHeight="1" x14ac:dyDescent="0.25">
      <c r="A8777" s="65" t="s">
        <v>8263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8263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3"/>
        <v>365000</v>
      </c>
      <c r="H8778" s="69" t="s">
        <v>112</v>
      </c>
    </row>
    <row r="8779" spans="1:8" ht="15" hidden="1" customHeight="1" x14ac:dyDescent="0.25">
      <c r="A8779" s="65" t="s">
        <v>8263</v>
      </c>
      <c r="B8779" s="60" t="s">
        <v>8274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3"/>
        <v>980000</v>
      </c>
      <c r="H8779" s="69" t="s">
        <v>687</v>
      </c>
    </row>
    <row r="8780" spans="1:8" ht="15" hidden="1" customHeight="1" x14ac:dyDescent="0.25">
      <c r="A8780" s="65" t="s">
        <v>8275</v>
      </c>
      <c r="B8780" s="60" t="s">
        <v>8276</v>
      </c>
      <c r="C8780" s="60" t="s">
        <v>8277</v>
      </c>
      <c r="D8780" s="65">
        <v>10</v>
      </c>
      <c r="E8780" s="71" t="s">
        <v>64</v>
      </c>
      <c r="F8780" s="72">
        <v>14500</v>
      </c>
      <c r="G8780" s="68">
        <f t="shared" si="263"/>
        <v>145000</v>
      </c>
      <c r="H8780" s="69" t="s">
        <v>552</v>
      </c>
    </row>
    <row r="8781" spans="1:8" ht="15" hidden="1" customHeight="1" x14ac:dyDescent="0.25">
      <c r="A8781" s="65" t="s">
        <v>8275</v>
      </c>
      <c r="B8781" s="60" t="s">
        <v>8278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3"/>
        <v>4750000</v>
      </c>
      <c r="H8781" s="69" t="s">
        <v>8279</v>
      </c>
    </row>
    <row r="8782" spans="1:8" ht="15" hidden="1" customHeight="1" x14ac:dyDescent="0.25">
      <c r="A8782" s="65" t="s">
        <v>8275</v>
      </c>
      <c r="B8782" s="80" t="s">
        <v>8280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8275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8275</v>
      </c>
      <c r="B8784" s="60" t="s">
        <v>8281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4">F8784*D8784</f>
        <v>185000</v>
      </c>
      <c r="H8784" s="69" t="s">
        <v>112</v>
      </c>
    </row>
    <row r="8785" spans="1:8" ht="15" hidden="1" customHeight="1" x14ac:dyDescent="0.25">
      <c r="A8785" s="65" t="s">
        <v>8275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4"/>
        <v>140000</v>
      </c>
      <c r="H8785" s="69" t="s">
        <v>112</v>
      </c>
    </row>
    <row r="8786" spans="1:8" ht="15" hidden="1" customHeight="1" x14ac:dyDescent="0.25">
      <c r="A8786" s="65" t="s">
        <v>8275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4"/>
        <v>160000</v>
      </c>
      <c r="H8786" s="69" t="s">
        <v>112</v>
      </c>
    </row>
    <row r="8787" spans="1:8" ht="15" hidden="1" customHeight="1" x14ac:dyDescent="0.25">
      <c r="A8787" s="65" t="s">
        <v>8275</v>
      </c>
      <c r="B8787" s="60" t="s">
        <v>8282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4"/>
        <v>770000</v>
      </c>
      <c r="H8787" s="69" t="s">
        <v>8283</v>
      </c>
    </row>
    <row r="8788" spans="1:8" ht="15" hidden="1" customHeight="1" x14ac:dyDescent="0.25">
      <c r="A8788" s="65" t="s">
        <v>8275</v>
      </c>
      <c r="B8788" s="63" t="s">
        <v>8284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4"/>
        <v>80000</v>
      </c>
      <c r="H8788" s="69" t="s">
        <v>1306</v>
      </c>
    </row>
    <row r="8789" spans="1:8" ht="15" hidden="1" customHeight="1" x14ac:dyDescent="0.25">
      <c r="A8789" s="65" t="s">
        <v>8275</v>
      </c>
      <c r="B8789" s="60" t="s">
        <v>8285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4"/>
        <v>75000</v>
      </c>
      <c r="H8789" s="69" t="s">
        <v>112</v>
      </c>
    </row>
    <row r="8790" spans="1:8" ht="15" customHeight="1" x14ac:dyDescent="0.25">
      <c r="A8790" s="65" t="s">
        <v>8275</v>
      </c>
      <c r="B8790" s="60" t="s">
        <v>7903</v>
      </c>
      <c r="C8790" s="60" t="s">
        <v>5222</v>
      </c>
      <c r="D8790" s="65">
        <v>10</v>
      </c>
      <c r="E8790" s="71" t="s">
        <v>31</v>
      </c>
      <c r="F8790" s="72">
        <v>2100000</v>
      </c>
      <c r="G8790" s="95">
        <f t="shared" si="264"/>
        <v>21000000</v>
      </c>
      <c r="H8790" s="69" t="s">
        <v>112</v>
      </c>
    </row>
    <row r="8791" spans="1:8" ht="15" customHeight="1" x14ac:dyDescent="0.25">
      <c r="A8791" s="65" t="s">
        <v>8275</v>
      </c>
      <c r="B8791" s="79" t="s">
        <v>8286</v>
      </c>
      <c r="C8791" s="60" t="s">
        <v>5222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8287</v>
      </c>
      <c r="B8792" s="60" t="s">
        <v>8288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8287</v>
      </c>
      <c r="B8793" s="60" t="s">
        <v>8289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8287</v>
      </c>
      <c r="B8794" s="80" t="s">
        <v>8097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8287</v>
      </c>
      <c r="B8795" s="74" t="s">
        <v>4293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8287</v>
      </c>
      <c r="B8796" s="60" t="s">
        <v>8290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5">F8796*D8796</f>
        <v>320000</v>
      </c>
      <c r="H8796" s="69" t="s">
        <v>609</v>
      </c>
    </row>
    <row r="8797" spans="1:8" ht="15" hidden="1" customHeight="1" x14ac:dyDescent="0.25">
      <c r="A8797" s="65" t="s">
        <v>8287</v>
      </c>
      <c r="B8797" s="60" t="s">
        <v>8291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5"/>
        <v>650000</v>
      </c>
      <c r="H8797" s="69" t="s">
        <v>2632</v>
      </c>
    </row>
    <row r="8798" spans="1:8" ht="15" customHeight="1" x14ac:dyDescent="0.25">
      <c r="A8798" s="65" t="s">
        <v>8287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5"/>
        <v>1175000</v>
      </c>
      <c r="H8798" s="69" t="s">
        <v>8292</v>
      </c>
    </row>
    <row r="8799" spans="1:8" ht="15" hidden="1" customHeight="1" x14ac:dyDescent="0.25">
      <c r="A8799" s="65" t="s">
        <v>8287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5"/>
        <v>650000</v>
      </c>
      <c r="H8799" s="69" t="s">
        <v>8292</v>
      </c>
    </row>
    <row r="8800" spans="1:8" ht="15" hidden="1" customHeight="1" x14ac:dyDescent="0.25">
      <c r="A8800" s="65" t="s">
        <v>8287</v>
      </c>
      <c r="B8800" s="63" t="s">
        <v>4551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5"/>
        <v>160000</v>
      </c>
      <c r="H8800" s="69" t="s">
        <v>1485</v>
      </c>
    </row>
    <row r="8801" spans="1:8" ht="15" hidden="1" customHeight="1" x14ac:dyDescent="0.25">
      <c r="A8801" s="65" t="s">
        <v>8287</v>
      </c>
      <c r="B8801" s="60" t="s">
        <v>8293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5"/>
        <v>25000</v>
      </c>
      <c r="H8801" s="69" t="s">
        <v>1485</v>
      </c>
    </row>
    <row r="8802" spans="1:8" ht="15" hidden="1" customHeight="1" x14ac:dyDescent="0.25">
      <c r="A8802" s="65" t="s">
        <v>8294</v>
      </c>
      <c r="B8802" s="60" t="s">
        <v>8295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5"/>
        <v>180000</v>
      </c>
      <c r="H8802" s="69" t="s">
        <v>615</v>
      </c>
    </row>
    <row r="8803" spans="1:8" ht="15" hidden="1" customHeight="1" x14ac:dyDescent="0.25">
      <c r="A8803" s="65" t="s">
        <v>8294</v>
      </c>
      <c r="B8803" s="60" t="s">
        <v>8296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5"/>
        <v>237500</v>
      </c>
      <c r="H8803" s="69" t="s">
        <v>166</v>
      </c>
    </row>
    <row r="8804" spans="1:8" ht="15" hidden="1" customHeight="1" x14ac:dyDescent="0.25">
      <c r="A8804" s="65" t="s">
        <v>8294</v>
      </c>
      <c r="B8804" s="80" t="s">
        <v>8297</v>
      </c>
      <c r="C8804" s="87" t="s">
        <v>3982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8294</v>
      </c>
      <c r="B8805" s="74" t="s">
        <v>8298</v>
      </c>
      <c r="C8805" s="75" t="s">
        <v>3982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8294</v>
      </c>
      <c r="B8806" s="60" t="s">
        <v>8299</v>
      </c>
      <c r="C8806" s="75" t="s">
        <v>3982</v>
      </c>
      <c r="D8806" s="65">
        <v>10</v>
      </c>
      <c r="E8806" s="76" t="s">
        <v>31</v>
      </c>
      <c r="F8806" s="72">
        <v>2500</v>
      </c>
      <c r="G8806" s="95">
        <f t="shared" ref="G8806:G8868" si="266">F8806*D8806</f>
        <v>25000</v>
      </c>
      <c r="H8806" s="69" t="s">
        <v>166</v>
      </c>
    </row>
    <row r="8807" spans="1:8" ht="15" hidden="1" customHeight="1" x14ac:dyDescent="0.25">
      <c r="A8807" s="65" t="s">
        <v>8294</v>
      </c>
      <c r="B8807" s="60" t="s">
        <v>8300</v>
      </c>
      <c r="C8807" s="75" t="s">
        <v>3982</v>
      </c>
      <c r="D8807" s="65">
        <v>20</v>
      </c>
      <c r="E8807" s="76" t="s">
        <v>31</v>
      </c>
      <c r="F8807" s="72">
        <v>250</v>
      </c>
      <c r="G8807" s="95">
        <f t="shared" si="266"/>
        <v>5000</v>
      </c>
      <c r="H8807" s="69" t="s">
        <v>166</v>
      </c>
    </row>
    <row r="8808" spans="1:8" ht="15" hidden="1" customHeight="1" x14ac:dyDescent="0.25">
      <c r="A8808" s="65" t="s">
        <v>8294</v>
      </c>
      <c r="B8808" s="60" t="s">
        <v>8301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6"/>
        <v>108500</v>
      </c>
      <c r="H8808" s="69" t="s">
        <v>615</v>
      </c>
    </row>
    <row r="8809" spans="1:8" ht="15" hidden="1" customHeight="1" x14ac:dyDescent="0.25">
      <c r="A8809" s="65" t="s">
        <v>8294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6"/>
        <v>30000</v>
      </c>
      <c r="H8809" s="69" t="s">
        <v>615</v>
      </c>
    </row>
    <row r="8810" spans="1:8" ht="15" hidden="1" customHeight="1" x14ac:dyDescent="0.25">
      <c r="A8810" s="65" t="s">
        <v>8294</v>
      </c>
      <c r="B8810" s="63" t="s">
        <v>8302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6"/>
        <v>1680000</v>
      </c>
      <c r="H8810" s="69" t="s">
        <v>8303</v>
      </c>
    </row>
    <row r="8811" spans="1:8" ht="15" hidden="1" customHeight="1" x14ac:dyDescent="0.25">
      <c r="A8811" s="65" t="s">
        <v>8294</v>
      </c>
      <c r="B8811" s="60" t="s">
        <v>8304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6"/>
        <v>140000</v>
      </c>
      <c r="H8811" s="69" t="s">
        <v>3462</v>
      </c>
    </row>
    <row r="8812" spans="1:8" ht="15" hidden="1" customHeight="1" x14ac:dyDescent="0.25">
      <c r="A8812" s="65" t="s">
        <v>8294</v>
      </c>
      <c r="B8812" s="60" t="s">
        <v>8295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6"/>
        <v>120000</v>
      </c>
      <c r="H8812" s="69" t="s">
        <v>615</v>
      </c>
    </row>
    <row r="8813" spans="1:8" ht="15" hidden="1" customHeight="1" x14ac:dyDescent="0.25">
      <c r="A8813" s="65" t="s">
        <v>8294</v>
      </c>
      <c r="B8813" s="79" t="s">
        <v>8305</v>
      </c>
      <c r="C8813" s="60" t="s">
        <v>6395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8294</v>
      </c>
      <c r="B8814" s="74" t="s">
        <v>8306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6"/>
        <v>40000</v>
      </c>
      <c r="H8814" s="69" t="s">
        <v>1043</v>
      </c>
    </row>
    <row r="8815" spans="1:8" ht="15" hidden="1" customHeight="1" x14ac:dyDescent="0.25">
      <c r="A8815" s="65" t="s">
        <v>8294</v>
      </c>
      <c r="B8815" s="60" t="s">
        <v>8307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6"/>
        <v>1550000</v>
      </c>
      <c r="H8815" s="69" t="s">
        <v>615</v>
      </c>
    </row>
    <row r="8816" spans="1:8" ht="15" hidden="1" customHeight="1" x14ac:dyDescent="0.25">
      <c r="A8816" s="65" t="s">
        <v>8294</v>
      </c>
      <c r="B8816" s="63" t="s">
        <v>8308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6"/>
        <v>1570000</v>
      </c>
      <c r="H8816" s="69" t="s">
        <v>615</v>
      </c>
    </row>
    <row r="8817" spans="1:9" ht="15" hidden="1" customHeight="1" x14ac:dyDescent="0.25">
      <c r="A8817" s="65" t="s">
        <v>8294</v>
      </c>
      <c r="B8817" s="60" t="s">
        <v>8309</v>
      </c>
      <c r="C8817" s="75" t="s">
        <v>4223</v>
      </c>
      <c r="D8817" s="88">
        <v>1</v>
      </c>
      <c r="E8817" s="71" t="s">
        <v>31</v>
      </c>
      <c r="F8817" s="67">
        <v>165000</v>
      </c>
      <c r="G8817" s="68">
        <f t="shared" si="266"/>
        <v>165000</v>
      </c>
      <c r="H8817" s="69" t="s">
        <v>615</v>
      </c>
    </row>
    <row r="8818" spans="1:9" ht="15" hidden="1" customHeight="1" x14ac:dyDescent="0.25">
      <c r="A8818" s="65" t="s">
        <v>8294</v>
      </c>
      <c r="B8818" s="74" t="s">
        <v>8310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6"/>
        <v>100000</v>
      </c>
      <c r="H8818" s="69" t="s">
        <v>1043</v>
      </c>
    </row>
    <row r="8819" spans="1:9" ht="15" hidden="1" customHeight="1" x14ac:dyDescent="0.25">
      <c r="A8819" s="65" t="s">
        <v>8294</v>
      </c>
      <c r="B8819" s="60" t="s">
        <v>8311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6"/>
        <v>220000</v>
      </c>
      <c r="H8819" s="69" t="s">
        <v>1043</v>
      </c>
    </row>
    <row r="8820" spans="1:9" ht="15" hidden="1" customHeight="1" x14ac:dyDescent="0.25">
      <c r="A8820" s="65" t="s">
        <v>8294</v>
      </c>
      <c r="B8820" s="60" t="s">
        <v>8312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6"/>
        <v>100000</v>
      </c>
      <c r="H8820" s="69" t="s">
        <v>1043</v>
      </c>
    </row>
    <row r="8821" spans="1:9" ht="15" hidden="1" customHeight="1" x14ac:dyDescent="0.25">
      <c r="A8821" s="65" t="s">
        <v>8294</v>
      </c>
      <c r="B8821" s="60" t="s">
        <v>8313</v>
      </c>
      <c r="C8821" s="60" t="s">
        <v>8314</v>
      </c>
      <c r="D8821" s="65">
        <v>1</v>
      </c>
      <c r="E8821" s="76" t="s">
        <v>31</v>
      </c>
      <c r="F8821" s="90">
        <v>80000</v>
      </c>
      <c r="G8821" s="95">
        <f t="shared" si="266"/>
        <v>80000</v>
      </c>
      <c r="H8821" s="69" t="s">
        <v>615</v>
      </c>
    </row>
    <row r="8822" spans="1:9" ht="15" hidden="1" customHeight="1" x14ac:dyDescent="0.25">
      <c r="A8822" s="65" t="s">
        <v>8315</v>
      </c>
      <c r="B8822" s="60" t="s">
        <v>6649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6"/>
        <v>175000</v>
      </c>
      <c r="H8822" s="69" t="s">
        <v>2992</v>
      </c>
      <c r="I8822" s="73"/>
    </row>
    <row r="8823" spans="1:9" ht="15" hidden="1" customHeight="1" x14ac:dyDescent="0.25">
      <c r="A8823" s="65" t="s">
        <v>8315</v>
      </c>
      <c r="B8823" s="60" t="s">
        <v>8316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6"/>
        <v>55000</v>
      </c>
      <c r="H8823" s="69" t="s">
        <v>552</v>
      </c>
      <c r="I8823" s="73"/>
    </row>
    <row r="8824" spans="1:9" ht="15" hidden="1" customHeight="1" x14ac:dyDescent="0.25">
      <c r="A8824" s="65" t="s">
        <v>8315</v>
      </c>
      <c r="B8824" s="80" t="s">
        <v>8317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6"/>
        <v>55000</v>
      </c>
      <c r="H8824" s="69" t="s">
        <v>552</v>
      </c>
      <c r="I8824" s="73"/>
    </row>
    <row r="8825" spans="1:9" ht="15" hidden="1" customHeight="1" x14ac:dyDescent="0.25">
      <c r="A8825" s="65" t="s">
        <v>8315</v>
      </c>
      <c r="B8825" s="74" t="s">
        <v>8318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6"/>
        <v>50000</v>
      </c>
      <c r="H8825" s="69" t="s">
        <v>112</v>
      </c>
      <c r="I8825" s="73"/>
    </row>
    <row r="8826" spans="1:9" ht="15" hidden="1" customHeight="1" x14ac:dyDescent="0.25">
      <c r="A8826" s="65" t="s">
        <v>8315</v>
      </c>
      <c r="B8826" s="60" t="s">
        <v>8319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6"/>
        <v>19500</v>
      </c>
      <c r="H8826" s="69" t="s">
        <v>2992</v>
      </c>
      <c r="I8826" s="73"/>
    </row>
    <row r="8827" spans="1:9" ht="15" hidden="1" customHeight="1" x14ac:dyDescent="0.25">
      <c r="A8827" s="65" t="s">
        <v>8315</v>
      </c>
      <c r="B8827" s="60" t="s">
        <v>8320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6"/>
        <v>7500</v>
      </c>
      <c r="H8827" s="69" t="s">
        <v>2992</v>
      </c>
      <c r="I8827" s="73"/>
    </row>
    <row r="8828" spans="1:9" ht="15" hidden="1" customHeight="1" x14ac:dyDescent="0.25">
      <c r="A8828" s="65" t="s">
        <v>8315</v>
      </c>
      <c r="B8828" s="60" t="s">
        <v>8034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6"/>
        <v>57000</v>
      </c>
      <c r="H8828" s="69" t="s">
        <v>1146</v>
      </c>
      <c r="I8828" s="73"/>
    </row>
    <row r="8829" spans="1:9" ht="15" hidden="1" customHeight="1" x14ac:dyDescent="0.25">
      <c r="A8829" s="65" t="s">
        <v>8315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6"/>
        <v>12000</v>
      </c>
      <c r="H8829" s="69" t="s">
        <v>1146</v>
      </c>
      <c r="I8829" s="73"/>
    </row>
    <row r="8830" spans="1:9" ht="15" hidden="1" customHeight="1" x14ac:dyDescent="0.25">
      <c r="A8830" s="65" t="s">
        <v>8315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6"/>
        <v>70000</v>
      </c>
      <c r="H8830" s="69" t="s">
        <v>112</v>
      </c>
      <c r="I8830" s="73"/>
    </row>
    <row r="8831" spans="1:9" ht="15" hidden="1" customHeight="1" x14ac:dyDescent="0.25">
      <c r="A8831" s="65" t="s">
        <v>8315</v>
      </c>
      <c r="B8831" s="60" t="s">
        <v>8245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6"/>
        <v>920000</v>
      </c>
      <c r="H8831" s="69" t="s">
        <v>1043</v>
      </c>
      <c r="I8831" s="73"/>
    </row>
    <row r="8832" spans="1:9" ht="15" hidden="1" customHeight="1" x14ac:dyDescent="0.25">
      <c r="A8832" s="65" t="s">
        <v>8315</v>
      </c>
      <c r="B8832" s="60" t="s">
        <v>8205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6"/>
        <v>260000</v>
      </c>
      <c r="H8832" s="69" t="s">
        <v>112</v>
      </c>
      <c r="I8832" s="73"/>
    </row>
    <row r="8833" spans="1:9" ht="15" hidden="1" customHeight="1" x14ac:dyDescent="0.25">
      <c r="A8833" s="65" t="s">
        <v>8315</v>
      </c>
      <c r="B8833" s="60" t="s">
        <v>8206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6"/>
        <v>230000</v>
      </c>
      <c r="H8833" s="69" t="s">
        <v>112</v>
      </c>
      <c r="I8833" s="73"/>
    </row>
    <row r="8834" spans="1:9" ht="15" hidden="1" customHeight="1" x14ac:dyDescent="0.25">
      <c r="A8834" s="65" t="s">
        <v>8315</v>
      </c>
      <c r="B8834" s="60" t="s">
        <v>8207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6"/>
        <v>260000</v>
      </c>
      <c r="H8834" s="69" t="s">
        <v>112</v>
      </c>
      <c r="I8834" s="73"/>
    </row>
    <row r="8835" spans="1:9" ht="15" hidden="1" customHeight="1" x14ac:dyDescent="0.25">
      <c r="A8835" s="65" t="s">
        <v>8315</v>
      </c>
      <c r="B8835" s="60" t="s">
        <v>8321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6"/>
        <v>250000</v>
      </c>
      <c r="H8835" s="69" t="s">
        <v>112</v>
      </c>
      <c r="I8835" s="73"/>
    </row>
    <row r="8836" spans="1:9" ht="15" hidden="1" customHeight="1" x14ac:dyDescent="0.25">
      <c r="A8836" s="65" t="s">
        <v>8315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6"/>
        <v>147500</v>
      </c>
      <c r="H8836" s="69" t="s">
        <v>8322</v>
      </c>
      <c r="I8836" s="73"/>
    </row>
    <row r="8837" spans="1:9" ht="15" hidden="1" customHeight="1" x14ac:dyDescent="0.25">
      <c r="A8837" s="65" t="s">
        <v>8315</v>
      </c>
      <c r="B8837" s="60" t="s">
        <v>8323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6"/>
        <v>365000</v>
      </c>
      <c r="H8837" s="69" t="s">
        <v>8322</v>
      </c>
      <c r="I8837" s="73"/>
    </row>
    <row r="8838" spans="1:9" ht="15" hidden="1" customHeight="1" x14ac:dyDescent="0.25">
      <c r="A8838" s="65" t="s">
        <v>8315</v>
      </c>
      <c r="B8838" s="74" t="s">
        <v>8324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6"/>
        <v>120000</v>
      </c>
      <c r="H8838" s="69" t="s">
        <v>8325</v>
      </c>
      <c r="I8838" s="73"/>
    </row>
    <row r="8839" spans="1:9" ht="15" hidden="1" customHeight="1" x14ac:dyDescent="0.25">
      <c r="A8839" s="65" t="s">
        <v>8315</v>
      </c>
      <c r="B8839" s="60" t="s">
        <v>8326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6"/>
        <v>848000</v>
      </c>
      <c r="H8839" s="69" t="s">
        <v>8325</v>
      </c>
      <c r="I8839" s="73"/>
    </row>
    <row r="8840" spans="1:9" ht="15" hidden="1" customHeight="1" x14ac:dyDescent="0.25">
      <c r="A8840" s="65" t="s">
        <v>8315</v>
      </c>
      <c r="B8840" s="60" t="s">
        <v>8327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6"/>
        <v>422500</v>
      </c>
      <c r="H8840" s="69" t="s">
        <v>8325</v>
      </c>
      <c r="I8840" s="73"/>
    </row>
    <row r="8841" spans="1:9" ht="15" hidden="1" customHeight="1" x14ac:dyDescent="0.25">
      <c r="A8841" s="65" t="s">
        <v>8315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6"/>
        <v>583500</v>
      </c>
      <c r="H8841" s="69" t="s">
        <v>5182</v>
      </c>
      <c r="I8841" s="73"/>
    </row>
    <row r="8842" spans="1:9" ht="15" hidden="1" customHeight="1" x14ac:dyDescent="0.25">
      <c r="A8842" s="65" t="s">
        <v>8315</v>
      </c>
      <c r="B8842" s="63" t="s">
        <v>8328</v>
      </c>
      <c r="C8842" s="75" t="s">
        <v>5315</v>
      </c>
      <c r="D8842" s="65">
        <v>10</v>
      </c>
      <c r="E8842" s="76" t="s">
        <v>31</v>
      </c>
      <c r="F8842" s="72">
        <v>65000</v>
      </c>
      <c r="G8842" s="68">
        <f t="shared" si="266"/>
        <v>650000</v>
      </c>
      <c r="H8842" s="86" t="s">
        <v>112</v>
      </c>
      <c r="I8842" s="73"/>
    </row>
    <row r="8843" spans="1:9" ht="15" hidden="1" customHeight="1" x14ac:dyDescent="0.25">
      <c r="A8843" s="65" t="s">
        <v>8315</v>
      </c>
      <c r="B8843" s="111" t="s">
        <v>8329</v>
      </c>
      <c r="C8843" s="75" t="s">
        <v>5315</v>
      </c>
      <c r="D8843" s="65">
        <v>10</v>
      </c>
      <c r="E8843" s="76" t="s">
        <v>31</v>
      </c>
      <c r="F8843" s="72">
        <v>91000</v>
      </c>
      <c r="G8843" s="68">
        <f t="shared" si="266"/>
        <v>910000</v>
      </c>
      <c r="H8843" s="86" t="s">
        <v>112</v>
      </c>
      <c r="I8843" s="73"/>
    </row>
    <row r="8844" spans="1:9" ht="15" hidden="1" customHeight="1" x14ac:dyDescent="0.25">
      <c r="A8844" s="65" t="s">
        <v>8315</v>
      </c>
      <c r="B8844" s="79" t="s">
        <v>8330</v>
      </c>
      <c r="C8844" s="75" t="s">
        <v>5315</v>
      </c>
      <c r="D8844" s="65">
        <v>2</v>
      </c>
      <c r="E8844" s="76" t="s">
        <v>31</v>
      </c>
      <c r="F8844" s="72">
        <v>1200000</v>
      </c>
      <c r="G8844" s="68">
        <f t="shared" si="266"/>
        <v>2400000</v>
      </c>
      <c r="H8844" s="86" t="s">
        <v>112</v>
      </c>
      <c r="I8844" s="69"/>
    </row>
    <row r="8845" spans="1:9" ht="15" hidden="1" customHeight="1" x14ac:dyDescent="0.25">
      <c r="A8845" s="65" t="s">
        <v>8315</v>
      </c>
      <c r="B8845" s="80" t="s">
        <v>8331</v>
      </c>
      <c r="C8845" s="75" t="s">
        <v>5315</v>
      </c>
      <c r="D8845" s="65">
        <v>4</v>
      </c>
      <c r="E8845" s="76" t="s">
        <v>31</v>
      </c>
      <c r="F8845" s="72">
        <v>210000</v>
      </c>
      <c r="G8845" s="68">
        <f t="shared" si="266"/>
        <v>840000</v>
      </c>
      <c r="H8845" s="86" t="s">
        <v>112</v>
      </c>
      <c r="I8845" s="69"/>
    </row>
    <row r="8846" spans="1:9" ht="15" hidden="1" customHeight="1" x14ac:dyDescent="0.25">
      <c r="A8846" s="65" t="s">
        <v>8315</v>
      </c>
      <c r="B8846" s="94" t="s">
        <v>8332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6"/>
        <v>705000</v>
      </c>
      <c r="H8846" s="86" t="s">
        <v>112</v>
      </c>
      <c r="I8846" s="69"/>
    </row>
    <row r="8847" spans="1:9" ht="15" hidden="1" customHeight="1" x14ac:dyDescent="0.25">
      <c r="A8847" s="65" t="s">
        <v>8315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6"/>
        <v>232500</v>
      </c>
      <c r="H8847" s="86" t="s">
        <v>112</v>
      </c>
      <c r="I8847" s="69"/>
    </row>
    <row r="8848" spans="1:9" ht="15" hidden="1" customHeight="1" x14ac:dyDescent="0.25">
      <c r="A8848" s="65" t="s">
        <v>8315</v>
      </c>
      <c r="B8848" s="60" t="s">
        <v>8333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6"/>
        <v>125000</v>
      </c>
      <c r="H8848" s="86" t="s">
        <v>581</v>
      </c>
      <c r="I8848" s="69"/>
    </row>
    <row r="8849" spans="1:9" ht="15" hidden="1" customHeight="1" x14ac:dyDescent="0.25">
      <c r="A8849" s="65" t="s">
        <v>8315</v>
      </c>
      <c r="B8849" s="79" t="s">
        <v>8334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6"/>
        <v>175000</v>
      </c>
      <c r="H8849" s="86" t="s">
        <v>581</v>
      </c>
      <c r="I8849" s="69"/>
    </row>
    <row r="8850" spans="1:9" ht="15" hidden="1" customHeight="1" x14ac:dyDescent="0.25">
      <c r="A8850" s="65" t="s">
        <v>8315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6"/>
        <v>297500</v>
      </c>
      <c r="H8850" s="69" t="s">
        <v>1155</v>
      </c>
      <c r="I8850" s="69"/>
    </row>
    <row r="8851" spans="1:9" ht="15" hidden="1" customHeight="1" x14ac:dyDescent="0.25">
      <c r="A8851" s="65" t="s">
        <v>8315</v>
      </c>
      <c r="B8851" s="63" t="s">
        <v>8335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6"/>
        <v>30000</v>
      </c>
      <c r="H8851" s="69" t="s">
        <v>7398</v>
      </c>
      <c r="I8851" s="69"/>
    </row>
    <row r="8852" spans="1:9" ht="15" hidden="1" customHeight="1" x14ac:dyDescent="0.25">
      <c r="A8852" s="65" t="s">
        <v>8315</v>
      </c>
      <c r="B8852" s="60" t="s">
        <v>8336</v>
      </c>
      <c r="C8852" s="60" t="s">
        <v>4132</v>
      </c>
      <c r="D8852" s="65">
        <v>5</v>
      </c>
      <c r="E8852" s="66" t="s">
        <v>38</v>
      </c>
      <c r="F8852" s="67">
        <v>10000</v>
      </c>
      <c r="G8852" s="95">
        <f t="shared" si="266"/>
        <v>50000</v>
      </c>
      <c r="H8852" s="69" t="s">
        <v>7398</v>
      </c>
      <c r="I8852" s="69"/>
    </row>
    <row r="8853" spans="1:9" ht="15" customHeight="1" x14ac:dyDescent="0.25">
      <c r="A8853" s="65" t="s">
        <v>8315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6"/>
        <v>9450000</v>
      </c>
      <c r="H8853" s="86" t="s">
        <v>112</v>
      </c>
      <c r="I8853" s="69"/>
    </row>
    <row r="8854" spans="1:9" ht="15" customHeight="1" x14ac:dyDescent="0.25">
      <c r="A8854" s="65" t="s">
        <v>8315</v>
      </c>
      <c r="B8854" s="74" t="s">
        <v>8337</v>
      </c>
      <c r="C8854" s="60" t="s">
        <v>8338</v>
      </c>
      <c r="D8854" s="65">
        <v>2</v>
      </c>
      <c r="E8854" s="76" t="s">
        <v>31</v>
      </c>
      <c r="F8854" s="72">
        <v>675000</v>
      </c>
      <c r="G8854" s="95">
        <f t="shared" si="266"/>
        <v>1350000</v>
      </c>
      <c r="H8854" s="86" t="s">
        <v>112</v>
      </c>
      <c r="I8854" s="69"/>
    </row>
    <row r="8855" spans="1:9" ht="15" customHeight="1" x14ac:dyDescent="0.25">
      <c r="A8855" s="65" t="s">
        <v>8315</v>
      </c>
      <c r="B8855" s="74" t="s">
        <v>8339</v>
      </c>
      <c r="C8855" s="60" t="s">
        <v>8338</v>
      </c>
      <c r="D8855" s="65">
        <v>2</v>
      </c>
      <c r="E8855" s="76" t="s">
        <v>31</v>
      </c>
      <c r="F8855" s="72">
        <v>500000</v>
      </c>
      <c r="G8855" s="95">
        <f t="shared" si="266"/>
        <v>1000000</v>
      </c>
      <c r="H8855" s="86" t="s">
        <v>112</v>
      </c>
      <c r="I8855" s="69"/>
    </row>
    <row r="8856" spans="1:9" ht="15" customHeight="1" x14ac:dyDescent="0.25">
      <c r="A8856" s="65" t="s">
        <v>8315</v>
      </c>
      <c r="B8856" s="94" t="s">
        <v>8340</v>
      </c>
      <c r="C8856" s="60" t="s">
        <v>8338</v>
      </c>
      <c r="D8856" s="65">
        <v>7</v>
      </c>
      <c r="E8856" s="76" t="s">
        <v>31</v>
      </c>
      <c r="F8856" s="72">
        <v>925000</v>
      </c>
      <c r="G8856" s="95">
        <f t="shared" si="266"/>
        <v>6475000</v>
      </c>
      <c r="H8856" s="86" t="s">
        <v>112</v>
      </c>
      <c r="I8856" s="69"/>
    </row>
    <row r="8857" spans="1:9" ht="15" hidden="1" customHeight="1" x14ac:dyDescent="0.25">
      <c r="A8857" s="65" t="s">
        <v>8315</v>
      </c>
      <c r="B8857" s="77" t="s">
        <v>599</v>
      </c>
      <c r="C8857" s="121" t="s">
        <v>600</v>
      </c>
      <c r="D8857" s="419">
        <v>4</v>
      </c>
      <c r="E8857" s="77" t="s">
        <v>31</v>
      </c>
      <c r="F8857" s="335">
        <v>100000</v>
      </c>
      <c r="G8857" s="95">
        <f t="shared" si="266"/>
        <v>400000</v>
      </c>
      <c r="H8857" s="69" t="s">
        <v>112</v>
      </c>
      <c r="I8857" s="420"/>
    </row>
    <row r="8858" spans="1:9" ht="15" hidden="1" customHeight="1" x14ac:dyDescent="0.25">
      <c r="A8858" s="65" t="s">
        <v>8341</v>
      </c>
      <c r="B8858" s="60" t="s">
        <v>8342</v>
      </c>
      <c r="C8858" s="60" t="s">
        <v>8343</v>
      </c>
      <c r="D8858" s="65">
        <v>1</v>
      </c>
      <c r="E8858" s="71" t="s">
        <v>7073</v>
      </c>
      <c r="F8858" s="72">
        <v>15500000</v>
      </c>
      <c r="G8858" s="68">
        <f t="shared" si="266"/>
        <v>15500000</v>
      </c>
      <c r="H8858" s="69" t="s">
        <v>1013</v>
      </c>
    </row>
    <row r="8859" spans="1:9" ht="15" hidden="1" customHeight="1" x14ac:dyDescent="0.25">
      <c r="A8859" s="65" t="s">
        <v>8341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6"/>
        <v>70000</v>
      </c>
      <c r="H8859" s="69" t="s">
        <v>615</v>
      </c>
    </row>
    <row r="8860" spans="1:9" ht="15" hidden="1" customHeight="1" x14ac:dyDescent="0.25">
      <c r="A8860" s="65" t="s">
        <v>8341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6"/>
        <v>180000</v>
      </c>
      <c r="H8860" s="69" t="s">
        <v>615</v>
      </c>
    </row>
    <row r="8861" spans="1:9" ht="15" hidden="1" customHeight="1" x14ac:dyDescent="0.25">
      <c r="A8861" s="65" t="s">
        <v>8341</v>
      </c>
      <c r="B8861" s="74" t="s">
        <v>8344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6"/>
        <v>175000</v>
      </c>
      <c r="H8861" s="69" t="s">
        <v>169</v>
      </c>
    </row>
    <row r="8862" spans="1:9" ht="15" hidden="1" customHeight="1" x14ac:dyDescent="0.25">
      <c r="A8862" s="65" t="s">
        <v>8341</v>
      </c>
      <c r="B8862" s="60" t="s">
        <v>8345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6"/>
        <v>15000</v>
      </c>
      <c r="H8862" s="69" t="s">
        <v>7398</v>
      </c>
    </row>
    <row r="8863" spans="1:9" ht="15" hidden="1" customHeight="1" x14ac:dyDescent="0.25">
      <c r="A8863" s="65" t="s">
        <v>8341</v>
      </c>
      <c r="B8863" s="60" t="s">
        <v>8346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6"/>
        <v>2000</v>
      </c>
      <c r="H8863" s="69" t="s">
        <v>2992</v>
      </c>
    </row>
    <row r="8864" spans="1:9" ht="15" hidden="1" customHeight="1" x14ac:dyDescent="0.25">
      <c r="A8864" s="65" t="s">
        <v>8341</v>
      </c>
      <c r="B8864" s="60" t="s">
        <v>8347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6"/>
        <v>50000</v>
      </c>
      <c r="H8864" s="69" t="s">
        <v>648</v>
      </c>
    </row>
    <row r="8865" spans="1:8" ht="15" hidden="1" customHeight="1" x14ac:dyDescent="0.25">
      <c r="A8865" s="65" t="s">
        <v>8341</v>
      </c>
      <c r="B8865" s="60" t="s">
        <v>8348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6"/>
        <v>645000</v>
      </c>
      <c r="H8865" s="69" t="s">
        <v>615</v>
      </c>
    </row>
    <row r="8866" spans="1:8" ht="15" hidden="1" customHeight="1" x14ac:dyDescent="0.25">
      <c r="A8866" s="65" t="s">
        <v>8341</v>
      </c>
      <c r="B8866" s="63" t="s">
        <v>7645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6"/>
        <v>20000</v>
      </c>
      <c r="H8866" s="69" t="s">
        <v>615</v>
      </c>
    </row>
    <row r="8867" spans="1:8" ht="15" hidden="1" customHeight="1" x14ac:dyDescent="0.25">
      <c r="A8867" s="65" t="s">
        <v>8341</v>
      </c>
      <c r="B8867" s="60" t="s">
        <v>8349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6"/>
        <v>350000</v>
      </c>
      <c r="H8867" s="69" t="s">
        <v>653</v>
      </c>
    </row>
    <row r="8868" spans="1:8" ht="15" hidden="1" customHeight="1" x14ac:dyDescent="0.25">
      <c r="A8868" s="65" t="s">
        <v>8341</v>
      </c>
      <c r="B8868" s="60" t="s">
        <v>8350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6"/>
        <v>1200000</v>
      </c>
      <c r="H8868" s="69" t="s">
        <v>825</v>
      </c>
    </row>
    <row r="8869" spans="1:8" ht="15" hidden="1" customHeight="1" x14ac:dyDescent="0.25">
      <c r="A8869" s="65" t="s">
        <v>8341</v>
      </c>
      <c r="B8869" s="60" t="s">
        <v>8350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8341</v>
      </c>
      <c r="B8870" s="60" t="s">
        <v>8351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AS BANDUL 70cm"/>
        <filter val="Asbes Gelombang 210 x 80"/>
        <filter val="Asbes Gelombang 300x80"/>
        <filter val="Ban 165-R13 Dunlopp"/>
        <filter val="Ban 900-20 Vulkanisir"/>
        <filter val="Ban Arco"/>
        <filter val="Ban ARCO Dalam"/>
        <filter val="Ban ARCO Luar"/>
        <filter val="Ban Artco"/>
        <filter val="Ban Dalam 1000/1100-20 Phillos"/>
        <filter val="Ban Dalam 1000-20"/>
        <filter val="Ban Dalam 1000-20 Eversave"/>
        <filter val="Ban Dalam 1000-20 GT"/>
        <filter val="Ban Dalam 1000-20 SW"/>
        <filter val="Ban Dalam 1000-20 SWALLOW"/>
        <filter val="Ban Dalam 1000-20 SWL"/>
        <filter val="Ban Dalam 1000-20 SWL/PT.SLM"/>
        <filter val="Ban Dalam 1000-20 VR"/>
        <filter val="Ban Dalam 1000-R20"/>
        <filter val="Ban Dalam 1000x20"/>
        <filter val="Ban Dalam 1000x20 BEST"/>
        <filter val="Ban Dalam 1000x20 VR"/>
        <filter val="BAN DALAM 28x9-15 GT"/>
        <filter val="Ban Dalam 2A 900-20"/>
        <filter val="Ban Dalam 6.50/700-16 SWL / SBM"/>
        <filter val="Ban Dalam 6.50-7.00/16 GT"/>
        <filter val="Ban Dalam 650 - 10 GT"/>
        <filter val="Ban Dalam 650/700 R16"/>
        <filter val="Ban Dalam 650/700 SW"/>
        <filter val="Ban Dalam 650/700-16 SWL"/>
        <filter val="Ban Dalam 650-10"/>
        <filter val="Ban Dalam 650-10 GT"/>
        <filter val="Ban Dalam 650-700 R16 GT"/>
        <filter val="Ban Dalam 650-700-16 SWL"/>
        <filter val="Ban Dalam 650x10 BS"/>
        <filter val="Ban Dalam 7.00/7.50-16"/>
        <filter val="Ban Dalam 7.00/7.50-16 SWL"/>
        <filter val="Ban Dalam 7.00-7.50 R-16 SWL"/>
        <filter val="Ban Dalam 7.00-750 SWL"/>
        <filter val="Ban Dalam 7.50 / 8.25-16"/>
        <filter val="Ban Dalam 7.50-16"/>
        <filter val="Ban Dalam 7.50-16 SWL"/>
        <filter val="Ban Dalam 7.50-8.25/16 GT"/>
        <filter val="Ban Dalam 700/750 R16"/>
        <filter val="Ban Dalam 700/750 SW"/>
        <filter val="Ban Dalam 700/750-16"/>
        <filter val="Ban Dalam 700/750-16 GT"/>
        <filter val="BAN DALAM 700/750-16 IBK"/>
        <filter val="Ban Dalam 700/750-16 SW"/>
        <filter val="Ban Dalam 700/750-16 SWL"/>
        <filter val="Ban Dalam 700-7.50/16 SWL"/>
        <filter val="Ban Dalam 700-750/16"/>
        <filter val="BAN DALAM 700-750/16/SWALLOW"/>
        <filter val="Ban Dalam 750/825 GT"/>
        <filter val="Ban Dalam 750/825-16 SW"/>
        <filter val="Ban Dalam 750/825-16 SWL"/>
        <filter val="Ban Dalam 750-16"/>
        <filter val="Ban Dalam 750-16 SW"/>
        <filter val="BAN DALAM 750-16 SWALLOW"/>
        <filter val="BAN DALAM 750-16 SWL"/>
        <filter val="Ban Dalam 750-16 SWL /  SBM"/>
        <filter val="Ban Dalam 750-16/SBM"/>
        <filter val="BAN DALAM 750-16/SWL"/>
        <filter val="BAN DALAM 750X16"/>
        <filter val="Ban Dalam 750x16/SWL"/>
        <filter val="Ban Dalam 825/16 GT"/>
        <filter val="Ban Dalam 825-16"/>
        <filter val="Ban Dalam 825-16 GT"/>
        <filter val="Ban Dalam 900 R20"/>
        <filter val="Ban Dalam 900 x 20 VR"/>
        <filter val="Ban Dalam 900/20 Phillos"/>
        <filter val="Ban Dalam 900/20 VR"/>
        <filter val="BAN DALAM 900-20"/>
        <filter val="Ban Dalam 900-20 BR-9"/>
        <filter val="Ban Dalam 900-20 Eversave"/>
        <filter val="Ban Dalam 900-20 GT"/>
        <filter val="Ban Dalam 900-20 SW"/>
        <filter val="Ban Dalam 900-20 SWL"/>
        <filter val="Ban Dalam 900-20 VR"/>
        <filter val="Ban Dalam 900x20 VR"/>
        <filter val="Ban Dalam 900x20/VR"/>
        <filter val="Ban Dalam Artco"/>
        <filter val="BAN DALAM DGK 900-20"/>
        <filter val="Ban Dalam Eversave 1000-20"/>
        <filter val="BAN DALAM EVERSAVE 900-20"/>
        <filter val="Ban Dalam Grand Max"/>
        <filter val="BAN DALAM GT 1000-20"/>
        <filter val="Ban Dalam GT 12-13"/>
        <filter val="Ban Dalam GT 650-700/16"/>
        <filter val="Ban Dalam GT 7.50/16"/>
        <filter val="Ban Dalam GT 7.50/8.25 - 16"/>
        <filter val="Ban Dalam GT 7.50/8.25-16"/>
        <filter val="Ban Dalam GT 7.50-16"/>
        <filter val="Ban Dalam GT 900-20"/>
        <filter val="Ban Dalam IBK 700/750-16"/>
        <filter val="Ban Dalam Loader 17.5 x 25"/>
        <filter val="Ban Dalam MILLENIUM 700-16"/>
        <filter val="Ban Dalam R 13 GT"/>
        <filter val="Ban Dalam R13 GT"/>
        <filter val="Ban Dalam SWALLOW 700/750-16"/>
        <filter val="Ban Dalam Swallow 700-16"/>
        <filter val="Ban Dalam SWALLOW 750/825-16"/>
        <filter val="Ban Dalam Swallow 900-20"/>
        <filter val="Ban Dalam SWL 1000-20"/>
        <filter val="Ban Dalam SWL 7.00/7.50-16"/>
        <filter val="Ban Dalam SWL 700/7.50-16"/>
        <filter val="Ban Dalam SWL 700/750-16"/>
        <filter val="Ban Dalam SWL 700/750x16"/>
        <filter val="Ban Dalam SWL 750/825-16"/>
        <filter val="Ban Dalam SWL 750/825x16"/>
        <filter val="Ban Dalam SWL 750-16"/>
        <filter val="Ban Dalam SWL 9.00-20"/>
        <filter val="Ban Dalam Timsun 900/20"/>
        <filter val="Ban Dalam VR 1000-20"/>
        <filter val="Ban Dalam VR 900-20"/>
        <filter val="Ban Jasa Vulkanisir 7.50-16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 7.50-16 BS / BSN"/>
        <filter val="Ban Luar 10.00-20 BS / BSN"/>
        <filter val="Ban Luar 1000-20 BS"/>
        <filter val="Ban Luar 1000-20 ORY"/>
        <filter val="Ban Luar 1000-20 Vulkanisir Dingin Jasa"/>
        <filter val="Ban Luar 1000-20 Vulkanisir Dingin Ready"/>
        <filter val="Ban Luar 11.00-20 BS /  BSN"/>
        <filter val="Ban Luar 1100-20 ORY / PT.SLM"/>
        <filter val="Ban Luar 1100-20 SWALLOW"/>
        <filter val="Ban Luar 1100-20 SWL"/>
        <filter val="Ban Luar 1100x20 SWL"/>
        <filter val="BAN LUAR 165/80-13 FORCEUM MT"/>
        <filter val="Ban Luar 17.25-25 12PR GT"/>
        <filter val="BAN LUAR 195-14 GT"/>
        <filter val="BAN LUAR 28x9-15 GT GRIP"/>
        <filter val="Ban Luar 550-13 GT"/>
        <filter val="BAN LUAR 550-138 GT"/>
        <filter val="Ban Luar 550x138 GT"/>
        <filter val="Ban Luar 650-10"/>
        <filter val="Ban Luar 650x10 GT"/>
        <filter val="Ban Luar 7.50-16  MILEVER"/>
        <filter val="Ban luar 7.50-16  SWL"/>
        <filter val="Ban luar 7.50-16 BS"/>
        <filter val="Ban Luar 7.50-16 BS ( Untuk Depan )"/>
        <filter val="Ban Luar 7.50-16 BS / BSN / Untuk Depan"/>
        <filter val="Ban Luar 7.50-16 BS/BSN"/>
        <filter val="Ban Luar 7.50-16 BS/SBM"/>
        <filter val="Ban Luar 7.50-16 GT/SBM"/>
        <filter val="Ban Luar 7.50-16 JOY ALL"/>
        <filter val="Ban Luar 7.50-16 Joyal"/>
        <filter val="Ban Luar 7.50-16 SW /BJ"/>
        <filter val="Ban Luar 7.50-16 SW /PT.SLM"/>
        <filter val="Ban Luar 7.50-16 SW /SBM"/>
        <filter val="Ban Luar 7.50-16 SWL"/>
        <filter val="Ban Luar 7.50-16 SWL / SBM"/>
        <filter val="Ban Luar 7.50-16/SWL/SBM"/>
        <filter val="Ban Luar 750-16 BS"/>
        <filter val="Ban Luar 750-16 BS/BSN"/>
        <filter val="Ban Luar 750-16 Duraturn"/>
        <filter val="BAN LUAR 750-16 DURATURN Y226"/>
        <filter val="Ban Luar 750-16 MILEVER"/>
        <filter val="Ban Luar 750-16 SW"/>
        <filter val="Ban Luar 750-16 SW / SBM"/>
        <filter val="Ban Luar 750-16 SWALLOW"/>
        <filter val="Ban Luar 750-16 SWL -  SBM"/>
        <filter val="Ban Luar 750-16 SWL / SBM"/>
        <filter val="BAN LUAR 750-16 SWL HD"/>
        <filter val="BAN LUAR 750-16 SWL/SBM"/>
        <filter val="Ban Luar 750-16 SWL-SBM"/>
        <filter val="Ban Luar 750-16 Vulkanisir Dingin Jasa"/>
        <filter val="Ban Luar 750-16 Vulkanisir Pelangi Ready"/>
        <filter val="BAN LUAR 750-16 Y601 DURATURN"/>
        <filter val="Ban luar 8.25-16 BS"/>
        <filter val="Ban Luar 8.25-16 SWL"/>
        <filter val="Ban Luar 8.25-16 SWL / BJ"/>
        <filter val="Ban Luar 8.25-16 SWL HD"/>
        <filter val="Ban Luar 825-16 SW"/>
        <filter val="Ban Luar 825-16 SW/Ban Jaya"/>
        <filter val="Ban Luar 825-16 Swallow"/>
        <filter val="BAN LUAR 825-16 SWL / SJT"/>
        <filter val="BAN LUAR 825-16 SWL HD"/>
        <filter val="BAN LUAR 825-16 SWL/SBM"/>
        <filter val="BAN LUAR 825-16 SWL/SJT"/>
        <filter val="Ban Luar 825-16 Vulkanisir Dingin Jasa"/>
        <filter val="BAN LUAR 825X16 SW/SJT"/>
        <filter val="Ban Luar 900-20 BS"/>
        <filter val="Ban Luar Artco"/>
        <filter val="Ban Luar BS 7.50-16"/>
        <filter val="Ban Luar claimp SWL 8.25-16 - 05610201"/>
        <filter val="Ban Luar Dunlop LM 705 205/55 R16"/>
        <filter val="Ban Luar Duraturn 7.50-16"/>
        <filter val="Ban Luar Duraturn Y601 750/16"/>
        <filter val="Ban Luar Duraturn Y866 750/16"/>
        <filter val="Ban Luar GiTi 891 750-16 / SBM"/>
        <filter val="Ban Luar GT 17.5 R 25-12PR"/>
        <filter val="Ban Luar GT 550-13"/>
        <filter val="BAN LUAR HD 750-16/SWL/SBM"/>
        <filter val="BAN LUAR HD 825-16 SWL/SBM"/>
        <filter val="Ban Luar ORI 1000-20 BS/BSN"/>
        <filter val="Ban Luar ORI 1100-20 BS/BSN"/>
        <filter val="Ban Luar ORI 1100-20 SWL Biasa"/>
        <filter val="Ban Luar ORI 1100-20 SWL Rimba"/>
        <filter val="Ban Luar Ori 750-16 BS/BSN"/>
        <filter val="Ban Luar Ori SWL 1000-20"/>
        <filter val="Ban Luar ORY 1000-20"/>
        <filter val="Ban Luar ORY 1000-20 BS"/>
        <filter val="Ban Luar Ory B.S 1000-20"/>
        <filter val="Ban Luar Ory GY 1000-20"/>
        <filter val="Ban Luar SW 1100-20"/>
        <filter val="Ban Luar Swallow 825-16"/>
        <filter val="Ban Luar Swallow HD 750-16/SBM"/>
        <filter val="Ban Luar SWL 1100-20"/>
        <filter val="Ban Luar SWL 1100-20 ORY  / SBM"/>
        <filter val="Ban Luar SWL 7.50-16"/>
        <filter val="Ban Luar SWL 750-16"/>
        <filter val="Ban Luar SWL 8.25-16"/>
        <filter val="Ban Luar SWL 8.25-16 / SBM"/>
        <filter val="Ban Luar SWL 825-16"/>
        <filter val="Ban Luar Tubeless R14 GT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antra Hankook 165 R13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DGN 1000-20/MJS"/>
        <filter val="Ban Vulkanisir Dingin 1000-20"/>
        <filter val="Ban Vulkanisir Dingin 750-16 / MJS"/>
        <filter val="Ban Vulkanisir Dingin 8.25-16"/>
        <filter val="BAN VULKANISIR JADI DGN 1000-20"/>
        <filter val="BAN VULKANISIR JASA 1000-20"/>
        <filter val="BAN VULKANISIR JASA 825-16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Bancian NKR 71"/>
        <filter val="BANCIKAN/STEP SIDE NMR LH"/>
        <filter val="BANCIKAN/STEP SIDE NMR71 RH"/>
        <filter val="Baut Lubang / Banjou"/>
        <filter val="Bearing bandul"/>
        <filter val="Bearing bandul/ NKR 71"/>
        <filter val="Bearing Bandul/Center Bearing"/>
        <filter val="Bikin AS 146cm+dim AS 95cmAs bearing+As Bandol"/>
        <filter val="Bongakar Pasang BAN 1000 - R 20"/>
        <filter val="Bongakar Pasang BAN R-16"/>
        <filter val="Bongkar Ban 1.100-20"/>
        <filter val="Bongkar Ban 1100-20"/>
        <filter val="Bongkar pasang Ban"/>
        <filter val="Bongkar Pasang BAN 1000-20"/>
        <filter val="BONGKAR PASANG BAN BLKG"/>
        <filter val="Bongkar Pasang Ban Loader GT 17.5 R25"/>
        <filter val="Bubut Lobang + Rumah Spy + Borek GearSarana Jaya"/>
        <filter val="Bubut Lubang +Rumah Spei+Borek Gir"/>
        <filter val="Bubut Pulley + Lobang AS"/>
        <filter val="Bubut Sprocket Lubang + Spi + Borek"/>
        <filter val="Center Bearing / laker bandul"/>
        <filter val="Center Bearing / Laker bandul Nissan CKA 12"/>
        <filter val="Colokan Lobang 5"/>
        <filter val="FITTING BANJO 16mm"/>
        <filter val="Foot Step Side NMR 71-LH / Bancik an"/>
        <filter val="Foot Step/bancikan LH NMR"/>
        <filter val="JASA BAN Vulkanisir 1000-20"/>
        <filter val="Jasa Ban Vulkanisir 1000-20 DGN / MJS"/>
        <filter val="Jasa Ban Vulkanisir 1000-20 RMB / PNS"/>
        <filter val="Jasa Ban Vulkanisir 1100-20"/>
        <filter val="Jasa Ban Vulkanisir 1100-20 DGN / MJS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  <filter val="Jasa Bongkar Pasang Ban Loader"/>
        <filter val="Jasa Pasang ban"/>
        <filter val="Karet Ban"/>
        <filter val="Karet Torsi/Bantalan mesin"/>
        <filter val="Karet Tubles Ban Tekiro"/>
        <filter val="KEREKAN BAN SEREP"/>
        <filter val="Lak ban bening"/>
        <filter val="Lakban Bening"/>
        <filter val="LAKBAN NACHI/BENING"/>
        <filter val="Marshet / Lidah ban SWL R-16 K"/>
        <filter val="Marshet / Lidah ban SWL R-16 LX"/>
        <filter val="Pasang Ban"/>
        <filter val="Pasang Ban R-20"/>
        <filter val="Pasang ban Truck"/>
        <filter val="Pasrah + Sambung Kayu Bantalan Bak"/>
        <filter val="Selang Timbang"/>
        <filter val="Stop Kontak 4 Lubang"/>
        <filter val="Tambal Ban"/>
        <filter val="Tambal Ban Grand MAX"/>
        <filter val="Tambal Ban Tubeless"/>
        <filter val="Timbangan Digital"/>
        <filter val="V Belt BANDO B73"/>
        <filter val="V-Belt Bando A-71"/>
        <filter val="V-Belt Bando B 65"/>
        <filter val="V-Belt Bando B63"/>
        <filter val="V-Belt Bando B65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625" activePane="bottomLeft" state="frozen"/>
      <selection activeCell="B3050" sqref="B3050"/>
      <selection pane="bottomLeft" activeCell="B6237" sqref="B6237:H6237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5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8352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45"/>
    </row>
    <row r="2" spans="1:19" ht="19.5" thickBot="1" x14ac:dyDescent="0.35">
      <c r="A2" s="423" t="s">
        <v>577</v>
      </c>
      <c r="B2" s="424" t="s">
        <v>13</v>
      </c>
      <c r="C2" s="425" t="s">
        <v>14</v>
      </c>
      <c r="D2" s="426" t="s">
        <v>15</v>
      </c>
      <c r="E2" s="427"/>
      <c r="F2" s="428" t="s">
        <v>18</v>
      </c>
      <c r="G2" s="429" t="s">
        <v>19</v>
      </c>
      <c r="H2" s="430" t="s">
        <v>24</v>
      </c>
      <c r="I2" s="431" t="s">
        <v>578</v>
      </c>
      <c r="M2" s="432"/>
      <c r="N2" s="433"/>
      <c r="O2" s="433"/>
      <c r="P2" s="433"/>
      <c r="Q2" s="434"/>
      <c r="R2" s="433"/>
      <c r="S2" s="145"/>
    </row>
    <row r="3" spans="1:19" ht="15" hidden="1" customHeight="1" x14ac:dyDescent="0.3">
      <c r="A3" s="435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6"/>
      <c r="N3" s="433"/>
      <c r="O3" s="433"/>
      <c r="P3" s="433"/>
      <c r="Q3" s="434"/>
      <c r="R3" s="433"/>
      <c r="S3" s="145"/>
    </row>
    <row r="4" spans="1:19" ht="15" hidden="1" customHeight="1" x14ac:dyDescent="0.3">
      <c r="A4" s="437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6"/>
      <c r="N4" s="433"/>
      <c r="O4" s="433"/>
      <c r="P4" s="433"/>
      <c r="Q4" s="434"/>
      <c r="R4" s="433"/>
      <c r="S4" s="145"/>
    </row>
    <row r="5" spans="1:19" ht="15" hidden="1" customHeight="1" x14ac:dyDescent="0.3">
      <c r="A5" s="437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6"/>
      <c r="N5" s="433"/>
      <c r="O5" s="433"/>
      <c r="P5" s="433"/>
      <c r="Q5" s="434"/>
      <c r="R5" s="433"/>
      <c r="S5" s="145"/>
    </row>
    <row r="6" spans="1:19" ht="15" hidden="1" customHeight="1" x14ac:dyDescent="0.3">
      <c r="A6" s="437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6"/>
      <c r="N6" s="433"/>
      <c r="O6" s="433"/>
      <c r="P6" s="433"/>
      <c r="Q6" s="434"/>
      <c r="R6" s="433"/>
      <c r="S6" s="145"/>
    </row>
    <row r="7" spans="1:19" ht="15" hidden="1" customHeight="1" x14ac:dyDescent="0.3">
      <c r="A7" s="437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6"/>
      <c r="N7" s="433"/>
      <c r="O7" s="433"/>
      <c r="P7" s="433"/>
      <c r="Q7" s="434"/>
      <c r="R7" s="433"/>
      <c r="S7" s="145"/>
    </row>
    <row r="8" spans="1:19" ht="15" hidden="1" customHeight="1" x14ac:dyDescent="0.3">
      <c r="A8" s="437">
        <v>44986</v>
      </c>
      <c r="B8" s="60" t="s">
        <v>7436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6"/>
      <c r="N8" s="433"/>
      <c r="O8" s="433"/>
      <c r="P8" s="433"/>
      <c r="Q8" s="434"/>
      <c r="R8" s="433"/>
      <c r="S8" s="145"/>
    </row>
    <row r="9" spans="1:19" ht="15" hidden="1" customHeight="1" x14ac:dyDescent="0.3">
      <c r="A9" s="437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6"/>
      <c r="N9" s="433"/>
      <c r="O9" s="433"/>
      <c r="P9" s="433"/>
      <c r="Q9" s="434"/>
      <c r="R9" s="433"/>
      <c r="S9" s="145"/>
    </row>
    <row r="10" spans="1:19" ht="15" hidden="1" customHeight="1" x14ac:dyDescent="0.3">
      <c r="A10" s="437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6"/>
      <c r="N10" s="433"/>
      <c r="O10" s="433"/>
      <c r="P10" s="433"/>
      <c r="Q10" s="434"/>
      <c r="R10" s="433"/>
      <c r="S10" s="145"/>
    </row>
    <row r="11" spans="1:19" ht="15" hidden="1" customHeight="1" x14ac:dyDescent="0.3">
      <c r="A11" s="437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6"/>
      <c r="N11" s="433"/>
      <c r="O11" s="433"/>
      <c r="P11" s="433"/>
      <c r="Q11" s="434"/>
      <c r="R11" s="433"/>
      <c r="S11" s="145"/>
    </row>
    <row r="12" spans="1:19" ht="15" hidden="1" customHeight="1" x14ac:dyDescent="0.3">
      <c r="A12" s="437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8353</v>
      </c>
      <c r="J12"/>
      <c r="L12"/>
      <c r="M12" s="436"/>
      <c r="N12" s="433"/>
      <c r="O12" s="433"/>
      <c r="P12" s="433"/>
      <c r="Q12" s="434"/>
      <c r="R12" s="433"/>
      <c r="S12" s="145"/>
    </row>
    <row r="13" spans="1:19" ht="15" hidden="1" customHeight="1" x14ac:dyDescent="0.3">
      <c r="A13" s="437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8353</v>
      </c>
      <c r="J13"/>
      <c r="L13"/>
      <c r="M13" s="436"/>
      <c r="N13" s="433"/>
      <c r="O13" s="433"/>
      <c r="P13" s="433"/>
      <c r="Q13" s="434"/>
      <c r="R13" s="433"/>
      <c r="S13" s="145"/>
    </row>
    <row r="14" spans="1:19" ht="15" hidden="1" customHeight="1" x14ac:dyDescent="0.3">
      <c r="A14" s="437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8353</v>
      </c>
      <c r="J14"/>
      <c r="L14"/>
      <c r="M14" s="436"/>
      <c r="N14" s="433"/>
      <c r="O14" s="433"/>
      <c r="P14" s="433"/>
      <c r="Q14" s="434"/>
      <c r="R14" s="433"/>
      <c r="S14" s="145"/>
    </row>
    <row r="15" spans="1:19" ht="15" hidden="1" customHeight="1" x14ac:dyDescent="0.3">
      <c r="A15" s="437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8353</v>
      </c>
      <c r="J15"/>
      <c r="L15"/>
      <c r="M15" s="436"/>
      <c r="N15" s="433"/>
      <c r="O15" s="433"/>
      <c r="P15" s="433"/>
      <c r="Q15" s="434"/>
      <c r="R15" s="433"/>
      <c r="S15" s="145"/>
    </row>
    <row r="16" spans="1:19" ht="15" hidden="1" customHeight="1" x14ac:dyDescent="0.3">
      <c r="A16" s="437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6"/>
      <c r="N16" s="433"/>
      <c r="O16" s="433"/>
      <c r="P16" s="433"/>
      <c r="Q16" s="434"/>
      <c r="R16" s="433"/>
      <c r="S16" s="145"/>
    </row>
    <row r="17" spans="1:19" ht="15" hidden="1" customHeight="1" x14ac:dyDescent="0.3">
      <c r="A17" s="437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6"/>
      <c r="N17" s="433"/>
      <c r="O17" s="433"/>
      <c r="P17" s="433"/>
      <c r="Q17" s="434"/>
      <c r="R17" s="433"/>
      <c r="S17" s="145"/>
    </row>
    <row r="18" spans="1:19" ht="15" hidden="1" customHeight="1" x14ac:dyDescent="0.3">
      <c r="A18" s="437">
        <v>44986</v>
      </c>
      <c r="B18" s="63" t="s">
        <v>8224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6"/>
      <c r="N18" s="433"/>
      <c r="O18" s="433"/>
      <c r="P18" s="433"/>
      <c r="Q18" s="434"/>
      <c r="R18" s="433"/>
      <c r="S18" s="145"/>
    </row>
    <row r="19" spans="1:19" ht="15" hidden="1" customHeight="1" x14ac:dyDescent="0.3">
      <c r="A19" s="437">
        <v>44986</v>
      </c>
      <c r="B19" s="60" t="s">
        <v>8354</v>
      </c>
      <c r="C19" s="60" t="s">
        <v>8355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8356</v>
      </c>
      <c r="J19"/>
      <c r="L19"/>
      <c r="M19" s="436"/>
      <c r="N19" s="433"/>
      <c r="O19" s="433"/>
      <c r="P19" s="433"/>
      <c r="Q19" s="434"/>
      <c r="R19" s="433"/>
      <c r="S19" s="145"/>
    </row>
    <row r="20" spans="1:19" ht="15" hidden="1" customHeight="1" x14ac:dyDescent="0.3">
      <c r="A20" s="437">
        <v>44986</v>
      </c>
      <c r="B20" s="74" t="s">
        <v>8357</v>
      </c>
      <c r="C20" s="87" t="s">
        <v>8355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8356</v>
      </c>
      <c r="J20"/>
      <c r="L20"/>
      <c r="M20" s="436"/>
      <c r="N20" s="433"/>
      <c r="O20" s="433"/>
      <c r="P20" s="433"/>
      <c r="Q20" s="434"/>
      <c r="R20" s="433"/>
      <c r="S20" s="145"/>
    </row>
    <row r="21" spans="1:19" ht="15" hidden="1" customHeight="1" x14ac:dyDescent="0.3">
      <c r="A21" s="437">
        <v>44986</v>
      </c>
      <c r="B21" s="60" t="s">
        <v>115</v>
      </c>
      <c r="C21" s="60" t="s">
        <v>8358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8356</v>
      </c>
      <c r="J21"/>
      <c r="L21"/>
      <c r="M21" s="436"/>
      <c r="N21" s="433"/>
      <c r="O21" s="433"/>
      <c r="P21" s="433"/>
      <c r="Q21" s="434"/>
      <c r="R21" s="433"/>
      <c r="S21" s="145"/>
    </row>
    <row r="22" spans="1:19" ht="15" hidden="1" customHeight="1" x14ac:dyDescent="0.3">
      <c r="A22" s="437">
        <v>44986</v>
      </c>
      <c r="B22" s="60" t="s">
        <v>115</v>
      </c>
      <c r="C22" s="60" t="s">
        <v>8359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8356</v>
      </c>
      <c r="J22"/>
      <c r="L22"/>
      <c r="M22" s="436"/>
      <c r="N22" s="433"/>
      <c r="O22" s="433"/>
      <c r="P22" s="433"/>
      <c r="Q22" s="434"/>
      <c r="R22" s="433"/>
      <c r="S22" s="145"/>
    </row>
    <row r="23" spans="1:19" ht="15" hidden="1" customHeight="1" x14ac:dyDescent="0.3">
      <c r="A23" s="437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8356</v>
      </c>
      <c r="J23"/>
      <c r="L23"/>
      <c r="M23" s="436"/>
      <c r="N23" s="433"/>
      <c r="O23" s="433"/>
      <c r="P23" s="433"/>
      <c r="Q23" s="434"/>
      <c r="R23" s="433"/>
      <c r="S23" s="145"/>
    </row>
    <row r="24" spans="1:19" ht="15" hidden="1" customHeight="1" x14ac:dyDescent="0.3">
      <c r="A24" s="437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8356</v>
      </c>
      <c r="J24"/>
      <c r="L24"/>
      <c r="M24" s="436"/>
      <c r="N24" s="433"/>
      <c r="O24" s="433"/>
      <c r="P24" s="433"/>
      <c r="Q24" s="434"/>
      <c r="R24" s="433"/>
      <c r="S24" s="145"/>
    </row>
    <row r="25" spans="1:19" ht="15" hidden="1" customHeight="1" x14ac:dyDescent="0.3">
      <c r="A25" s="437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8356</v>
      </c>
      <c r="J25"/>
      <c r="L25"/>
      <c r="M25" s="436"/>
      <c r="N25" s="433"/>
      <c r="O25" s="433"/>
      <c r="P25" s="433"/>
      <c r="Q25" s="434"/>
      <c r="R25" s="433"/>
      <c r="S25" s="145"/>
    </row>
    <row r="26" spans="1:19" ht="15" hidden="1" customHeight="1" x14ac:dyDescent="0.3">
      <c r="A26" s="437">
        <v>44986</v>
      </c>
      <c r="B26" s="60" t="s">
        <v>8360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8356</v>
      </c>
      <c r="J26"/>
      <c r="L26"/>
      <c r="M26" s="436"/>
      <c r="N26" s="433"/>
      <c r="O26" s="433"/>
      <c r="P26" s="433"/>
      <c r="Q26" s="434"/>
      <c r="R26" s="433"/>
      <c r="S26" s="145"/>
    </row>
    <row r="27" spans="1:19" ht="15" hidden="1" customHeight="1" x14ac:dyDescent="0.3">
      <c r="A27" s="437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6"/>
      <c r="N27" s="433"/>
      <c r="O27" s="433"/>
      <c r="P27" s="433"/>
      <c r="Q27" s="434"/>
      <c r="R27" s="433"/>
      <c r="S27" s="145"/>
    </row>
    <row r="28" spans="1:19" ht="15" hidden="1" customHeight="1" x14ac:dyDescent="0.3">
      <c r="A28" s="437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6"/>
      <c r="N28" s="433"/>
      <c r="O28" s="433"/>
      <c r="P28" s="433"/>
      <c r="Q28" s="434"/>
      <c r="R28" s="433"/>
      <c r="S28" s="145"/>
    </row>
    <row r="29" spans="1:19" ht="15" hidden="1" customHeight="1" x14ac:dyDescent="0.3">
      <c r="A29" s="437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6"/>
      <c r="N29" s="433"/>
      <c r="O29" s="433"/>
      <c r="P29" s="433"/>
      <c r="Q29" s="434"/>
      <c r="R29" s="433"/>
      <c r="S29" s="145"/>
    </row>
    <row r="30" spans="1:19" ht="15" hidden="1" customHeight="1" x14ac:dyDescent="0.3">
      <c r="A30" s="437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8361</v>
      </c>
      <c r="J30"/>
      <c r="L30"/>
      <c r="M30" s="436"/>
      <c r="N30" s="433"/>
      <c r="O30" s="433"/>
      <c r="P30" s="433"/>
      <c r="Q30" s="434"/>
      <c r="R30" s="433"/>
      <c r="S30" s="145"/>
    </row>
    <row r="31" spans="1:19" ht="15" hidden="1" customHeight="1" x14ac:dyDescent="0.3">
      <c r="A31" s="437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8362</v>
      </c>
      <c r="J31"/>
      <c r="L31"/>
      <c r="M31" s="436"/>
      <c r="N31" s="433"/>
      <c r="O31" s="433"/>
      <c r="P31" s="433"/>
      <c r="Q31" s="434"/>
      <c r="R31" s="433"/>
      <c r="S31" s="145"/>
    </row>
    <row r="32" spans="1:19" ht="15" hidden="1" customHeight="1" x14ac:dyDescent="0.3">
      <c r="A32" s="437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8362</v>
      </c>
      <c r="J32"/>
      <c r="L32"/>
      <c r="M32" s="436"/>
      <c r="N32" s="433"/>
      <c r="O32" s="433"/>
      <c r="P32" s="433"/>
      <c r="Q32" s="434"/>
      <c r="R32" s="433"/>
      <c r="S32" s="145"/>
    </row>
    <row r="33" spans="1:19" ht="15" hidden="1" customHeight="1" x14ac:dyDescent="0.3">
      <c r="A33" s="437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8362</v>
      </c>
      <c r="J33"/>
      <c r="L33"/>
      <c r="M33" s="436"/>
      <c r="N33" s="433"/>
      <c r="O33" s="433"/>
      <c r="P33" s="433"/>
      <c r="Q33" s="434"/>
      <c r="R33" s="433"/>
      <c r="S33" s="145"/>
    </row>
    <row r="34" spans="1:19" ht="15" hidden="1" customHeight="1" x14ac:dyDescent="0.3">
      <c r="A34" s="437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8362</v>
      </c>
      <c r="J34"/>
      <c r="L34"/>
      <c r="M34" s="436"/>
      <c r="N34" s="433"/>
      <c r="O34" s="433"/>
      <c r="P34" s="433"/>
      <c r="Q34" s="434"/>
      <c r="R34" s="433"/>
      <c r="S34" s="145"/>
    </row>
    <row r="35" spans="1:19" ht="15" hidden="1" customHeight="1" x14ac:dyDescent="0.3">
      <c r="A35" s="437">
        <v>44986</v>
      </c>
      <c r="B35" s="60" t="s">
        <v>461</v>
      </c>
      <c r="C35" s="60" t="s">
        <v>8363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8362</v>
      </c>
      <c r="J35"/>
      <c r="L35"/>
      <c r="M35" s="436"/>
      <c r="N35" s="433"/>
      <c r="O35" s="433"/>
      <c r="P35" s="433"/>
      <c r="Q35" s="434"/>
      <c r="R35" s="433"/>
      <c r="S35" s="145"/>
    </row>
    <row r="36" spans="1:19" ht="15" hidden="1" customHeight="1" x14ac:dyDescent="0.3">
      <c r="A36" s="437">
        <v>44986</v>
      </c>
      <c r="B36" s="63" t="s">
        <v>7680</v>
      </c>
      <c r="C36" s="75" t="s">
        <v>7681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8362</v>
      </c>
      <c r="J36"/>
      <c r="L36"/>
      <c r="M36" s="436"/>
      <c r="N36" s="433"/>
      <c r="O36" s="433"/>
      <c r="P36" s="433"/>
      <c r="Q36" s="434"/>
      <c r="R36" s="433"/>
      <c r="S36" s="145"/>
    </row>
    <row r="37" spans="1:19" ht="15" hidden="1" customHeight="1" x14ac:dyDescent="0.3">
      <c r="A37" s="437">
        <v>45017</v>
      </c>
      <c r="B37" s="63" t="s">
        <v>8233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8364</v>
      </c>
      <c r="I37" s="73" t="s">
        <v>8365</v>
      </c>
      <c r="J37"/>
      <c r="L37"/>
      <c r="M37" s="436"/>
      <c r="N37" s="433"/>
      <c r="O37" s="433"/>
      <c r="P37" s="433"/>
      <c r="Q37" s="434"/>
      <c r="R37" s="433"/>
      <c r="S37" s="145"/>
    </row>
    <row r="38" spans="1:19" ht="15" hidden="1" customHeight="1" x14ac:dyDescent="0.3">
      <c r="A38" s="437">
        <v>45017</v>
      </c>
      <c r="B38" s="60" t="s">
        <v>8366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8364</v>
      </c>
      <c r="I38" s="73" t="s">
        <v>8365</v>
      </c>
      <c r="J38"/>
      <c r="L38"/>
      <c r="M38" s="436"/>
      <c r="N38" s="433"/>
      <c r="O38" s="433"/>
      <c r="P38" s="433"/>
      <c r="Q38" s="434"/>
      <c r="R38" s="433"/>
      <c r="S38" s="145"/>
    </row>
    <row r="39" spans="1:19" ht="15" hidden="1" customHeight="1" x14ac:dyDescent="0.3">
      <c r="A39" s="437">
        <v>45017</v>
      </c>
      <c r="B39" s="63" t="s">
        <v>8328</v>
      </c>
      <c r="C39" s="75" t="s">
        <v>5315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8364</v>
      </c>
      <c r="I39" s="73" t="s">
        <v>8365</v>
      </c>
      <c r="J39"/>
      <c r="L39"/>
      <c r="M39" s="436"/>
      <c r="N39" s="433"/>
      <c r="O39" s="433"/>
      <c r="P39" s="433"/>
      <c r="Q39" s="434"/>
      <c r="R39" s="433"/>
      <c r="S39" s="145"/>
    </row>
    <row r="40" spans="1:19" ht="15" hidden="1" customHeight="1" x14ac:dyDescent="0.3">
      <c r="A40" s="437">
        <v>45017</v>
      </c>
      <c r="B40" s="111" t="s">
        <v>8329</v>
      </c>
      <c r="C40" s="75" t="s">
        <v>5315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8364</v>
      </c>
      <c r="I40" s="73" t="s">
        <v>8365</v>
      </c>
      <c r="J40"/>
      <c r="L40"/>
      <c r="M40" s="436"/>
      <c r="N40" s="433"/>
      <c r="O40" s="433"/>
      <c r="P40" s="433"/>
      <c r="Q40" s="434"/>
      <c r="R40" s="433"/>
      <c r="S40" s="145"/>
    </row>
    <row r="41" spans="1:19" ht="15" hidden="1" customHeight="1" x14ac:dyDescent="0.3">
      <c r="A41" s="437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8367</v>
      </c>
      <c r="I41" s="73"/>
      <c r="J41"/>
      <c r="L41"/>
      <c r="M41" s="436"/>
      <c r="N41" s="433"/>
      <c r="O41" s="433"/>
      <c r="P41" s="433"/>
      <c r="Q41" s="434"/>
      <c r="R41" s="433"/>
      <c r="S41" s="145"/>
    </row>
    <row r="42" spans="1:19" ht="15" hidden="1" customHeight="1" x14ac:dyDescent="0.3">
      <c r="A42" s="437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6"/>
      <c r="N42" s="433"/>
      <c r="O42" s="433"/>
      <c r="P42" s="433"/>
      <c r="Q42" s="434"/>
      <c r="R42" s="433"/>
      <c r="S42" s="145"/>
    </row>
    <row r="43" spans="1:19" ht="15" hidden="1" customHeight="1" x14ac:dyDescent="0.3">
      <c r="A43" s="437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6"/>
      <c r="N43" s="433"/>
      <c r="O43" s="433"/>
      <c r="P43" s="433"/>
      <c r="Q43" s="434"/>
      <c r="R43" s="433"/>
      <c r="S43" s="145"/>
    </row>
    <row r="44" spans="1:19" ht="15" hidden="1" customHeight="1" x14ac:dyDescent="0.3">
      <c r="A44" s="437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6"/>
      <c r="N44" s="433"/>
      <c r="O44" s="433"/>
      <c r="P44" s="433"/>
      <c r="Q44" s="434"/>
      <c r="R44" s="433"/>
      <c r="S44" s="145"/>
    </row>
    <row r="45" spans="1:19" ht="15" hidden="1" customHeight="1" x14ac:dyDescent="0.3">
      <c r="A45" s="437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6"/>
      <c r="N45" s="433"/>
      <c r="O45" s="433"/>
      <c r="P45" s="433"/>
      <c r="Q45" s="434"/>
      <c r="R45" s="433"/>
      <c r="S45" s="145"/>
    </row>
    <row r="46" spans="1:19" ht="15" hidden="1" customHeight="1" x14ac:dyDescent="0.3">
      <c r="A46" s="437">
        <v>45017</v>
      </c>
      <c r="B46" s="60" t="s">
        <v>629</v>
      </c>
      <c r="C46" s="87" t="s">
        <v>8368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8369</v>
      </c>
      <c r="J46"/>
      <c r="L46"/>
      <c r="M46" s="436"/>
      <c r="N46" s="433"/>
      <c r="O46" s="433"/>
      <c r="P46" s="433"/>
      <c r="Q46" s="434"/>
      <c r="R46" s="433"/>
      <c r="S46" s="145"/>
    </row>
    <row r="47" spans="1:19" ht="15" hidden="1" customHeight="1" x14ac:dyDescent="0.3">
      <c r="A47" s="437">
        <v>45017</v>
      </c>
      <c r="B47" s="60" t="s">
        <v>629</v>
      </c>
      <c r="C47" s="75" t="s">
        <v>8370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8369</v>
      </c>
      <c r="J47"/>
      <c r="L47"/>
      <c r="M47" s="436"/>
      <c r="N47" s="433"/>
      <c r="O47" s="433"/>
      <c r="P47" s="433"/>
      <c r="Q47" s="434"/>
      <c r="R47" s="433"/>
      <c r="S47" s="145"/>
    </row>
    <row r="48" spans="1:19" ht="15" hidden="1" customHeight="1" x14ac:dyDescent="0.3">
      <c r="A48" s="437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8369</v>
      </c>
      <c r="J48"/>
      <c r="L48"/>
      <c r="M48" s="436"/>
      <c r="N48" s="433"/>
      <c r="O48" s="433"/>
      <c r="P48" s="433"/>
      <c r="Q48" s="434"/>
      <c r="R48" s="433"/>
      <c r="S48" s="145"/>
    </row>
    <row r="49" spans="1:19" ht="15" hidden="1" customHeight="1" x14ac:dyDescent="0.3">
      <c r="A49" s="437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8369</v>
      </c>
      <c r="J49"/>
      <c r="L49"/>
      <c r="M49" s="436"/>
      <c r="N49" s="433"/>
      <c r="O49" s="433"/>
      <c r="P49" s="433"/>
      <c r="Q49" s="434"/>
      <c r="R49" s="433"/>
      <c r="S49" s="145"/>
    </row>
    <row r="50" spans="1:19" ht="15" hidden="1" customHeight="1" x14ac:dyDescent="0.3">
      <c r="A50" s="437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8371</v>
      </c>
      <c r="J50"/>
      <c r="L50"/>
      <c r="M50" s="436"/>
      <c r="N50" s="433"/>
      <c r="O50" s="433"/>
      <c r="P50" s="433"/>
      <c r="Q50" s="434"/>
      <c r="R50" s="433"/>
      <c r="S50" s="145"/>
    </row>
    <row r="51" spans="1:19" ht="15" hidden="1" customHeight="1" x14ac:dyDescent="0.3">
      <c r="A51" s="437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8372</v>
      </c>
      <c r="I51" s="73" t="s">
        <v>8371</v>
      </c>
      <c r="J51"/>
      <c r="L51"/>
      <c r="M51" s="436"/>
      <c r="N51" s="433"/>
      <c r="O51" s="433"/>
      <c r="P51" s="433"/>
      <c r="Q51" s="434"/>
      <c r="R51" s="433"/>
      <c r="S51" s="145"/>
    </row>
    <row r="52" spans="1:19" ht="15" hidden="1" customHeight="1" x14ac:dyDescent="0.3">
      <c r="A52" s="437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8371</v>
      </c>
      <c r="J52"/>
      <c r="L52"/>
      <c r="M52" s="436"/>
      <c r="N52" s="433"/>
      <c r="O52" s="433"/>
      <c r="P52" s="433"/>
      <c r="Q52" s="434"/>
      <c r="R52" s="433"/>
      <c r="S52" s="145"/>
    </row>
    <row r="53" spans="1:19" ht="15" hidden="1" customHeight="1" x14ac:dyDescent="0.3">
      <c r="A53" s="437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8373</v>
      </c>
      <c r="I53" s="73" t="s">
        <v>8371</v>
      </c>
      <c r="J53"/>
      <c r="L53"/>
      <c r="M53" s="436"/>
      <c r="N53" s="433"/>
      <c r="O53" s="433"/>
      <c r="P53" s="433"/>
      <c r="Q53" s="434"/>
      <c r="R53" s="433"/>
      <c r="S53" s="145"/>
    </row>
    <row r="54" spans="1:19" ht="15" hidden="1" customHeight="1" x14ac:dyDescent="0.3">
      <c r="A54" s="437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8371</v>
      </c>
      <c r="J54"/>
      <c r="L54"/>
      <c r="M54" s="436"/>
      <c r="N54" s="433"/>
      <c r="O54" s="433"/>
      <c r="P54" s="433"/>
      <c r="Q54" s="434"/>
      <c r="R54" s="433"/>
      <c r="S54" s="145"/>
    </row>
    <row r="55" spans="1:19" ht="15" hidden="1" customHeight="1" x14ac:dyDescent="0.3">
      <c r="A55" s="437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8371</v>
      </c>
      <c r="J55"/>
      <c r="L55"/>
      <c r="M55" s="436"/>
      <c r="N55" s="433"/>
      <c r="O55" s="433"/>
      <c r="P55" s="433"/>
      <c r="Q55" s="434"/>
      <c r="R55" s="433"/>
      <c r="S55" s="145"/>
    </row>
    <row r="56" spans="1:19" ht="15" hidden="1" customHeight="1" x14ac:dyDescent="0.3">
      <c r="A56" s="437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8371</v>
      </c>
      <c r="J56"/>
      <c r="L56"/>
      <c r="M56" s="436"/>
      <c r="N56" s="433"/>
      <c r="O56" s="433"/>
      <c r="P56" s="433"/>
      <c r="Q56" s="434"/>
      <c r="R56" s="433"/>
      <c r="S56" s="145"/>
    </row>
    <row r="57" spans="1:19" ht="15" hidden="1" customHeight="1" x14ac:dyDescent="0.3">
      <c r="A57" s="437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8374</v>
      </c>
      <c r="I57" s="73" t="s">
        <v>8375</v>
      </c>
      <c r="J57"/>
      <c r="L57"/>
      <c r="M57" s="436"/>
      <c r="N57" s="433"/>
      <c r="O57" s="433"/>
      <c r="P57" s="433"/>
      <c r="Q57" s="434"/>
      <c r="R57" s="433"/>
      <c r="S57" s="145"/>
    </row>
    <row r="58" spans="1:19" ht="15" hidden="1" customHeight="1" x14ac:dyDescent="0.3">
      <c r="A58" s="437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8376</v>
      </c>
      <c r="I58" s="73" t="s">
        <v>8375</v>
      </c>
      <c r="J58"/>
      <c r="L58"/>
      <c r="M58" s="436"/>
      <c r="N58" s="433"/>
      <c r="O58" s="433"/>
      <c r="P58" s="433"/>
      <c r="Q58" s="434"/>
      <c r="R58" s="433"/>
      <c r="S58" s="145"/>
    </row>
    <row r="59" spans="1:19" ht="15" hidden="1" customHeight="1" x14ac:dyDescent="0.3">
      <c r="A59" s="437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6"/>
      <c r="N59" s="433"/>
      <c r="O59" s="433"/>
      <c r="P59" s="433"/>
      <c r="Q59" s="434"/>
      <c r="R59" s="433"/>
      <c r="S59" s="145"/>
    </row>
    <row r="60" spans="1:19" ht="15" hidden="1" customHeight="1" x14ac:dyDescent="0.3">
      <c r="A60" s="437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6"/>
      <c r="N60" s="433"/>
      <c r="O60" s="433"/>
      <c r="P60" s="433"/>
      <c r="Q60" s="434"/>
      <c r="R60" s="433"/>
      <c r="S60" s="145"/>
    </row>
    <row r="61" spans="1:19" ht="15" hidden="1" customHeight="1" x14ac:dyDescent="0.3">
      <c r="A61" s="437">
        <v>45017</v>
      </c>
      <c r="B61" s="60" t="s">
        <v>8360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8377</v>
      </c>
      <c r="J61"/>
      <c r="L61"/>
      <c r="M61" s="436"/>
      <c r="N61" s="433"/>
      <c r="O61" s="433"/>
      <c r="P61" s="433"/>
      <c r="Q61" s="434"/>
      <c r="R61" s="433"/>
      <c r="S61" s="145"/>
    </row>
    <row r="62" spans="1:19" ht="15" hidden="1" customHeight="1" x14ac:dyDescent="0.3">
      <c r="A62" s="437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8378</v>
      </c>
      <c r="J62"/>
      <c r="L62"/>
      <c r="M62" s="436"/>
      <c r="N62" s="433"/>
      <c r="O62" s="433"/>
      <c r="P62" s="433"/>
      <c r="Q62" s="434"/>
      <c r="R62" s="433"/>
      <c r="S62" s="145"/>
    </row>
    <row r="63" spans="1:19" ht="15" hidden="1" customHeight="1" x14ac:dyDescent="0.3">
      <c r="A63" s="437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8379</v>
      </c>
      <c r="J63"/>
      <c r="L63"/>
      <c r="M63" s="436"/>
      <c r="N63" s="433"/>
      <c r="O63" s="433"/>
      <c r="P63" s="433"/>
      <c r="Q63" s="434"/>
      <c r="R63" s="433"/>
      <c r="S63" s="145"/>
    </row>
    <row r="64" spans="1:19" ht="15" hidden="1" customHeight="1" x14ac:dyDescent="0.3">
      <c r="A64" s="437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8379</v>
      </c>
      <c r="J64"/>
      <c r="L64"/>
      <c r="M64" s="436"/>
      <c r="N64" s="433"/>
      <c r="O64" s="433"/>
      <c r="P64" s="433"/>
      <c r="Q64" s="434"/>
      <c r="R64" s="433"/>
      <c r="S64" s="145"/>
    </row>
    <row r="65" spans="1:19" ht="15" hidden="1" customHeight="1" x14ac:dyDescent="0.3">
      <c r="A65" s="437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8379</v>
      </c>
      <c r="J65"/>
      <c r="L65"/>
      <c r="M65" s="436"/>
      <c r="N65" s="433"/>
      <c r="O65" s="433"/>
      <c r="P65" s="433"/>
      <c r="Q65" s="434"/>
      <c r="R65" s="433"/>
      <c r="S65" s="145"/>
    </row>
    <row r="66" spans="1:19" ht="15" hidden="1" customHeight="1" x14ac:dyDescent="0.3">
      <c r="A66" s="437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8380</v>
      </c>
      <c r="J66"/>
      <c r="L66"/>
      <c r="M66" s="436"/>
      <c r="N66" s="433"/>
      <c r="O66" s="433"/>
      <c r="P66" s="433"/>
      <c r="Q66" s="434"/>
      <c r="R66" s="433"/>
      <c r="S66" s="145"/>
    </row>
    <row r="67" spans="1:19" ht="15" hidden="1" customHeight="1" x14ac:dyDescent="0.3">
      <c r="A67" s="437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8380</v>
      </c>
      <c r="J67"/>
      <c r="L67"/>
      <c r="M67" s="436"/>
      <c r="N67" s="433"/>
      <c r="O67" s="433"/>
      <c r="P67" s="433"/>
      <c r="Q67" s="434"/>
      <c r="R67" s="433"/>
      <c r="S67" s="145"/>
    </row>
    <row r="68" spans="1:19" ht="15" hidden="1" customHeight="1" x14ac:dyDescent="0.3">
      <c r="A68" s="437">
        <v>45017</v>
      </c>
      <c r="B68" s="60" t="s">
        <v>8366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8380</v>
      </c>
      <c r="J68"/>
      <c r="L68"/>
      <c r="M68" s="436"/>
      <c r="N68" s="433"/>
      <c r="O68" s="433"/>
      <c r="P68" s="433"/>
      <c r="Q68" s="434"/>
      <c r="R68" s="433"/>
      <c r="S68" s="145"/>
    </row>
    <row r="69" spans="1:19" ht="15" hidden="1" customHeight="1" x14ac:dyDescent="0.3">
      <c r="A69" s="437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8380</v>
      </c>
      <c r="J69"/>
      <c r="L69"/>
      <c r="M69" s="436"/>
      <c r="N69" s="433"/>
      <c r="O69" s="433"/>
      <c r="P69" s="433"/>
      <c r="Q69" s="434"/>
      <c r="R69" s="433"/>
      <c r="S69" s="145"/>
    </row>
    <row r="70" spans="1:19" ht="15" hidden="1" customHeight="1" x14ac:dyDescent="0.3">
      <c r="A70" s="437">
        <v>45017</v>
      </c>
      <c r="B70" s="60" t="s">
        <v>8381</v>
      </c>
      <c r="C70" s="60" t="s">
        <v>8382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8380</v>
      </c>
      <c r="J70"/>
      <c r="L70"/>
      <c r="M70" s="436"/>
      <c r="N70" s="433"/>
      <c r="O70" s="433"/>
      <c r="P70" s="433"/>
      <c r="Q70" s="434"/>
      <c r="R70" s="433"/>
      <c r="S70" s="145"/>
    </row>
    <row r="71" spans="1:19" ht="15" hidden="1" customHeight="1" x14ac:dyDescent="0.3">
      <c r="A71" s="437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6"/>
      <c r="N71" s="433"/>
      <c r="O71" s="433"/>
      <c r="P71" s="433"/>
      <c r="Q71" s="434"/>
      <c r="R71" s="433"/>
      <c r="S71" s="145"/>
    </row>
    <row r="72" spans="1:19" ht="15" hidden="1" customHeight="1" x14ac:dyDescent="0.3">
      <c r="A72" s="437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6"/>
      <c r="N72" s="433"/>
      <c r="O72" s="433"/>
      <c r="P72" s="433"/>
      <c r="Q72" s="434"/>
      <c r="R72" s="433"/>
      <c r="S72" s="145"/>
    </row>
    <row r="73" spans="1:19" ht="15" hidden="1" customHeight="1" x14ac:dyDescent="0.3">
      <c r="A73" s="437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6"/>
      <c r="N73" s="433"/>
      <c r="O73" s="433"/>
      <c r="P73" s="433"/>
      <c r="Q73" s="434"/>
      <c r="R73" s="433"/>
      <c r="S73" s="145"/>
    </row>
    <row r="74" spans="1:19" ht="15" hidden="1" customHeight="1" x14ac:dyDescent="0.3">
      <c r="A74" s="437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6"/>
      <c r="N74" s="433"/>
      <c r="O74" s="433"/>
      <c r="P74" s="433"/>
      <c r="Q74" s="434"/>
      <c r="R74" s="433"/>
      <c r="S74" s="145"/>
    </row>
    <row r="75" spans="1:19" ht="15" hidden="1" customHeight="1" x14ac:dyDescent="0.3">
      <c r="A75" s="437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6"/>
      <c r="N75" s="433"/>
      <c r="O75" s="433"/>
      <c r="P75" s="433"/>
      <c r="Q75" s="434"/>
      <c r="R75" s="433"/>
      <c r="S75" s="145"/>
    </row>
    <row r="76" spans="1:19" ht="15" hidden="1" customHeight="1" x14ac:dyDescent="0.3">
      <c r="A76" s="437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6"/>
      <c r="N76" s="433"/>
      <c r="O76" s="433"/>
      <c r="P76" s="433"/>
      <c r="Q76" s="434"/>
      <c r="R76" s="433"/>
      <c r="S76" s="145"/>
    </row>
    <row r="77" spans="1:19" ht="15" hidden="1" customHeight="1" x14ac:dyDescent="0.3">
      <c r="A77" s="437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6"/>
      <c r="N77" s="433"/>
      <c r="O77" s="433"/>
      <c r="P77" s="433"/>
      <c r="Q77" s="434"/>
      <c r="R77" s="433"/>
      <c r="S77" s="145"/>
    </row>
    <row r="78" spans="1:19" ht="15" hidden="1" customHeight="1" x14ac:dyDescent="0.3">
      <c r="A78" s="437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6"/>
      <c r="N78" s="433"/>
      <c r="O78" s="433"/>
      <c r="P78" s="433"/>
      <c r="Q78" s="434"/>
      <c r="R78" s="433"/>
      <c r="S78" s="145"/>
    </row>
    <row r="79" spans="1:19" ht="15" hidden="1" customHeight="1" x14ac:dyDescent="0.3">
      <c r="A79" s="437">
        <v>45047</v>
      </c>
      <c r="B79" s="60" t="s">
        <v>118</v>
      </c>
      <c r="C79" s="60" t="s">
        <v>8383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8384</v>
      </c>
      <c r="J79"/>
      <c r="L79"/>
      <c r="M79" s="436"/>
      <c r="N79" s="433"/>
      <c r="O79" s="433"/>
      <c r="P79" s="433"/>
      <c r="Q79" s="434"/>
      <c r="R79" s="433"/>
      <c r="S79" s="145"/>
    </row>
    <row r="80" spans="1:19" ht="15" hidden="1" customHeight="1" x14ac:dyDescent="0.3">
      <c r="A80" s="437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6"/>
      <c r="N80" s="433"/>
      <c r="O80" s="433"/>
      <c r="P80" s="433"/>
      <c r="Q80" s="434"/>
      <c r="R80" s="433"/>
      <c r="S80" s="145"/>
    </row>
    <row r="81" spans="1:19" ht="15" hidden="1" customHeight="1" x14ac:dyDescent="0.3">
      <c r="A81" s="437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6"/>
      <c r="N81" s="433"/>
      <c r="O81" s="433"/>
      <c r="P81" s="433"/>
      <c r="Q81" s="434"/>
      <c r="R81" s="433"/>
      <c r="S81" s="145"/>
    </row>
    <row r="82" spans="1:19" ht="15" hidden="1" customHeight="1" x14ac:dyDescent="0.3">
      <c r="A82" s="437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6"/>
      <c r="N82" s="433"/>
      <c r="O82" s="433"/>
      <c r="P82" s="433"/>
      <c r="Q82" s="434"/>
      <c r="R82" s="433"/>
      <c r="S82" s="145"/>
    </row>
    <row r="83" spans="1:19" ht="15" hidden="1" customHeight="1" x14ac:dyDescent="0.3">
      <c r="A83" s="437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6"/>
      <c r="N83" s="433"/>
      <c r="O83" s="433"/>
      <c r="P83" s="433"/>
      <c r="Q83" s="434"/>
      <c r="R83" s="433"/>
      <c r="S83" s="145"/>
    </row>
    <row r="84" spans="1:19" ht="15" hidden="1" customHeight="1" x14ac:dyDescent="0.3">
      <c r="A84" s="437">
        <v>45047</v>
      </c>
      <c r="B84" s="60" t="s">
        <v>8381</v>
      </c>
      <c r="C84" s="60" t="s">
        <v>8382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8385</v>
      </c>
      <c r="J84"/>
      <c r="L84"/>
      <c r="M84" s="436"/>
      <c r="N84" s="433"/>
      <c r="O84" s="433"/>
      <c r="P84" s="433"/>
      <c r="Q84" s="434"/>
      <c r="R84" s="433"/>
      <c r="S84" s="145"/>
    </row>
    <row r="85" spans="1:19" ht="15" hidden="1" customHeight="1" x14ac:dyDescent="0.3">
      <c r="A85" s="437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8385</v>
      </c>
      <c r="J85"/>
      <c r="L85"/>
      <c r="M85" s="436"/>
      <c r="N85" s="433"/>
      <c r="O85" s="433"/>
      <c r="P85" s="433"/>
      <c r="Q85" s="434"/>
      <c r="R85" s="433"/>
      <c r="S85" s="145"/>
    </row>
    <row r="86" spans="1:19" ht="15" hidden="1" customHeight="1" x14ac:dyDescent="0.3">
      <c r="A86" s="437">
        <v>45047</v>
      </c>
      <c r="B86" s="94" t="s">
        <v>1087</v>
      </c>
      <c r="C86" s="87" t="s">
        <v>8386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8387</v>
      </c>
      <c r="J86"/>
      <c r="L86"/>
      <c r="M86" s="436"/>
      <c r="N86" s="433"/>
      <c r="O86" s="433"/>
      <c r="P86" s="433"/>
      <c r="Q86" s="434"/>
      <c r="R86" s="433"/>
      <c r="S86" s="145"/>
    </row>
    <row r="87" spans="1:19" ht="15" hidden="1" customHeight="1" x14ac:dyDescent="0.3">
      <c r="A87" s="437">
        <v>45047</v>
      </c>
      <c r="B87" s="94" t="s">
        <v>1087</v>
      </c>
      <c r="C87" s="87" t="s">
        <v>8388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8387</v>
      </c>
      <c r="J87"/>
      <c r="L87"/>
      <c r="M87" s="436"/>
      <c r="N87" s="433"/>
      <c r="O87" s="433"/>
      <c r="P87" s="433"/>
      <c r="Q87" s="434"/>
      <c r="R87" s="433"/>
      <c r="S87" s="145"/>
    </row>
    <row r="88" spans="1:19" ht="15" hidden="1" customHeight="1" x14ac:dyDescent="0.3">
      <c r="A88" s="437">
        <v>45047</v>
      </c>
      <c r="B88" s="60" t="s">
        <v>8389</v>
      </c>
      <c r="C88" s="75" t="s">
        <v>7650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8390</v>
      </c>
      <c r="J88"/>
      <c r="L88"/>
      <c r="M88" s="436"/>
      <c r="N88" s="433"/>
      <c r="O88" s="433"/>
      <c r="P88" s="433"/>
      <c r="Q88" s="434"/>
      <c r="R88" s="433"/>
      <c r="S88" s="145"/>
    </row>
    <row r="89" spans="1:19" ht="15" hidden="1" customHeight="1" x14ac:dyDescent="0.3">
      <c r="A89" s="437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8391</v>
      </c>
      <c r="J89"/>
      <c r="L89"/>
      <c r="M89" s="436"/>
      <c r="N89" s="433"/>
      <c r="O89" s="433"/>
      <c r="P89" s="433"/>
      <c r="Q89" s="434"/>
      <c r="R89" s="433"/>
      <c r="S89" s="145"/>
    </row>
    <row r="90" spans="1:19" ht="15" hidden="1" customHeight="1" x14ac:dyDescent="0.3">
      <c r="A90" s="437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6"/>
      <c r="N90" s="433"/>
      <c r="O90" s="433"/>
      <c r="P90" s="433"/>
      <c r="Q90" s="434"/>
      <c r="R90" s="433"/>
      <c r="S90" s="145"/>
    </row>
    <row r="91" spans="1:19" ht="15" hidden="1" customHeight="1" x14ac:dyDescent="0.3">
      <c r="A91" s="437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6"/>
      <c r="N91" s="433"/>
      <c r="O91" s="433"/>
      <c r="P91" s="433"/>
      <c r="Q91" s="434"/>
      <c r="R91" s="433"/>
      <c r="S91" s="145"/>
    </row>
    <row r="92" spans="1:19" ht="15" hidden="1" customHeight="1" x14ac:dyDescent="0.3">
      <c r="A92" s="437">
        <v>45047</v>
      </c>
      <c r="B92" s="79" t="s">
        <v>6784</v>
      </c>
      <c r="C92" s="60" t="s">
        <v>6785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8392</v>
      </c>
      <c r="J92"/>
      <c r="L92"/>
      <c r="M92" s="436"/>
      <c r="N92" s="433"/>
      <c r="O92" s="433"/>
      <c r="P92" s="433"/>
      <c r="Q92" s="434"/>
      <c r="R92" s="433"/>
      <c r="S92" s="145"/>
    </row>
    <row r="93" spans="1:19" ht="15" hidden="1" customHeight="1" x14ac:dyDescent="0.3">
      <c r="A93" s="437">
        <v>45047</v>
      </c>
      <c r="B93" s="60" t="s">
        <v>8285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8392</v>
      </c>
      <c r="J93"/>
      <c r="L93"/>
      <c r="M93" s="436"/>
      <c r="N93" s="433"/>
      <c r="O93" s="433"/>
      <c r="P93" s="433"/>
      <c r="Q93" s="434"/>
      <c r="R93" s="433"/>
      <c r="S93" s="145"/>
    </row>
    <row r="94" spans="1:19" ht="15" hidden="1" customHeight="1" x14ac:dyDescent="0.3">
      <c r="A94" s="437">
        <v>45047</v>
      </c>
      <c r="B94" s="60" t="s">
        <v>666</v>
      </c>
      <c r="C94" s="75" t="s">
        <v>8393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8394</v>
      </c>
      <c r="J94" t="s">
        <v>8395</v>
      </c>
      <c r="L94"/>
      <c r="M94" s="436"/>
      <c r="N94" s="433"/>
      <c r="O94" s="433"/>
      <c r="P94" s="433"/>
      <c r="Q94" s="434"/>
      <c r="R94" s="433"/>
      <c r="S94" s="145"/>
    </row>
    <row r="95" spans="1:19" ht="15" hidden="1" customHeight="1" x14ac:dyDescent="0.3">
      <c r="A95" s="437">
        <v>45047</v>
      </c>
      <c r="B95" s="60" t="s">
        <v>666</v>
      </c>
      <c r="C95" s="64" t="s">
        <v>8396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8394</v>
      </c>
      <c r="J95"/>
      <c r="L95"/>
      <c r="M95" s="436"/>
      <c r="N95" s="433"/>
      <c r="O95" s="433"/>
      <c r="P95" s="433"/>
      <c r="Q95" s="434"/>
      <c r="R95" s="433"/>
      <c r="S95" s="145"/>
    </row>
    <row r="96" spans="1:19" ht="15" hidden="1" customHeight="1" x14ac:dyDescent="0.3">
      <c r="A96" s="437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8394</v>
      </c>
      <c r="J96"/>
      <c r="L96"/>
      <c r="M96" s="436"/>
      <c r="N96" s="433"/>
      <c r="O96" s="433"/>
      <c r="P96" s="433"/>
      <c r="Q96" s="434"/>
      <c r="R96" s="433"/>
      <c r="S96" s="145"/>
    </row>
    <row r="97" spans="1:19" ht="15" hidden="1" customHeight="1" x14ac:dyDescent="0.3">
      <c r="A97" s="437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8394</v>
      </c>
      <c r="J97"/>
      <c r="L97"/>
      <c r="M97" s="436"/>
      <c r="N97" s="433"/>
      <c r="O97" s="433"/>
      <c r="P97" s="433"/>
      <c r="Q97" s="434"/>
      <c r="R97" s="433"/>
      <c r="S97" s="145"/>
    </row>
    <row r="98" spans="1:19" ht="15" hidden="1" customHeight="1" x14ac:dyDescent="0.3">
      <c r="A98" s="437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8397</v>
      </c>
      <c r="J98"/>
      <c r="L98"/>
      <c r="M98" s="436"/>
      <c r="N98" s="433"/>
      <c r="O98" s="433"/>
      <c r="P98" s="433"/>
      <c r="Q98" s="434"/>
      <c r="R98" s="433"/>
      <c r="S98" s="145"/>
    </row>
    <row r="99" spans="1:19" ht="15" hidden="1" customHeight="1" x14ac:dyDescent="0.3">
      <c r="A99" s="437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8397</v>
      </c>
      <c r="J99"/>
      <c r="L99"/>
      <c r="M99" s="436"/>
      <c r="N99" s="433"/>
      <c r="O99" s="433"/>
      <c r="P99" s="433"/>
      <c r="Q99" s="434"/>
      <c r="R99" s="433"/>
      <c r="S99" s="145"/>
    </row>
    <row r="100" spans="1:19" ht="15" hidden="1" customHeight="1" x14ac:dyDescent="0.3">
      <c r="A100" s="437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6"/>
      <c r="N100" s="433"/>
      <c r="O100" s="433"/>
      <c r="P100" s="433"/>
      <c r="Q100" s="434"/>
      <c r="R100" s="433"/>
      <c r="S100" s="145"/>
    </row>
    <row r="101" spans="1:19" ht="15" hidden="1" customHeight="1" x14ac:dyDescent="0.3">
      <c r="A101" s="438">
        <v>45047</v>
      </c>
      <c r="B101" s="418" t="s">
        <v>890</v>
      </c>
      <c r="C101" s="75" t="s">
        <v>846</v>
      </c>
      <c r="D101" s="81">
        <v>1</v>
      </c>
      <c r="E101" s="439" t="s">
        <v>31</v>
      </c>
      <c r="F101" s="68">
        <v>825000</v>
      </c>
      <c r="G101" s="337">
        <f>F101*D101</f>
        <v>825000</v>
      </c>
      <c r="H101" s="408" t="s">
        <v>8398</v>
      </c>
      <c r="I101" s="73"/>
      <c r="J101"/>
      <c r="L101"/>
      <c r="M101" s="436"/>
      <c r="N101" s="433"/>
      <c r="O101" s="433"/>
      <c r="P101" s="433"/>
      <c r="Q101" s="434"/>
      <c r="R101" s="433"/>
      <c r="S101" s="145"/>
    </row>
    <row r="102" spans="1:19" ht="15" hidden="1" customHeight="1" x14ac:dyDescent="0.3">
      <c r="A102" s="437">
        <v>45047</v>
      </c>
      <c r="B102" s="111" t="s">
        <v>8399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6"/>
      <c r="N102" s="433"/>
      <c r="O102" s="433"/>
      <c r="P102" s="433"/>
      <c r="Q102" s="434"/>
      <c r="R102" s="433"/>
      <c r="S102" s="145"/>
    </row>
    <row r="103" spans="1:19" ht="15" hidden="1" customHeight="1" x14ac:dyDescent="0.3">
      <c r="A103" s="437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6"/>
      <c r="N103" s="433"/>
      <c r="O103" s="433"/>
      <c r="P103" s="433"/>
      <c r="Q103" s="434"/>
      <c r="R103" s="433"/>
      <c r="S103" s="145"/>
    </row>
    <row r="104" spans="1:19" ht="15" hidden="1" customHeight="1" x14ac:dyDescent="0.3">
      <c r="A104" s="437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6"/>
      <c r="N104" s="433"/>
      <c r="O104" s="433"/>
      <c r="P104" s="433"/>
      <c r="Q104" s="434"/>
      <c r="R104" s="433"/>
      <c r="S104" s="145"/>
    </row>
    <row r="105" spans="1:19" ht="15" hidden="1" customHeight="1" x14ac:dyDescent="0.3">
      <c r="A105" s="437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6"/>
      <c r="N105" s="433"/>
      <c r="O105" s="433"/>
      <c r="P105" s="433"/>
      <c r="Q105" s="434"/>
      <c r="R105" s="433"/>
      <c r="S105" s="145"/>
    </row>
    <row r="106" spans="1:19" ht="15" hidden="1" customHeight="1" x14ac:dyDescent="0.3">
      <c r="A106" s="437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6"/>
      <c r="N106" s="433"/>
      <c r="O106" s="433"/>
      <c r="P106" s="433"/>
      <c r="Q106" s="434"/>
      <c r="R106" s="433"/>
      <c r="S106" s="145"/>
    </row>
    <row r="107" spans="1:19" ht="15" hidden="1" customHeight="1" x14ac:dyDescent="0.3">
      <c r="A107" s="437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6"/>
      <c r="N107" s="433"/>
      <c r="O107" s="433"/>
      <c r="P107" s="433"/>
      <c r="Q107" s="434"/>
      <c r="R107" s="433"/>
      <c r="S107" s="145"/>
    </row>
    <row r="108" spans="1:19" ht="15" hidden="1" customHeight="1" x14ac:dyDescent="0.3">
      <c r="A108" s="437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6"/>
      <c r="N108" s="433"/>
      <c r="O108" s="433"/>
      <c r="P108" s="433"/>
      <c r="Q108" s="434"/>
      <c r="R108" s="433"/>
      <c r="S108" s="145"/>
    </row>
    <row r="109" spans="1:19" ht="15" hidden="1" customHeight="1" x14ac:dyDescent="0.3">
      <c r="A109" s="437">
        <v>45047</v>
      </c>
      <c r="B109" s="60" t="s">
        <v>8400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6"/>
      <c r="N109" s="433"/>
      <c r="O109" s="433"/>
      <c r="P109" s="433"/>
      <c r="Q109" s="434"/>
      <c r="R109" s="433"/>
      <c r="S109" s="145"/>
    </row>
    <row r="110" spans="1:19" ht="15" hidden="1" customHeight="1" x14ac:dyDescent="0.3">
      <c r="A110" s="437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8401</v>
      </c>
      <c r="J110"/>
      <c r="L110"/>
      <c r="M110" s="436"/>
      <c r="N110" s="433"/>
      <c r="O110" s="433"/>
      <c r="P110" s="433"/>
      <c r="Q110" s="434"/>
      <c r="R110" s="433"/>
      <c r="S110" s="145"/>
    </row>
    <row r="111" spans="1:19" ht="15" hidden="1" customHeight="1" x14ac:dyDescent="0.3">
      <c r="A111" s="437">
        <v>45047</v>
      </c>
      <c r="B111" s="60" t="s">
        <v>8402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8401</v>
      </c>
      <c r="J111"/>
      <c r="L111"/>
      <c r="M111" s="436"/>
      <c r="N111" s="433"/>
      <c r="O111" s="433"/>
      <c r="P111" s="433"/>
      <c r="Q111" s="434"/>
      <c r="R111" s="433"/>
      <c r="S111" s="145"/>
    </row>
    <row r="112" spans="1:19" ht="15" hidden="1" customHeight="1" x14ac:dyDescent="0.3">
      <c r="A112" s="437">
        <v>45078</v>
      </c>
      <c r="B112" s="75" t="s">
        <v>7631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8403</v>
      </c>
      <c r="J112"/>
      <c r="L112"/>
      <c r="M112" s="436"/>
      <c r="N112" s="433"/>
      <c r="O112" s="433"/>
      <c r="P112" s="433"/>
      <c r="Q112" s="434"/>
      <c r="R112" s="433"/>
      <c r="S112" s="145"/>
    </row>
    <row r="113" spans="1:19" ht="15" hidden="1" customHeight="1" x14ac:dyDescent="0.3">
      <c r="A113" s="437">
        <v>45078</v>
      </c>
      <c r="B113" s="60" t="s">
        <v>5339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8403</v>
      </c>
      <c r="J113"/>
      <c r="L113"/>
      <c r="M113" s="436"/>
      <c r="N113" s="433"/>
      <c r="O113" s="433"/>
      <c r="P113" s="433"/>
      <c r="Q113" s="434"/>
      <c r="R113" s="433"/>
      <c r="S113" s="145"/>
    </row>
    <row r="114" spans="1:19" ht="15" hidden="1" customHeight="1" x14ac:dyDescent="0.3">
      <c r="A114" s="437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8403</v>
      </c>
      <c r="J114"/>
      <c r="L114"/>
      <c r="M114" s="436"/>
      <c r="N114" s="433"/>
      <c r="O114" s="433"/>
      <c r="P114" s="433"/>
      <c r="Q114" s="434"/>
      <c r="R114" s="433"/>
      <c r="S114" s="145"/>
    </row>
    <row r="115" spans="1:19" ht="15" hidden="1" customHeight="1" x14ac:dyDescent="0.3">
      <c r="A115" s="437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8404</v>
      </c>
      <c r="J115"/>
      <c r="L115"/>
      <c r="M115" s="436"/>
      <c r="N115" s="433"/>
      <c r="O115" s="433"/>
      <c r="P115" s="433"/>
      <c r="Q115" s="434"/>
      <c r="R115" s="433"/>
      <c r="S115" s="145"/>
    </row>
    <row r="116" spans="1:19" ht="15" hidden="1" customHeight="1" x14ac:dyDescent="0.3">
      <c r="A116" s="437">
        <v>45078</v>
      </c>
      <c r="B116" s="60" t="s">
        <v>8360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8405</v>
      </c>
      <c r="J116"/>
      <c r="L116"/>
      <c r="M116" s="436"/>
      <c r="N116" s="433"/>
      <c r="O116" s="433"/>
      <c r="P116" s="433"/>
      <c r="Q116" s="434"/>
      <c r="R116" s="433"/>
      <c r="S116" s="145"/>
    </row>
    <row r="117" spans="1:19" ht="15" hidden="1" customHeight="1" x14ac:dyDescent="0.3">
      <c r="A117" s="437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8406</v>
      </c>
      <c r="J117"/>
      <c r="L117"/>
      <c r="M117" s="436"/>
      <c r="N117" s="433"/>
      <c r="O117" s="433"/>
      <c r="P117" s="433"/>
      <c r="Q117" s="434"/>
      <c r="R117" s="433"/>
      <c r="S117" s="145"/>
    </row>
    <row r="118" spans="1:19" ht="15" hidden="1" customHeight="1" x14ac:dyDescent="0.3">
      <c r="A118" s="437">
        <v>45078</v>
      </c>
      <c r="B118" s="94" t="s">
        <v>1087</v>
      </c>
      <c r="C118" s="75" t="s">
        <v>8407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8408</v>
      </c>
      <c r="J118"/>
      <c r="L118"/>
      <c r="M118" s="436"/>
      <c r="N118" s="433"/>
      <c r="O118" s="433"/>
      <c r="P118" s="433"/>
      <c r="Q118" s="434"/>
      <c r="R118" s="433"/>
      <c r="S118" s="145"/>
    </row>
    <row r="119" spans="1:19" ht="15" hidden="1" customHeight="1" x14ac:dyDescent="0.3">
      <c r="A119" s="437">
        <v>45078</v>
      </c>
      <c r="B119" s="94" t="s">
        <v>1087</v>
      </c>
      <c r="C119" s="60" t="s">
        <v>8409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8408</v>
      </c>
      <c r="J119"/>
      <c r="L119"/>
      <c r="M119" s="436"/>
      <c r="N119" s="433"/>
      <c r="O119" s="433"/>
      <c r="P119" s="433"/>
      <c r="Q119" s="434"/>
      <c r="R119" s="433"/>
      <c r="S119" s="145"/>
    </row>
    <row r="120" spans="1:19" ht="15" hidden="1" customHeight="1" x14ac:dyDescent="0.3">
      <c r="A120" s="437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8408</v>
      </c>
      <c r="J120"/>
      <c r="L120"/>
      <c r="M120" s="436"/>
      <c r="N120" s="433"/>
      <c r="O120" s="433"/>
      <c r="P120" s="433"/>
      <c r="Q120" s="434"/>
      <c r="R120" s="433"/>
      <c r="S120" s="145"/>
    </row>
    <row r="121" spans="1:19" ht="15" hidden="1" customHeight="1" x14ac:dyDescent="0.3">
      <c r="A121" s="437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6"/>
      <c r="N121" s="433"/>
      <c r="O121" s="433"/>
      <c r="P121" s="433"/>
      <c r="Q121" s="434"/>
      <c r="R121" s="433"/>
      <c r="S121" s="145"/>
    </row>
    <row r="122" spans="1:19" ht="15" hidden="1" customHeight="1" x14ac:dyDescent="0.3">
      <c r="A122" s="437">
        <v>45078</v>
      </c>
      <c r="B122" s="63" t="s">
        <v>8100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6"/>
      <c r="N122" s="433"/>
      <c r="O122" s="433"/>
      <c r="P122" s="433"/>
      <c r="Q122" s="434"/>
      <c r="R122" s="433"/>
      <c r="S122" s="145"/>
    </row>
    <row r="123" spans="1:19" ht="15" hidden="1" customHeight="1" x14ac:dyDescent="0.3">
      <c r="A123" s="437">
        <v>45078</v>
      </c>
      <c r="B123" s="60" t="s">
        <v>7616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6"/>
      <c r="N123" s="433"/>
      <c r="O123" s="433"/>
      <c r="P123" s="433"/>
      <c r="Q123" s="434"/>
      <c r="R123" s="433"/>
      <c r="S123" s="145"/>
    </row>
    <row r="124" spans="1:19" ht="15" hidden="1" customHeight="1" x14ac:dyDescent="0.3">
      <c r="A124" s="440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6"/>
      <c r="N124" s="433"/>
      <c r="O124" s="433"/>
      <c r="P124" s="433"/>
      <c r="Q124" s="434"/>
      <c r="R124" s="433"/>
      <c r="S124" s="145"/>
    </row>
    <row r="125" spans="1:19" ht="15" hidden="1" customHeight="1" x14ac:dyDescent="0.3">
      <c r="A125" s="437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6"/>
      <c r="N125" s="433"/>
      <c r="O125" s="433"/>
      <c r="P125" s="433"/>
      <c r="Q125" s="434"/>
      <c r="R125" s="433"/>
      <c r="S125" s="145"/>
    </row>
    <row r="126" spans="1:19" ht="15" hidden="1" customHeight="1" x14ac:dyDescent="0.3">
      <c r="A126" s="437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6"/>
      <c r="N126" s="433"/>
      <c r="O126" s="433"/>
      <c r="P126" s="433"/>
      <c r="Q126" s="434"/>
      <c r="R126" s="433"/>
      <c r="S126" s="145"/>
    </row>
    <row r="127" spans="1:19" ht="15" hidden="1" customHeight="1" x14ac:dyDescent="0.3">
      <c r="A127" s="437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6"/>
      <c r="N127" s="433"/>
      <c r="O127" s="433"/>
      <c r="P127" s="433"/>
      <c r="Q127" s="434"/>
      <c r="R127" s="433"/>
      <c r="S127" s="145"/>
    </row>
    <row r="128" spans="1:19" ht="15" hidden="1" customHeight="1" x14ac:dyDescent="0.3">
      <c r="A128" s="437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6"/>
      <c r="N128" s="433"/>
      <c r="O128" s="433"/>
      <c r="P128" s="433"/>
      <c r="Q128" s="434"/>
      <c r="R128" s="433"/>
      <c r="S128" s="145"/>
    </row>
    <row r="129" spans="1:19" ht="15" hidden="1" customHeight="1" x14ac:dyDescent="0.3">
      <c r="A129" s="437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6"/>
      <c r="N129" s="433"/>
      <c r="O129" s="433"/>
      <c r="P129" s="433"/>
      <c r="Q129" s="434"/>
      <c r="R129" s="433"/>
      <c r="S129" s="145"/>
    </row>
    <row r="130" spans="1:19" ht="15" hidden="1" customHeight="1" x14ac:dyDescent="0.3">
      <c r="A130" s="437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6"/>
      <c r="N130" s="433"/>
      <c r="O130" s="433"/>
      <c r="P130" s="433"/>
      <c r="Q130" s="434"/>
      <c r="R130" s="433"/>
      <c r="S130" s="145"/>
    </row>
    <row r="131" spans="1:19" ht="15" hidden="1" customHeight="1" x14ac:dyDescent="0.3">
      <c r="A131" s="437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8410</v>
      </c>
      <c r="J131"/>
      <c r="L131"/>
      <c r="M131" s="436"/>
      <c r="N131" s="433"/>
      <c r="O131" s="433"/>
      <c r="P131" s="433"/>
      <c r="Q131" s="434"/>
      <c r="R131" s="433"/>
      <c r="S131" s="145"/>
    </row>
    <row r="132" spans="1:19" ht="15" hidden="1" customHeight="1" x14ac:dyDescent="0.3">
      <c r="A132" s="437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8410</v>
      </c>
      <c r="J132"/>
      <c r="L132"/>
      <c r="M132" s="436"/>
      <c r="N132" s="433"/>
      <c r="O132" s="433"/>
      <c r="P132" s="433"/>
      <c r="Q132" s="434"/>
      <c r="R132" s="433"/>
      <c r="S132" s="145"/>
    </row>
    <row r="133" spans="1:19" ht="15" hidden="1" customHeight="1" x14ac:dyDescent="0.3">
      <c r="A133" s="437">
        <v>45078</v>
      </c>
      <c r="B133" s="60" t="s">
        <v>115</v>
      </c>
      <c r="C133" s="60" t="s">
        <v>8411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8412</v>
      </c>
      <c r="J133"/>
      <c r="L133"/>
      <c r="M133" s="436"/>
      <c r="N133" s="433"/>
      <c r="O133" s="433"/>
      <c r="P133" s="433"/>
      <c r="Q133" s="434"/>
      <c r="R133" s="433"/>
      <c r="S133" s="145"/>
    </row>
    <row r="134" spans="1:19" ht="15" hidden="1" customHeight="1" x14ac:dyDescent="0.3">
      <c r="A134" s="437">
        <v>45078</v>
      </c>
      <c r="B134" s="60" t="s">
        <v>115</v>
      </c>
      <c r="C134" s="60" t="s">
        <v>8413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8412</v>
      </c>
      <c r="J134"/>
      <c r="L134"/>
      <c r="M134" s="436"/>
      <c r="N134" s="433"/>
      <c r="O134" s="433"/>
      <c r="P134" s="433"/>
      <c r="Q134" s="434"/>
      <c r="R134" s="433"/>
      <c r="S134" s="145"/>
    </row>
    <row r="135" spans="1:19" ht="15" hidden="1" customHeight="1" x14ac:dyDescent="0.3">
      <c r="A135" s="437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8412</v>
      </c>
      <c r="J135"/>
      <c r="L135"/>
      <c r="M135" s="436"/>
      <c r="N135" s="433"/>
      <c r="O135" s="433"/>
      <c r="P135" s="433"/>
      <c r="Q135" s="434"/>
      <c r="R135" s="433"/>
      <c r="S135" s="145"/>
    </row>
    <row r="136" spans="1:19" ht="15" hidden="1" customHeight="1" x14ac:dyDescent="0.3">
      <c r="A136" s="437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8412</v>
      </c>
      <c r="J136"/>
      <c r="L136"/>
      <c r="M136" s="436"/>
      <c r="N136" s="433"/>
      <c r="O136" s="433"/>
      <c r="P136" s="433"/>
      <c r="Q136" s="434"/>
      <c r="R136" s="433"/>
      <c r="S136" s="145"/>
    </row>
    <row r="137" spans="1:19" ht="15" hidden="1" customHeight="1" x14ac:dyDescent="0.3">
      <c r="A137" s="437">
        <v>45078</v>
      </c>
      <c r="B137" s="60" t="s">
        <v>115</v>
      </c>
      <c r="C137" s="60" t="s">
        <v>8414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8415</v>
      </c>
      <c r="J137"/>
      <c r="L137"/>
      <c r="M137" s="436"/>
      <c r="N137" s="433"/>
      <c r="O137" s="433"/>
      <c r="P137" s="433"/>
      <c r="Q137" s="434"/>
      <c r="R137" s="433"/>
      <c r="S137" s="145"/>
    </row>
    <row r="138" spans="1:19" ht="15" hidden="1" customHeight="1" x14ac:dyDescent="0.3">
      <c r="A138" s="437">
        <v>45078</v>
      </c>
      <c r="B138" s="60" t="s">
        <v>115</v>
      </c>
      <c r="C138" s="60" t="s">
        <v>8416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8415</v>
      </c>
      <c r="J138"/>
      <c r="L138"/>
      <c r="M138" s="436"/>
      <c r="N138" s="433"/>
      <c r="O138" s="433"/>
      <c r="P138" s="433"/>
      <c r="Q138" s="434"/>
      <c r="R138" s="433"/>
      <c r="S138" s="145"/>
    </row>
    <row r="139" spans="1:19" ht="15" hidden="1" customHeight="1" x14ac:dyDescent="0.3">
      <c r="A139" s="437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8417</v>
      </c>
      <c r="J139"/>
      <c r="L139"/>
      <c r="M139" s="436"/>
      <c r="N139" s="433"/>
      <c r="O139" s="433"/>
      <c r="P139" s="433"/>
      <c r="Q139" s="434"/>
      <c r="R139" s="433"/>
      <c r="S139" s="145"/>
    </row>
    <row r="140" spans="1:19" ht="15" hidden="1" customHeight="1" x14ac:dyDescent="0.3">
      <c r="A140" s="437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8417</v>
      </c>
      <c r="J140"/>
      <c r="L140"/>
      <c r="M140" s="436"/>
      <c r="N140" s="433"/>
      <c r="O140" s="433"/>
      <c r="P140" s="433"/>
      <c r="Q140" s="434"/>
      <c r="R140" s="433"/>
      <c r="S140" s="145"/>
    </row>
    <row r="141" spans="1:19" ht="15" hidden="1" customHeight="1" x14ac:dyDescent="0.3">
      <c r="A141" s="437">
        <v>45108</v>
      </c>
      <c r="B141" s="60" t="s">
        <v>8122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8417</v>
      </c>
      <c r="J141"/>
      <c r="L141"/>
      <c r="M141" s="436"/>
      <c r="N141" s="433"/>
      <c r="O141" s="433"/>
      <c r="P141" s="433"/>
      <c r="Q141" s="434"/>
      <c r="R141" s="433"/>
      <c r="S141" s="145"/>
    </row>
    <row r="142" spans="1:19" ht="15" hidden="1" customHeight="1" x14ac:dyDescent="0.3">
      <c r="A142" s="437">
        <v>45108</v>
      </c>
      <c r="B142" s="60" t="s">
        <v>8360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8418</v>
      </c>
      <c r="J142"/>
      <c r="L142"/>
      <c r="M142" s="436"/>
      <c r="N142" s="433"/>
      <c r="O142" s="433"/>
      <c r="P142" s="433"/>
      <c r="Q142" s="434"/>
      <c r="R142" s="433"/>
      <c r="S142" s="145"/>
    </row>
    <row r="143" spans="1:19" ht="15" hidden="1" customHeight="1" x14ac:dyDescent="0.3">
      <c r="A143" s="437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8419</v>
      </c>
      <c r="J143"/>
      <c r="L143"/>
      <c r="M143" s="436"/>
      <c r="N143" s="433"/>
      <c r="O143" s="433"/>
      <c r="P143" s="433"/>
      <c r="Q143" s="434"/>
      <c r="R143" s="433"/>
      <c r="S143" s="145"/>
    </row>
    <row r="144" spans="1:19" ht="15" hidden="1" customHeight="1" x14ac:dyDescent="0.3">
      <c r="A144" s="437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8419</v>
      </c>
      <c r="J144"/>
      <c r="L144"/>
      <c r="M144" s="436"/>
      <c r="N144" s="433"/>
      <c r="O144" s="433"/>
      <c r="P144" s="433"/>
      <c r="Q144" s="434"/>
      <c r="R144" s="433"/>
      <c r="S144" s="145"/>
    </row>
    <row r="145" spans="1:19" ht="15" hidden="1" customHeight="1" x14ac:dyDescent="0.3">
      <c r="A145" s="437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6"/>
      <c r="N145" s="433"/>
      <c r="O145" s="433"/>
      <c r="P145" s="433"/>
      <c r="Q145" s="434"/>
      <c r="R145" s="433"/>
      <c r="S145" s="145"/>
    </row>
    <row r="146" spans="1:19" ht="15" hidden="1" customHeight="1" x14ac:dyDescent="0.3">
      <c r="A146" s="437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6"/>
      <c r="N146" s="433"/>
      <c r="O146" s="433"/>
      <c r="P146" s="433"/>
      <c r="Q146" s="434"/>
      <c r="R146" s="433"/>
      <c r="S146" s="145"/>
    </row>
    <row r="147" spans="1:19" ht="15" customHeight="1" x14ac:dyDescent="0.3">
      <c r="A147" s="437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6"/>
      <c r="N147" s="433"/>
      <c r="O147" s="433"/>
      <c r="P147" s="433"/>
      <c r="Q147" s="434"/>
      <c r="R147" s="433"/>
      <c r="S147" s="145"/>
    </row>
    <row r="148" spans="1:19" ht="15" hidden="1" customHeight="1" x14ac:dyDescent="0.3">
      <c r="A148" s="437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6"/>
      <c r="N148" s="433"/>
      <c r="O148" s="433"/>
      <c r="P148" s="433"/>
      <c r="Q148" s="434"/>
      <c r="R148" s="433"/>
      <c r="S148" s="145"/>
    </row>
    <row r="149" spans="1:19" ht="15" hidden="1" customHeight="1" x14ac:dyDescent="0.3">
      <c r="A149" s="437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6"/>
      <c r="N149" s="433"/>
      <c r="O149" s="433"/>
      <c r="P149" s="433"/>
      <c r="Q149" s="434"/>
      <c r="R149" s="433"/>
      <c r="S149" s="145"/>
    </row>
    <row r="150" spans="1:19" ht="15" hidden="1" customHeight="1" x14ac:dyDescent="0.3">
      <c r="A150" s="437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6"/>
      <c r="N150" s="433"/>
      <c r="O150" s="433"/>
      <c r="P150" s="433"/>
      <c r="Q150" s="434"/>
      <c r="R150" s="433"/>
      <c r="S150" s="145"/>
    </row>
    <row r="151" spans="1:19" ht="15" hidden="1" customHeight="1" x14ac:dyDescent="0.3">
      <c r="A151" s="437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6"/>
      <c r="N151" s="433"/>
      <c r="O151" s="433"/>
      <c r="P151" s="433"/>
      <c r="Q151" s="434"/>
      <c r="R151" s="433"/>
      <c r="S151" s="145"/>
    </row>
    <row r="152" spans="1:19" ht="15" hidden="1" customHeight="1" x14ac:dyDescent="0.3">
      <c r="A152" s="437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6"/>
      <c r="N152" s="433"/>
      <c r="O152" s="433"/>
      <c r="P152" s="433"/>
      <c r="Q152" s="434"/>
      <c r="R152" s="433"/>
      <c r="S152" s="145"/>
    </row>
    <row r="153" spans="1:19" ht="15" hidden="1" customHeight="1" x14ac:dyDescent="0.3">
      <c r="A153" s="437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6"/>
      <c r="N153" s="433"/>
      <c r="O153" s="433"/>
      <c r="P153" s="433"/>
      <c r="Q153" s="434"/>
      <c r="R153" s="433"/>
      <c r="S153" s="145"/>
    </row>
    <row r="154" spans="1:19" ht="15" hidden="1" customHeight="1" x14ac:dyDescent="0.3">
      <c r="A154" s="437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6"/>
      <c r="N154" s="433"/>
      <c r="O154" s="433"/>
      <c r="P154" s="433"/>
      <c r="Q154" s="434"/>
      <c r="R154" s="433"/>
      <c r="S154" s="145"/>
    </row>
    <row r="155" spans="1:19" ht="15" hidden="1" customHeight="1" x14ac:dyDescent="0.3">
      <c r="A155" s="437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6"/>
      <c r="N155" s="433"/>
      <c r="O155" s="433"/>
      <c r="P155" s="433"/>
      <c r="Q155" s="434"/>
      <c r="R155" s="433"/>
      <c r="S155" s="145"/>
    </row>
    <row r="156" spans="1:19" ht="15" hidden="1" customHeight="1" x14ac:dyDescent="0.3">
      <c r="A156" s="437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6"/>
      <c r="N156" s="433"/>
      <c r="O156" s="433"/>
      <c r="P156" s="433"/>
      <c r="Q156" s="434"/>
      <c r="R156" s="433"/>
      <c r="S156" s="145"/>
    </row>
    <row r="157" spans="1:19" ht="15" hidden="1" customHeight="1" x14ac:dyDescent="0.3">
      <c r="A157" s="437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8395</v>
      </c>
      <c r="L157"/>
      <c r="M157" s="436"/>
      <c r="N157" s="433"/>
      <c r="O157" s="433"/>
      <c r="P157" s="433"/>
      <c r="Q157" s="434"/>
      <c r="R157" s="433"/>
      <c r="S157" s="145"/>
    </row>
    <row r="158" spans="1:19" ht="15" hidden="1" customHeight="1" x14ac:dyDescent="0.3">
      <c r="A158" s="437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6"/>
      <c r="N158" s="433"/>
      <c r="O158" s="433"/>
      <c r="P158" s="433"/>
      <c r="Q158" s="434"/>
      <c r="R158" s="433"/>
      <c r="S158" s="145"/>
    </row>
    <row r="159" spans="1:19" ht="15" hidden="1" customHeight="1" x14ac:dyDescent="0.3">
      <c r="A159" s="437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6"/>
      <c r="N159" s="433"/>
      <c r="O159" s="433"/>
      <c r="P159" s="433"/>
      <c r="Q159" s="434"/>
      <c r="R159" s="433"/>
      <c r="S159" s="145"/>
    </row>
    <row r="160" spans="1:19" ht="15" hidden="1" customHeight="1" x14ac:dyDescent="0.3">
      <c r="A160" s="437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6"/>
      <c r="N160" s="433"/>
      <c r="O160" s="433"/>
      <c r="P160" s="433"/>
      <c r="Q160" s="434"/>
      <c r="R160" s="433"/>
      <c r="S160" s="145"/>
    </row>
    <row r="161" spans="1:19" ht="15" hidden="1" customHeight="1" x14ac:dyDescent="0.3">
      <c r="A161" s="437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6"/>
      <c r="N161" s="433"/>
      <c r="O161" s="433"/>
      <c r="P161" s="433"/>
      <c r="Q161" s="434"/>
      <c r="R161" s="433"/>
      <c r="S161" s="145"/>
    </row>
    <row r="162" spans="1:19" ht="15" hidden="1" customHeight="1" x14ac:dyDescent="0.3">
      <c r="A162" s="437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6"/>
      <c r="N162" s="433"/>
      <c r="O162" s="433"/>
      <c r="P162" s="433"/>
      <c r="Q162" s="434"/>
      <c r="R162" s="433"/>
      <c r="S162" s="145"/>
    </row>
    <row r="163" spans="1:19" ht="15" hidden="1" customHeight="1" x14ac:dyDescent="0.3">
      <c r="A163" s="437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6"/>
      <c r="N163" s="433"/>
      <c r="O163" s="433"/>
      <c r="P163" s="433"/>
      <c r="Q163" s="434"/>
      <c r="R163" s="433"/>
      <c r="S163" s="145"/>
    </row>
    <row r="164" spans="1:19" ht="15" hidden="1" customHeight="1" x14ac:dyDescent="0.3">
      <c r="A164" s="437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8420</v>
      </c>
      <c r="I164" s="60"/>
      <c r="J164"/>
      <c r="L164"/>
      <c r="M164" s="436"/>
      <c r="N164" s="433"/>
      <c r="O164" s="433"/>
      <c r="P164" s="433"/>
      <c r="Q164" s="434"/>
      <c r="R164" s="433"/>
      <c r="S164" s="145"/>
    </row>
    <row r="165" spans="1:19" ht="15" hidden="1" customHeight="1" x14ac:dyDescent="0.3">
      <c r="A165" s="437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8420</v>
      </c>
      <c r="I165" s="60"/>
      <c r="J165"/>
      <c r="L165"/>
      <c r="M165" s="436"/>
      <c r="N165" s="433"/>
      <c r="O165" s="433"/>
      <c r="P165" s="433"/>
      <c r="Q165" s="434"/>
      <c r="R165" s="433"/>
      <c r="S165" s="145"/>
    </row>
    <row r="166" spans="1:19" ht="15" hidden="1" customHeight="1" x14ac:dyDescent="0.3">
      <c r="A166" s="437">
        <v>45108</v>
      </c>
      <c r="B166" s="60" t="s">
        <v>461</v>
      </c>
      <c r="C166" s="60" t="s">
        <v>8421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8422</v>
      </c>
      <c r="J166"/>
      <c r="L166"/>
      <c r="M166" s="436"/>
      <c r="N166" s="433"/>
      <c r="O166" s="433"/>
      <c r="P166" s="433"/>
      <c r="Q166" s="434"/>
      <c r="R166" s="433"/>
      <c r="S166" s="145"/>
    </row>
    <row r="167" spans="1:19" ht="15" hidden="1" customHeight="1" x14ac:dyDescent="0.3">
      <c r="A167" s="437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8422</v>
      </c>
      <c r="J167"/>
      <c r="L167"/>
      <c r="M167" s="436"/>
      <c r="N167" s="433"/>
      <c r="O167" s="433"/>
      <c r="P167" s="433"/>
      <c r="Q167" s="434"/>
      <c r="R167" s="433"/>
      <c r="S167" s="145"/>
    </row>
    <row r="168" spans="1:19" ht="15" hidden="1" customHeight="1" x14ac:dyDescent="0.3">
      <c r="A168" s="437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8422</v>
      </c>
      <c r="J168"/>
      <c r="L168"/>
      <c r="M168" s="436"/>
      <c r="N168" s="433"/>
      <c r="O168" s="433"/>
      <c r="P168" s="433"/>
      <c r="Q168" s="434"/>
      <c r="R168" s="433"/>
      <c r="S168" s="145"/>
    </row>
    <row r="169" spans="1:19" ht="15" hidden="1" customHeight="1" x14ac:dyDescent="0.3">
      <c r="A169" s="437">
        <v>45108</v>
      </c>
      <c r="B169" s="60" t="s">
        <v>8423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8424</v>
      </c>
      <c r="J169"/>
      <c r="L169"/>
      <c r="M169" s="436"/>
      <c r="N169" s="433"/>
      <c r="O169" s="433"/>
      <c r="P169" s="433"/>
      <c r="Q169" s="434"/>
      <c r="R169" s="433"/>
      <c r="S169" s="145"/>
    </row>
    <row r="170" spans="1:19" ht="15" hidden="1" customHeight="1" x14ac:dyDescent="0.3">
      <c r="A170" s="437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8424</v>
      </c>
      <c r="J170"/>
      <c r="L170"/>
      <c r="M170" s="436"/>
      <c r="N170" s="433"/>
      <c r="O170" s="433"/>
      <c r="P170" s="433"/>
      <c r="Q170" s="434"/>
      <c r="R170" s="433"/>
      <c r="S170" s="145"/>
    </row>
    <row r="171" spans="1:19" ht="15" hidden="1" customHeight="1" x14ac:dyDescent="0.3">
      <c r="A171" s="437">
        <v>45108</v>
      </c>
      <c r="B171" s="60" t="s">
        <v>8360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8424</v>
      </c>
      <c r="J171"/>
      <c r="L171"/>
      <c r="M171" s="436"/>
      <c r="N171" s="433"/>
      <c r="O171" s="433"/>
      <c r="P171" s="433"/>
      <c r="Q171" s="434"/>
      <c r="R171" s="433"/>
      <c r="S171" s="145"/>
    </row>
    <row r="172" spans="1:19" ht="15" hidden="1" customHeight="1" x14ac:dyDescent="0.3">
      <c r="A172" s="437">
        <v>45108</v>
      </c>
      <c r="B172" s="60" t="s">
        <v>8425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8426</v>
      </c>
      <c r="I172" s="73" t="s">
        <v>8424</v>
      </c>
      <c r="J172"/>
      <c r="L172"/>
      <c r="M172" s="436"/>
      <c r="N172" s="433"/>
      <c r="O172" s="433"/>
      <c r="P172" s="433"/>
      <c r="Q172" s="434"/>
      <c r="R172" s="433"/>
      <c r="S172" s="145"/>
    </row>
    <row r="173" spans="1:19" ht="15" hidden="1" customHeight="1" x14ac:dyDescent="0.3">
      <c r="A173" s="437">
        <v>45108</v>
      </c>
      <c r="B173" s="60" t="s">
        <v>8427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8428</v>
      </c>
      <c r="I173" s="60" t="s">
        <v>8429</v>
      </c>
      <c r="J173"/>
      <c r="L173"/>
      <c r="M173" s="436"/>
      <c r="N173" s="433"/>
      <c r="O173" s="433"/>
      <c r="P173" s="433"/>
      <c r="Q173" s="434"/>
      <c r="R173" s="433"/>
      <c r="S173" s="145"/>
    </row>
    <row r="174" spans="1:19" ht="15" hidden="1" customHeight="1" x14ac:dyDescent="0.3">
      <c r="A174" s="437">
        <v>45108</v>
      </c>
      <c r="B174" s="60" t="s">
        <v>8266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8430</v>
      </c>
      <c r="J174"/>
      <c r="L174"/>
      <c r="M174" s="436"/>
      <c r="N174" s="433"/>
      <c r="O174" s="433"/>
      <c r="P174" s="433"/>
      <c r="Q174" s="434"/>
      <c r="R174" s="433"/>
      <c r="S174" s="145"/>
    </row>
    <row r="175" spans="1:19" ht="15" hidden="1" customHeight="1" x14ac:dyDescent="0.3">
      <c r="A175" s="437">
        <v>45170</v>
      </c>
      <c r="B175" s="63" t="s">
        <v>8233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8431</v>
      </c>
      <c r="I175" s="60" t="s">
        <v>8432</v>
      </c>
      <c r="J175"/>
      <c r="L175"/>
      <c r="M175" s="436"/>
      <c r="N175" s="433"/>
      <c r="O175" s="433"/>
      <c r="P175" s="433"/>
      <c r="Q175" s="434"/>
      <c r="R175" s="433"/>
      <c r="S175" s="145"/>
    </row>
    <row r="176" spans="1:19" ht="15" hidden="1" customHeight="1" x14ac:dyDescent="0.3">
      <c r="A176" s="437">
        <v>45170</v>
      </c>
      <c r="B176" s="60" t="s">
        <v>8366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8431</v>
      </c>
      <c r="I176" s="60" t="s">
        <v>8432</v>
      </c>
      <c r="J176"/>
      <c r="L176"/>
      <c r="M176" s="436"/>
      <c r="N176" s="433"/>
      <c r="O176" s="433"/>
      <c r="P176" s="433"/>
      <c r="Q176" s="434"/>
      <c r="R176" s="433"/>
      <c r="S176" s="145"/>
    </row>
    <row r="177" spans="1:19" ht="15" hidden="1" customHeight="1" x14ac:dyDescent="0.3">
      <c r="A177" s="437">
        <v>45170</v>
      </c>
      <c r="B177" s="63" t="s">
        <v>8328</v>
      </c>
      <c r="C177" s="75" t="s">
        <v>5315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8431</v>
      </c>
      <c r="I177" s="60" t="s">
        <v>8432</v>
      </c>
      <c r="J177"/>
      <c r="L177"/>
      <c r="M177" s="436"/>
      <c r="N177" s="433"/>
      <c r="O177" s="433"/>
      <c r="P177" s="433"/>
      <c r="Q177" s="434"/>
      <c r="R177" s="433"/>
      <c r="S177" s="145"/>
    </row>
    <row r="178" spans="1:19" ht="15" hidden="1" customHeight="1" x14ac:dyDescent="0.3">
      <c r="A178" s="437">
        <v>45170</v>
      </c>
      <c r="B178" s="111" t="s">
        <v>8329</v>
      </c>
      <c r="C178" s="75" t="s">
        <v>5315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8431</v>
      </c>
      <c r="I178" s="60" t="s">
        <v>8432</v>
      </c>
      <c r="J178"/>
      <c r="L178"/>
      <c r="M178" s="436"/>
      <c r="N178" s="433"/>
      <c r="O178" s="433"/>
      <c r="P178" s="433"/>
      <c r="Q178" s="434"/>
      <c r="R178" s="433"/>
      <c r="S178" s="145"/>
    </row>
    <row r="179" spans="1:19" ht="15" hidden="1" customHeight="1" x14ac:dyDescent="0.3">
      <c r="A179" s="437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6"/>
      <c r="N179" s="433"/>
      <c r="O179" s="433"/>
      <c r="P179" s="433"/>
      <c r="Q179" s="434"/>
      <c r="R179" s="433"/>
      <c r="S179" s="145"/>
    </row>
    <row r="180" spans="1:19" ht="15" hidden="1" customHeight="1" x14ac:dyDescent="0.3">
      <c r="A180" s="437">
        <v>45170</v>
      </c>
      <c r="B180" s="75" t="s">
        <v>7455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8433</v>
      </c>
      <c r="J180"/>
      <c r="L180"/>
      <c r="M180" s="436"/>
      <c r="N180" s="433"/>
      <c r="O180" s="433"/>
      <c r="P180" s="433"/>
      <c r="Q180" s="434"/>
      <c r="R180" s="433"/>
      <c r="S180" s="145"/>
    </row>
    <row r="181" spans="1:19" ht="15" hidden="1" customHeight="1" x14ac:dyDescent="0.3">
      <c r="A181" s="437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8433</v>
      </c>
      <c r="J181"/>
      <c r="L181"/>
      <c r="M181" s="436"/>
      <c r="N181" s="433"/>
      <c r="O181" s="433"/>
      <c r="P181" s="433"/>
      <c r="Q181" s="434"/>
      <c r="R181" s="433"/>
      <c r="S181" s="145"/>
    </row>
    <row r="182" spans="1:19" ht="15" hidden="1" customHeight="1" x14ac:dyDescent="0.3">
      <c r="A182" s="437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8434</v>
      </c>
      <c r="J182"/>
      <c r="L182"/>
      <c r="M182" s="436"/>
      <c r="N182" s="433"/>
      <c r="O182" s="433"/>
      <c r="P182" s="433"/>
      <c r="Q182" s="434"/>
      <c r="R182" s="433"/>
      <c r="S182" s="145"/>
    </row>
    <row r="183" spans="1:19" ht="15" hidden="1" customHeight="1" x14ac:dyDescent="0.3">
      <c r="A183" s="437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8434</v>
      </c>
      <c r="J183"/>
      <c r="L183"/>
      <c r="M183" s="436"/>
      <c r="N183" s="433"/>
      <c r="O183" s="433"/>
      <c r="P183" s="433"/>
      <c r="Q183" s="434"/>
      <c r="R183" s="433"/>
      <c r="S183" s="145"/>
    </row>
    <row r="184" spans="1:19" ht="15" hidden="1" customHeight="1" x14ac:dyDescent="0.3">
      <c r="A184" s="437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6"/>
      <c r="N184" s="433"/>
      <c r="O184" s="433"/>
      <c r="P184" s="433"/>
      <c r="Q184" s="434"/>
      <c r="R184" s="433"/>
      <c r="S184" s="145"/>
    </row>
    <row r="185" spans="1:19" ht="15" hidden="1" customHeight="1" x14ac:dyDescent="0.3">
      <c r="A185" s="437">
        <v>45170</v>
      </c>
      <c r="B185" s="60" t="s">
        <v>1642</v>
      </c>
      <c r="C185" s="80" t="s">
        <v>8435</v>
      </c>
      <c r="D185" s="65">
        <v>1</v>
      </c>
      <c r="E185" s="441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8436</v>
      </c>
      <c r="J185"/>
      <c r="L185"/>
      <c r="M185" s="436"/>
      <c r="N185" s="433"/>
      <c r="O185" s="433"/>
      <c r="P185" s="433"/>
      <c r="Q185" s="434"/>
      <c r="R185" s="433"/>
      <c r="S185" s="145"/>
    </row>
    <row r="186" spans="1:19" ht="15" hidden="1" customHeight="1" x14ac:dyDescent="0.3">
      <c r="A186" s="437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6"/>
      <c r="N186" s="433"/>
      <c r="O186" s="433"/>
      <c r="P186" s="433"/>
      <c r="Q186" s="434"/>
      <c r="R186" s="433"/>
      <c r="S186" s="145"/>
    </row>
    <row r="187" spans="1:19" ht="15" hidden="1" customHeight="1" x14ac:dyDescent="0.3">
      <c r="A187" s="437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6"/>
      <c r="N187" s="433"/>
      <c r="O187" s="433"/>
      <c r="P187" s="433"/>
      <c r="Q187" s="434"/>
      <c r="R187" s="433"/>
      <c r="S187" s="145"/>
    </row>
    <row r="188" spans="1:19" ht="15" hidden="1" customHeight="1" x14ac:dyDescent="0.3">
      <c r="A188" s="437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6"/>
      <c r="N188" s="433"/>
      <c r="O188" s="433"/>
      <c r="P188" s="433"/>
      <c r="Q188" s="434"/>
      <c r="R188" s="433"/>
      <c r="S188" s="145"/>
    </row>
    <row r="189" spans="1:19" ht="15" hidden="1" customHeight="1" x14ac:dyDescent="0.3">
      <c r="A189" s="437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6"/>
      <c r="N189" s="433"/>
      <c r="O189" s="433"/>
      <c r="P189" s="433"/>
      <c r="Q189" s="434"/>
      <c r="R189" s="433"/>
      <c r="S189" s="145"/>
    </row>
    <row r="190" spans="1:19" ht="15" hidden="1" customHeight="1" x14ac:dyDescent="0.3">
      <c r="A190" s="437">
        <v>45170</v>
      </c>
      <c r="B190" s="60" t="s">
        <v>8437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6"/>
      <c r="N190" s="433"/>
      <c r="O190" s="433"/>
      <c r="P190" s="433"/>
      <c r="Q190" s="434"/>
      <c r="R190" s="433"/>
      <c r="S190" s="145"/>
    </row>
    <row r="191" spans="1:19" ht="15" hidden="1" customHeight="1" x14ac:dyDescent="0.3">
      <c r="A191" s="437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6"/>
      <c r="N191" s="433"/>
      <c r="O191" s="433"/>
      <c r="P191" s="433"/>
      <c r="Q191" s="434"/>
      <c r="R191" s="433"/>
      <c r="S191" s="145"/>
    </row>
    <row r="192" spans="1:19" ht="15" hidden="1" customHeight="1" x14ac:dyDescent="0.3">
      <c r="A192" s="437">
        <v>45170</v>
      </c>
      <c r="B192" s="60" t="s">
        <v>6197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6"/>
      <c r="N192" s="433"/>
      <c r="O192" s="433"/>
      <c r="P192" s="433"/>
      <c r="Q192" s="434"/>
      <c r="R192" s="433"/>
      <c r="S192" s="145"/>
    </row>
    <row r="193" spans="1:19" ht="15" hidden="1" customHeight="1" x14ac:dyDescent="0.3">
      <c r="A193" s="437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6"/>
      <c r="N193" s="433"/>
      <c r="O193" s="433"/>
      <c r="P193" s="433"/>
      <c r="Q193" s="434"/>
      <c r="R193" s="433"/>
      <c r="S193" s="145"/>
    </row>
    <row r="194" spans="1:19" ht="15" hidden="1" customHeight="1" x14ac:dyDescent="0.3">
      <c r="A194" s="437">
        <v>45170</v>
      </c>
      <c r="B194" s="60" t="s">
        <v>298</v>
      </c>
      <c r="C194" s="60" t="s">
        <v>299</v>
      </c>
      <c r="D194" s="65">
        <v>1</v>
      </c>
      <c r="E194" s="76" t="s">
        <v>3928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6"/>
      <c r="N194" s="433"/>
      <c r="O194" s="433"/>
      <c r="P194" s="433"/>
      <c r="Q194" s="434"/>
      <c r="R194" s="433"/>
      <c r="S194" s="145"/>
    </row>
    <row r="195" spans="1:19" ht="15" hidden="1" customHeight="1" x14ac:dyDescent="0.3">
      <c r="A195" s="437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6"/>
      <c r="N195" s="433"/>
      <c r="O195" s="433"/>
      <c r="P195" s="433"/>
      <c r="Q195" s="434"/>
      <c r="R195" s="433"/>
      <c r="S195" s="145"/>
    </row>
    <row r="196" spans="1:19" ht="15" hidden="1" customHeight="1" x14ac:dyDescent="0.3">
      <c r="A196" s="437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6"/>
      <c r="N196" s="433"/>
      <c r="O196" s="433"/>
      <c r="P196" s="433"/>
      <c r="Q196" s="434"/>
      <c r="R196" s="433"/>
      <c r="S196" s="145"/>
    </row>
    <row r="197" spans="1:19" ht="15" hidden="1" customHeight="1" x14ac:dyDescent="0.3">
      <c r="A197" s="437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6"/>
      <c r="N197" s="433"/>
      <c r="O197" s="433"/>
      <c r="P197" s="433"/>
      <c r="Q197" s="434"/>
      <c r="R197" s="433"/>
      <c r="S197" s="145"/>
    </row>
    <row r="198" spans="1:19" ht="15" hidden="1" customHeight="1" x14ac:dyDescent="0.3">
      <c r="A198" s="437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6"/>
      <c r="N198" s="433"/>
      <c r="O198" s="433"/>
      <c r="P198" s="433"/>
      <c r="Q198" s="434"/>
      <c r="R198" s="433"/>
      <c r="S198" s="145"/>
    </row>
    <row r="199" spans="1:19" ht="15" hidden="1" customHeight="1" x14ac:dyDescent="0.3">
      <c r="A199" s="437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6"/>
      <c r="N199" s="433"/>
      <c r="O199" s="433"/>
      <c r="P199" s="433"/>
      <c r="Q199" s="434"/>
      <c r="R199" s="433"/>
      <c r="S199" s="145"/>
    </row>
    <row r="200" spans="1:19" ht="15" hidden="1" customHeight="1" x14ac:dyDescent="0.3">
      <c r="A200" s="437">
        <v>45170</v>
      </c>
      <c r="B200" s="60" t="s">
        <v>8348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6"/>
      <c r="N200" s="433"/>
      <c r="O200" s="433"/>
      <c r="P200" s="433"/>
      <c r="Q200" s="434"/>
      <c r="R200" s="433"/>
      <c r="S200" s="145"/>
    </row>
    <row r="201" spans="1:19" ht="15" hidden="1" customHeight="1" x14ac:dyDescent="0.3">
      <c r="A201" s="437">
        <v>45170</v>
      </c>
      <c r="B201" s="63" t="s">
        <v>8224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6"/>
      <c r="N201" s="433"/>
      <c r="O201" s="433"/>
      <c r="P201" s="433"/>
      <c r="Q201" s="434"/>
      <c r="R201" s="433"/>
      <c r="S201" s="145"/>
    </row>
    <row r="202" spans="1:19" ht="15" hidden="1" customHeight="1" x14ac:dyDescent="0.3">
      <c r="A202" s="437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6"/>
      <c r="N202" s="433"/>
      <c r="O202" s="433"/>
      <c r="P202" s="433"/>
      <c r="Q202" s="434"/>
      <c r="R202" s="433"/>
      <c r="S202" s="145"/>
    </row>
    <row r="203" spans="1:19" ht="15" hidden="1" customHeight="1" x14ac:dyDescent="0.3">
      <c r="A203" s="437">
        <v>45170</v>
      </c>
      <c r="B203" s="74" t="s">
        <v>7552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6"/>
      <c r="N203" s="433"/>
      <c r="O203" s="433"/>
      <c r="P203" s="433"/>
      <c r="Q203" s="434"/>
      <c r="R203" s="433"/>
      <c r="S203" s="145"/>
    </row>
    <row r="204" spans="1:19" ht="15" hidden="1" customHeight="1" x14ac:dyDescent="0.3">
      <c r="A204" s="437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6"/>
      <c r="N204" s="433"/>
      <c r="O204" s="433"/>
      <c r="P204" s="433"/>
      <c r="Q204" s="434"/>
      <c r="R204" s="433"/>
      <c r="S204" s="145"/>
    </row>
    <row r="205" spans="1:19" ht="15" hidden="1" customHeight="1" x14ac:dyDescent="0.3">
      <c r="A205" s="437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6"/>
      <c r="N205" s="433"/>
      <c r="O205" s="433"/>
      <c r="P205" s="433"/>
      <c r="Q205" s="434"/>
      <c r="R205" s="433"/>
      <c r="S205" s="145"/>
    </row>
    <row r="206" spans="1:19" ht="15" hidden="1" customHeight="1" x14ac:dyDescent="0.3">
      <c r="A206" s="437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6"/>
      <c r="N206" s="433"/>
      <c r="O206" s="433"/>
      <c r="P206" s="433"/>
      <c r="Q206" s="434"/>
      <c r="R206" s="433"/>
      <c r="S206" s="145"/>
    </row>
    <row r="207" spans="1:19" ht="15" hidden="1" customHeight="1" x14ac:dyDescent="0.3">
      <c r="A207" s="437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6"/>
      <c r="N207" s="433"/>
      <c r="O207" s="433"/>
      <c r="P207" s="433"/>
      <c r="Q207" s="434"/>
      <c r="R207" s="433"/>
      <c r="S207" s="145"/>
    </row>
    <row r="208" spans="1:19" ht="15" hidden="1" customHeight="1" x14ac:dyDescent="0.3">
      <c r="A208" s="437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6"/>
      <c r="N208" s="433"/>
      <c r="O208" s="433"/>
      <c r="P208" s="433"/>
      <c r="Q208" s="434"/>
      <c r="R208" s="433"/>
      <c r="S208" s="145"/>
    </row>
    <row r="209" spans="1:19" ht="15" customHeight="1" x14ac:dyDescent="0.3">
      <c r="A209" s="437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6"/>
      <c r="N209" s="433"/>
      <c r="O209" s="433"/>
      <c r="P209" s="433"/>
      <c r="Q209" s="434"/>
      <c r="R209" s="433"/>
      <c r="S209" s="145"/>
    </row>
    <row r="210" spans="1:19" ht="15" hidden="1" customHeight="1" x14ac:dyDescent="0.3">
      <c r="A210" s="437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6"/>
      <c r="N210" s="433"/>
      <c r="O210" s="433"/>
      <c r="P210" s="433"/>
      <c r="Q210" s="434"/>
      <c r="R210" s="433"/>
      <c r="S210" s="145"/>
    </row>
    <row r="211" spans="1:19" ht="15" hidden="1" customHeight="1" x14ac:dyDescent="0.3">
      <c r="A211" s="437">
        <v>45170</v>
      </c>
      <c r="B211" s="60" t="s">
        <v>6694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8438</v>
      </c>
      <c r="J211"/>
      <c r="L211"/>
      <c r="M211" s="436"/>
      <c r="N211" s="433"/>
      <c r="O211" s="433"/>
      <c r="P211" s="433"/>
      <c r="Q211" s="434"/>
      <c r="R211" s="433"/>
      <c r="S211" s="145"/>
    </row>
    <row r="212" spans="1:19" ht="15" hidden="1" customHeight="1" x14ac:dyDescent="0.3">
      <c r="A212" s="437">
        <v>45170</v>
      </c>
      <c r="B212" s="60" t="s">
        <v>7337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8438</v>
      </c>
      <c r="J212"/>
      <c r="L212"/>
      <c r="M212" s="436"/>
      <c r="N212" s="433"/>
      <c r="O212" s="433"/>
      <c r="P212" s="433"/>
      <c r="Q212" s="434"/>
      <c r="R212" s="433"/>
      <c r="S212" s="145"/>
    </row>
    <row r="213" spans="1:19" ht="15" hidden="1" customHeight="1" x14ac:dyDescent="0.3">
      <c r="A213" s="437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8438</v>
      </c>
      <c r="J213"/>
      <c r="L213"/>
      <c r="M213" s="436"/>
      <c r="N213" s="433"/>
      <c r="O213" s="433"/>
      <c r="P213" s="433"/>
      <c r="Q213" s="434"/>
      <c r="R213" s="433"/>
      <c r="S213" s="145"/>
    </row>
    <row r="214" spans="1:19" ht="15" hidden="1" customHeight="1" x14ac:dyDescent="0.3">
      <c r="A214" s="437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6"/>
      <c r="N214" s="433"/>
      <c r="O214" s="433"/>
      <c r="P214" s="433"/>
      <c r="Q214" s="434"/>
      <c r="R214" s="433"/>
      <c r="S214" s="145"/>
    </row>
    <row r="215" spans="1:19" ht="15" hidden="1" customHeight="1" x14ac:dyDescent="0.3">
      <c r="A215" s="437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6"/>
      <c r="N215" s="433"/>
      <c r="O215" s="433"/>
      <c r="P215" s="433"/>
      <c r="Q215" s="434"/>
      <c r="R215" s="433"/>
      <c r="S215" s="145"/>
    </row>
    <row r="216" spans="1:19" ht="15" hidden="1" customHeight="1" x14ac:dyDescent="0.3">
      <c r="A216" s="437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6"/>
      <c r="N216" s="433"/>
      <c r="O216" s="433"/>
      <c r="P216" s="433"/>
      <c r="Q216" s="434"/>
      <c r="R216" s="433"/>
      <c r="S216" s="145"/>
    </row>
    <row r="217" spans="1:19" ht="15" hidden="1" customHeight="1" x14ac:dyDescent="0.3">
      <c r="A217" s="437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6"/>
      <c r="N217" s="433"/>
      <c r="O217" s="433"/>
      <c r="P217" s="433"/>
      <c r="Q217" s="434"/>
      <c r="R217" s="433"/>
      <c r="S217" s="145"/>
    </row>
    <row r="218" spans="1:19" ht="15" hidden="1" customHeight="1" x14ac:dyDescent="0.3">
      <c r="A218" s="437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6"/>
      <c r="N218" s="433"/>
      <c r="O218" s="433"/>
      <c r="P218" s="433"/>
      <c r="Q218" s="434"/>
      <c r="R218" s="433"/>
      <c r="S218" s="145"/>
    </row>
    <row r="219" spans="1:19" ht="15" hidden="1" customHeight="1" x14ac:dyDescent="0.3">
      <c r="A219" s="437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2" t="s">
        <v>8439</v>
      </c>
      <c r="I219" s="60"/>
      <c r="J219"/>
      <c r="L219"/>
      <c r="M219" s="436"/>
      <c r="N219" s="433"/>
      <c r="O219" s="433"/>
      <c r="P219" s="433"/>
      <c r="Q219" s="434"/>
      <c r="R219" s="433"/>
      <c r="S219" s="145"/>
    </row>
    <row r="220" spans="1:19" ht="15" hidden="1" customHeight="1" x14ac:dyDescent="0.3">
      <c r="A220" s="437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8440</v>
      </c>
      <c r="J220"/>
      <c r="L220"/>
      <c r="M220" s="436"/>
      <c r="N220" s="433"/>
      <c r="O220" s="433"/>
      <c r="P220" s="433"/>
      <c r="Q220" s="434"/>
      <c r="R220" s="433"/>
      <c r="S220" s="145"/>
    </row>
    <row r="221" spans="1:19" ht="15" hidden="1" customHeight="1" x14ac:dyDescent="0.3">
      <c r="A221" s="437">
        <v>45170</v>
      </c>
      <c r="B221" s="63" t="s">
        <v>2024</v>
      </c>
      <c r="C221" s="75" t="s">
        <v>7699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8440</v>
      </c>
      <c r="J221"/>
      <c r="L221"/>
      <c r="M221" s="436"/>
      <c r="N221" s="433"/>
      <c r="O221" s="433"/>
      <c r="P221" s="433"/>
      <c r="Q221" s="434"/>
      <c r="R221" s="433"/>
      <c r="S221" s="145"/>
    </row>
    <row r="222" spans="1:19" ht="15" hidden="1" customHeight="1" x14ac:dyDescent="0.3">
      <c r="A222" s="437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8440</v>
      </c>
      <c r="J222"/>
      <c r="L222"/>
      <c r="M222" s="436"/>
      <c r="N222" s="433"/>
      <c r="O222" s="433"/>
      <c r="P222" s="433"/>
      <c r="Q222" s="434"/>
      <c r="R222" s="433"/>
      <c r="S222" s="145"/>
    </row>
    <row r="223" spans="1:19" ht="15" hidden="1" customHeight="1" x14ac:dyDescent="0.3">
      <c r="A223" s="437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8440</v>
      </c>
      <c r="J223"/>
      <c r="L223"/>
      <c r="M223" s="436"/>
      <c r="N223" s="433"/>
      <c r="O223" s="433"/>
      <c r="P223" s="433"/>
      <c r="Q223" s="434"/>
      <c r="R223" s="433"/>
      <c r="S223" s="145"/>
    </row>
    <row r="224" spans="1:19" ht="15" hidden="1" customHeight="1" x14ac:dyDescent="0.3">
      <c r="A224" s="437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8440</v>
      </c>
      <c r="J224"/>
      <c r="L224"/>
      <c r="M224" s="436"/>
      <c r="N224" s="433"/>
      <c r="O224" s="433"/>
      <c r="P224" s="433"/>
      <c r="Q224" s="434"/>
      <c r="R224" s="433"/>
      <c r="S224" s="145"/>
    </row>
    <row r="225" spans="1:19" ht="15" hidden="1" customHeight="1" x14ac:dyDescent="0.3">
      <c r="A225" s="437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6"/>
      <c r="N225" s="433"/>
      <c r="O225" s="433"/>
      <c r="P225" s="433"/>
      <c r="Q225" s="434"/>
      <c r="R225" s="433"/>
      <c r="S225" s="145"/>
    </row>
    <row r="226" spans="1:19" ht="15" hidden="1" customHeight="1" x14ac:dyDescent="0.3">
      <c r="A226" s="437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8441</v>
      </c>
      <c r="J226"/>
      <c r="L226"/>
      <c r="M226" s="436"/>
      <c r="N226" s="433"/>
      <c r="O226" s="433"/>
      <c r="P226" s="433"/>
      <c r="Q226" s="434"/>
      <c r="R226" s="433"/>
      <c r="S226" s="145"/>
    </row>
    <row r="227" spans="1:19" ht="15" hidden="1" customHeight="1" x14ac:dyDescent="0.3">
      <c r="A227" s="437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8441</v>
      </c>
      <c r="J227"/>
      <c r="L227"/>
      <c r="M227" s="436"/>
      <c r="N227" s="433"/>
      <c r="O227" s="433"/>
      <c r="P227" s="433"/>
      <c r="Q227" s="434"/>
      <c r="R227" s="433"/>
      <c r="S227" s="145"/>
    </row>
    <row r="228" spans="1:19" ht="15" hidden="1" customHeight="1" x14ac:dyDescent="0.3">
      <c r="A228" s="437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8441</v>
      </c>
      <c r="J228"/>
      <c r="L228"/>
      <c r="M228" s="436"/>
      <c r="N228" s="433"/>
      <c r="O228" s="433"/>
      <c r="P228" s="433"/>
      <c r="Q228" s="434"/>
      <c r="R228" s="433"/>
      <c r="S228" s="145"/>
    </row>
    <row r="229" spans="1:19" ht="15" hidden="1" customHeight="1" x14ac:dyDescent="0.3">
      <c r="A229" s="437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8442</v>
      </c>
      <c r="J229"/>
      <c r="L229"/>
      <c r="M229" s="436"/>
      <c r="N229" s="433"/>
      <c r="O229" s="433"/>
      <c r="P229" s="433"/>
      <c r="Q229" s="434"/>
      <c r="R229" s="433"/>
      <c r="S229" s="145"/>
    </row>
    <row r="230" spans="1:19" ht="15" hidden="1" customHeight="1" x14ac:dyDescent="0.3">
      <c r="A230" s="437">
        <v>45200</v>
      </c>
      <c r="B230" s="60" t="s">
        <v>8366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8442</v>
      </c>
      <c r="J230"/>
      <c r="L230"/>
      <c r="M230" s="436"/>
      <c r="N230" s="433"/>
      <c r="O230" s="433"/>
      <c r="P230" s="433"/>
      <c r="Q230" s="434"/>
      <c r="R230" s="433"/>
      <c r="S230" s="145"/>
    </row>
    <row r="231" spans="1:19" ht="15" hidden="1" customHeight="1" x14ac:dyDescent="0.3">
      <c r="A231" s="437">
        <v>45200</v>
      </c>
      <c r="B231" s="60" t="s">
        <v>115</v>
      </c>
      <c r="C231" s="60" t="s">
        <v>8443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8444</v>
      </c>
      <c r="J231"/>
      <c r="L231"/>
      <c r="M231" s="436"/>
      <c r="N231" s="433"/>
      <c r="O231" s="433"/>
      <c r="P231" s="433"/>
      <c r="Q231" s="434"/>
      <c r="R231" s="433"/>
      <c r="S231" s="145"/>
    </row>
    <row r="232" spans="1:19" ht="15" hidden="1" customHeight="1" x14ac:dyDescent="0.3">
      <c r="A232" s="437">
        <v>45200</v>
      </c>
      <c r="B232" s="60" t="s">
        <v>115</v>
      </c>
      <c r="C232" s="87" t="s">
        <v>8445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8444</v>
      </c>
      <c r="J232"/>
      <c r="L232"/>
      <c r="M232" s="436"/>
      <c r="N232" s="433"/>
      <c r="O232" s="433"/>
      <c r="P232" s="433"/>
      <c r="Q232" s="434"/>
      <c r="R232" s="433"/>
      <c r="S232" s="145"/>
    </row>
    <row r="233" spans="1:19" ht="15" hidden="1" customHeight="1" x14ac:dyDescent="0.3">
      <c r="A233" s="437">
        <v>45200</v>
      </c>
      <c r="B233" s="60" t="s">
        <v>115</v>
      </c>
      <c r="C233" s="87" t="s">
        <v>8446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8444</v>
      </c>
      <c r="J233"/>
      <c r="L233"/>
      <c r="M233" s="436"/>
      <c r="N233" s="433"/>
      <c r="O233" s="433"/>
      <c r="P233" s="433"/>
      <c r="Q233" s="434"/>
      <c r="R233" s="433"/>
      <c r="S233" s="145"/>
    </row>
    <row r="234" spans="1:19" ht="15" hidden="1" customHeight="1" x14ac:dyDescent="0.3">
      <c r="A234" s="437">
        <v>45200</v>
      </c>
      <c r="B234" s="60" t="s">
        <v>115</v>
      </c>
      <c r="C234" s="60" t="s">
        <v>8447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8444</v>
      </c>
      <c r="J234"/>
      <c r="L234"/>
      <c r="M234" s="436"/>
      <c r="N234" s="433"/>
      <c r="O234" s="433"/>
      <c r="P234" s="433"/>
      <c r="Q234" s="434"/>
      <c r="R234" s="433"/>
      <c r="S234" s="145"/>
    </row>
    <row r="235" spans="1:19" ht="15" hidden="1" customHeight="1" x14ac:dyDescent="0.3">
      <c r="A235" s="437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8448</v>
      </c>
      <c r="J235"/>
      <c r="L235"/>
      <c r="M235" s="436"/>
      <c r="N235" s="433"/>
      <c r="O235" s="433"/>
      <c r="P235" s="433"/>
      <c r="Q235" s="434"/>
      <c r="R235" s="433"/>
      <c r="S235" s="145"/>
    </row>
    <row r="236" spans="1:19" ht="15" hidden="1" customHeight="1" x14ac:dyDescent="0.3">
      <c r="A236" s="437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8448</v>
      </c>
      <c r="J236"/>
      <c r="L236"/>
      <c r="M236" s="436"/>
      <c r="N236" s="433"/>
      <c r="O236" s="433"/>
      <c r="P236" s="433"/>
      <c r="Q236" s="434"/>
      <c r="R236" s="433"/>
      <c r="S236" s="145"/>
    </row>
    <row r="237" spans="1:19" ht="15" hidden="1" customHeight="1" x14ac:dyDescent="0.3">
      <c r="A237" s="437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6"/>
      <c r="N237" s="433"/>
      <c r="O237" s="433"/>
      <c r="P237" s="433"/>
      <c r="Q237" s="434"/>
      <c r="R237" s="433"/>
      <c r="S237" s="145"/>
    </row>
    <row r="238" spans="1:19" ht="15" hidden="1" customHeight="1" x14ac:dyDescent="0.3">
      <c r="A238" s="437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6"/>
      <c r="N238" s="433"/>
      <c r="O238" s="433"/>
      <c r="P238" s="433"/>
      <c r="Q238" s="434"/>
      <c r="R238" s="433"/>
      <c r="S238" s="145"/>
    </row>
    <row r="239" spans="1:19" ht="15" hidden="1" customHeight="1" x14ac:dyDescent="0.3">
      <c r="A239" s="437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8449</v>
      </c>
      <c r="J239"/>
      <c r="L239"/>
      <c r="M239" s="436"/>
      <c r="N239" s="433"/>
      <c r="O239" s="433"/>
      <c r="P239" s="433"/>
      <c r="Q239" s="434"/>
      <c r="R239" s="433"/>
      <c r="S239" s="145"/>
    </row>
    <row r="240" spans="1:19" ht="15" hidden="1" customHeight="1" x14ac:dyDescent="0.3">
      <c r="A240" s="437">
        <v>45200</v>
      </c>
      <c r="B240" s="60" t="s">
        <v>8366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8449</v>
      </c>
      <c r="J240"/>
      <c r="L240"/>
      <c r="M240" s="436"/>
      <c r="N240" s="433"/>
      <c r="O240" s="433"/>
      <c r="P240" s="433"/>
      <c r="Q240" s="434"/>
      <c r="R240" s="433"/>
      <c r="S240" s="145"/>
    </row>
    <row r="241" spans="1:19" ht="15" hidden="1" customHeight="1" x14ac:dyDescent="0.3">
      <c r="A241" s="437">
        <v>45200</v>
      </c>
      <c r="B241" s="60" t="s">
        <v>8381</v>
      </c>
      <c r="C241" s="60" t="s">
        <v>8382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8449</v>
      </c>
      <c r="J241"/>
      <c r="L241"/>
      <c r="M241" s="436"/>
      <c r="N241" s="433"/>
      <c r="O241" s="433"/>
      <c r="P241" s="433"/>
      <c r="Q241" s="434"/>
      <c r="R241" s="433"/>
      <c r="S241" s="145"/>
    </row>
    <row r="242" spans="1:19" ht="15" hidden="1" customHeight="1" x14ac:dyDescent="0.3">
      <c r="A242" s="437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8449</v>
      </c>
      <c r="J242"/>
      <c r="L242"/>
      <c r="M242" s="436"/>
      <c r="N242" s="433"/>
      <c r="O242" s="433"/>
      <c r="P242" s="433"/>
      <c r="Q242" s="434"/>
      <c r="R242" s="433"/>
      <c r="S242" s="145"/>
    </row>
    <row r="243" spans="1:19" ht="15" hidden="1" customHeight="1" x14ac:dyDescent="0.3">
      <c r="A243" s="437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8449</v>
      </c>
      <c r="J243"/>
      <c r="L243"/>
      <c r="M243" s="436"/>
      <c r="N243" s="433"/>
      <c r="O243" s="433"/>
      <c r="P243" s="433"/>
      <c r="Q243" s="434"/>
      <c r="R243" s="433"/>
      <c r="S243" s="145"/>
    </row>
    <row r="244" spans="1:19" ht="15" hidden="1" customHeight="1" x14ac:dyDescent="0.3">
      <c r="A244" s="437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8449</v>
      </c>
      <c r="J244"/>
      <c r="L244"/>
      <c r="M244" s="436"/>
      <c r="N244" s="433"/>
      <c r="O244" s="433"/>
      <c r="P244" s="433"/>
      <c r="Q244" s="434"/>
      <c r="R244" s="433"/>
      <c r="S244" s="145"/>
    </row>
    <row r="245" spans="1:19" ht="15" hidden="1" customHeight="1" x14ac:dyDescent="0.3">
      <c r="A245" s="437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8449</v>
      </c>
      <c r="J245"/>
      <c r="L245"/>
      <c r="M245" s="436"/>
      <c r="N245" s="433"/>
      <c r="O245" s="433"/>
      <c r="P245" s="433"/>
      <c r="Q245" s="434"/>
      <c r="R245" s="433"/>
      <c r="S245" s="145"/>
    </row>
    <row r="246" spans="1:19" ht="15" hidden="1" customHeight="1" x14ac:dyDescent="0.3">
      <c r="A246" s="437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8449</v>
      </c>
      <c r="J246"/>
      <c r="L246"/>
      <c r="M246" s="436"/>
      <c r="N246" s="433"/>
      <c r="O246" s="433"/>
      <c r="P246" s="433"/>
      <c r="Q246" s="434"/>
      <c r="R246" s="433"/>
      <c r="S246" s="145"/>
    </row>
    <row r="247" spans="1:19" ht="15" hidden="1" customHeight="1" x14ac:dyDescent="0.3">
      <c r="A247" s="437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8449</v>
      </c>
      <c r="J247"/>
      <c r="L247"/>
      <c r="M247" s="436"/>
      <c r="N247" s="433"/>
      <c r="O247" s="433"/>
      <c r="P247" s="433"/>
      <c r="Q247" s="434"/>
      <c r="R247" s="433"/>
      <c r="S247" s="145"/>
    </row>
    <row r="248" spans="1:19" ht="15" hidden="1" customHeight="1" x14ac:dyDescent="0.3">
      <c r="A248" s="437">
        <v>45200</v>
      </c>
      <c r="B248" s="111" t="s">
        <v>6937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8449</v>
      </c>
      <c r="J248"/>
      <c r="L248"/>
      <c r="M248" s="436"/>
      <c r="N248" s="433"/>
      <c r="O248" s="433"/>
      <c r="P248" s="433"/>
      <c r="Q248" s="434"/>
      <c r="R248" s="433"/>
      <c r="S248" s="145"/>
    </row>
    <row r="249" spans="1:19" ht="15" hidden="1" customHeight="1" x14ac:dyDescent="0.3">
      <c r="A249" s="437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8449</v>
      </c>
      <c r="J249"/>
      <c r="L249"/>
      <c r="M249" s="436"/>
      <c r="N249" s="433"/>
      <c r="O249" s="433"/>
      <c r="P249" s="433"/>
      <c r="Q249" s="434"/>
      <c r="R249" s="433"/>
      <c r="S249" s="145"/>
    </row>
    <row r="250" spans="1:19" ht="15" hidden="1" customHeight="1" x14ac:dyDescent="0.3">
      <c r="A250" s="437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6"/>
      <c r="N250" s="433"/>
      <c r="O250" s="433"/>
      <c r="P250" s="433"/>
      <c r="Q250" s="434"/>
      <c r="R250" s="433"/>
      <c r="S250" s="145"/>
    </row>
    <row r="251" spans="1:19" ht="15" hidden="1" customHeight="1" x14ac:dyDescent="0.3">
      <c r="A251" s="437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6"/>
      <c r="N251" s="433"/>
      <c r="O251" s="433"/>
      <c r="P251" s="433"/>
      <c r="Q251" s="434"/>
      <c r="R251" s="433"/>
      <c r="S251" s="145"/>
    </row>
    <row r="252" spans="1:19" ht="15" hidden="1" customHeight="1" x14ac:dyDescent="0.3">
      <c r="A252" s="437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6"/>
      <c r="N252" s="433"/>
      <c r="O252" s="433"/>
      <c r="P252" s="433"/>
      <c r="Q252" s="434"/>
      <c r="R252" s="433"/>
      <c r="S252" s="145"/>
    </row>
    <row r="253" spans="1:19" ht="15" hidden="1" customHeight="1" x14ac:dyDescent="0.3">
      <c r="A253" s="437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6"/>
      <c r="N253" s="433"/>
      <c r="O253" s="433"/>
      <c r="P253" s="433"/>
      <c r="Q253" s="434"/>
      <c r="R253" s="433"/>
      <c r="S253" s="145"/>
    </row>
    <row r="254" spans="1:19" ht="15" hidden="1" customHeight="1" x14ac:dyDescent="0.3">
      <c r="A254" s="437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6"/>
      <c r="N254" s="433"/>
      <c r="O254" s="433"/>
      <c r="P254" s="433"/>
      <c r="Q254" s="434"/>
      <c r="R254" s="433"/>
      <c r="S254" s="145"/>
    </row>
    <row r="255" spans="1:19" ht="15" hidden="1" customHeight="1" x14ac:dyDescent="0.3">
      <c r="A255" s="437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8450</v>
      </c>
      <c r="J255"/>
      <c r="L255"/>
      <c r="M255" s="436"/>
      <c r="N255" s="433"/>
      <c r="O255" s="433"/>
      <c r="P255" s="433"/>
      <c r="Q255" s="434"/>
      <c r="R255" s="433"/>
      <c r="S255" s="145"/>
    </row>
    <row r="256" spans="1:19" ht="15" hidden="1" customHeight="1" x14ac:dyDescent="0.3">
      <c r="A256" s="437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8450</v>
      </c>
      <c r="J256"/>
      <c r="L256"/>
      <c r="M256" s="436"/>
      <c r="N256" s="433"/>
      <c r="O256" s="433"/>
      <c r="P256" s="433"/>
      <c r="Q256" s="434"/>
      <c r="R256" s="433"/>
      <c r="S256" s="145"/>
    </row>
    <row r="257" spans="1:19" ht="15" hidden="1" customHeight="1" x14ac:dyDescent="0.3">
      <c r="A257" s="437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8450</v>
      </c>
      <c r="J257"/>
      <c r="L257"/>
      <c r="M257" s="436"/>
      <c r="N257" s="433"/>
      <c r="O257" s="433"/>
      <c r="P257" s="433"/>
      <c r="Q257" s="434"/>
      <c r="R257" s="433"/>
      <c r="S257" s="145"/>
    </row>
    <row r="258" spans="1:19" ht="15" hidden="1" customHeight="1" x14ac:dyDescent="0.3">
      <c r="A258" s="437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8450</v>
      </c>
      <c r="J258"/>
      <c r="L258"/>
      <c r="M258" s="436"/>
      <c r="N258" s="433"/>
      <c r="O258" s="433"/>
      <c r="P258" s="433"/>
      <c r="Q258" s="434"/>
      <c r="R258" s="433"/>
      <c r="S258" s="145"/>
    </row>
    <row r="259" spans="1:19" ht="15" hidden="1" customHeight="1" x14ac:dyDescent="0.3">
      <c r="A259" s="437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8450</v>
      </c>
      <c r="J259"/>
      <c r="L259"/>
      <c r="M259" s="436"/>
      <c r="N259" s="433"/>
      <c r="O259" s="433"/>
      <c r="P259" s="433"/>
      <c r="Q259" s="434"/>
      <c r="R259" s="433"/>
      <c r="S259" s="145"/>
    </row>
    <row r="260" spans="1:19" ht="15" hidden="1" customHeight="1" x14ac:dyDescent="0.3">
      <c r="A260" s="437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8450</v>
      </c>
      <c r="J260"/>
      <c r="L260"/>
      <c r="M260" s="436"/>
      <c r="N260" s="433"/>
      <c r="O260" s="433"/>
      <c r="P260" s="433"/>
      <c r="Q260" s="434"/>
      <c r="R260" s="433"/>
      <c r="S260" s="145"/>
    </row>
    <row r="261" spans="1:19" ht="15" hidden="1" customHeight="1" x14ac:dyDescent="0.3">
      <c r="A261" s="437">
        <v>45200</v>
      </c>
      <c r="B261" s="80" t="s">
        <v>8451</v>
      </c>
      <c r="C261" s="75" t="s">
        <v>8452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8450</v>
      </c>
      <c r="J261"/>
      <c r="L261"/>
      <c r="M261" s="436"/>
      <c r="N261" s="433"/>
      <c r="O261" s="433"/>
      <c r="P261" s="433"/>
      <c r="Q261" s="434"/>
      <c r="R261" s="433"/>
      <c r="S261" s="145"/>
    </row>
    <row r="262" spans="1:19" ht="15" hidden="1" customHeight="1" x14ac:dyDescent="0.3">
      <c r="A262" s="437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8450</v>
      </c>
      <c r="J262"/>
      <c r="L262"/>
      <c r="M262" s="436"/>
      <c r="N262" s="433"/>
      <c r="O262" s="433"/>
      <c r="P262" s="433"/>
      <c r="Q262" s="434"/>
      <c r="R262" s="433"/>
      <c r="S262" s="145"/>
    </row>
    <row r="263" spans="1:19" ht="15" hidden="1" customHeight="1" x14ac:dyDescent="0.3">
      <c r="A263" s="437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8453</v>
      </c>
      <c r="J263"/>
      <c r="L263"/>
      <c r="M263" s="436"/>
      <c r="N263" s="433"/>
      <c r="O263" s="433"/>
      <c r="P263" s="433"/>
      <c r="Q263" s="434"/>
      <c r="R263" s="433"/>
      <c r="S263" s="145"/>
    </row>
    <row r="264" spans="1:19" ht="15" hidden="1" customHeight="1" x14ac:dyDescent="0.3">
      <c r="A264" s="437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8453</v>
      </c>
      <c r="J264"/>
      <c r="L264"/>
      <c r="M264" s="436"/>
      <c r="N264" s="433"/>
      <c r="O264" s="433"/>
      <c r="P264" s="433"/>
      <c r="Q264" s="434"/>
      <c r="R264" s="433"/>
      <c r="S264" s="145"/>
    </row>
    <row r="265" spans="1:19" ht="15" hidden="1" customHeight="1" x14ac:dyDescent="0.3">
      <c r="A265" s="437">
        <v>45200</v>
      </c>
      <c r="B265" s="60" t="s">
        <v>8454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8453</v>
      </c>
      <c r="J265"/>
      <c r="L265"/>
      <c r="M265" s="436"/>
      <c r="N265" s="433"/>
      <c r="O265" s="433"/>
      <c r="P265" s="433"/>
      <c r="Q265" s="434"/>
      <c r="R265" s="433"/>
      <c r="S265" s="145"/>
    </row>
    <row r="266" spans="1:19" ht="15" hidden="1" customHeight="1" x14ac:dyDescent="0.3">
      <c r="A266" s="437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8455</v>
      </c>
      <c r="I266" s="60" t="s">
        <v>8456</v>
      </c>
      <c r="J266"/>
      <c r="L266"/>
      <c r="M266" s="436"/>
      <c r="N266" s="433"/>
      <c r="O266" s="433"/>
      <c r="P266" s="433"/>
      <c r="Q266" s="434"/>
      <c r="R266" s="433"/>
      <c r="S266" s="145"/>
    </row>
    <row r="267" spans="1:19" ht="15" hidden="1" customHeight="1" x14ac:dyDescent="0.3">
      <c r="A267" s="437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8456</v>
      </c>
      <c r="J267"/>
      <c r="L267"/>
      <c r="M267" s="436"/>
      <c r="N267" s="433"/>
      <c r="O267" s="433"/>
      <c r="P267" s="433"/>
      <c r="Q267" s="434"/>
      <c r="R267" s="433"/>
      <c r="S267" s="145"/>
    </row>
    <row r="268" spans="1:19" ht="15" hidden="1" customHeight="1" x14ac:dyDescent="0.3">
      <c r="A268" s="437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8456</v>
      </c>
      <c r="J268"/>
      <c r="L268"/>
      <c r="M268" s="436"/>
      <c r="N268" s="433"/>
      <c r="O268" s="433"/>
      <c r="P268" s="433"/>
      <c r="Q268" s="434"/>
      <c r="R268" s="433"/>
      <c r="S268" s="145"/>
    </row>
    <row r="269" spans="1:19" ht="15" hidden="1" customHeight="1" x14ac:dyDescent="0.3">
      <c r="A269" s="437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8439</v>
      </c>
      <c r="I269" s="60"/>
      <c r="J269"/>
      <c r="L269"/>
      <c r="M269" s="436"/>
      <c r="N269" s="433"/>
      <c r="O269" s="433"/>
      <c r="P269" s="433"/>
      <c r="Q269" s="434"/>
      <c r="R269" s="433"/>
      <c r="S269" s="145"/>
    </row>
    <row r="270" spans="1:19" ht="15" hidden="1" customHeight="1" x14ac:dyDescent="0.3">
      <c r="A270" s="437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8457</v>
      </c>
      <c r="J270"/>
      <c r="L270"/>
      <c r="M270" s="436"/>
      <c r="N270" s="433"/>
      <c r="O270" s="433"/>
      <c r="P270" s="433"/>
      <c r="Q270" s="434"/>
      <c r="R270" s="433"/>
      <c r="S270" s="145"/>
    </row>
    <row r="271" spans="1:19" ht="15" hidden="1" customHeight="1" x14ac:dyDescent="0.3">
      <c r="A271" s="437">
        <v>45200</v>
      </c>
      <c r="B271" s="60" t="s">
        <v>8366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8457</v>
      </c>
      <c r="J271"/>
      <c r="L271"/>
      <c r="M271" s="436"/>
      <c r="N271" s="433"/>
      <c r="O271" s="433"/>
      <c r="P271" s="433"/>
      <c r="Q271" s="434"/>
      <c r="R271" s="433"/>
      <c r="S271" s="145"/>
    </row>
    <row r="272" spans="1:19" ht="15" hidden="1" customHeight="1" x14ac:dyDescent="0.3">
      <c r="A272" s="437">
        <v>45200</v>
      </c>
      <c r="B272" s="60" t="s">
        <v>8381</v>
      </c>
      <c r="C272" s="60" t="s">
        <v>8382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8457</v>
      </c>
      <c r="J272"/>
      <c r="L272"/>
      <c r="M272" s="436"/>
      <c r="N272" s="433"/>
      <c r="O272" s="433"/>
      <c r="P272" s="433"/>
      <c r="Q272" s="434"/>
      <c r="R272" s="433"/>
      <c r="S272" s="145"/>
    </row>
    <row r="273" spans="1:19" ht="15" hidden="1" customHeight="1" x14ac:dyDescent="0.3">
      <c r="A273" s="437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8457</v>
      </c>
      <c r="J273"/>
      <c r="L273"/>
      <c r="M273" s="436"/>
      <c r="N273" s="433"/>
      <c r="O273" s="433"/>
      <c r="P273" s="433"/>
      <c r="Q273" s="434"/>
      <c r="R273" s="433"/>
      <c r="S273" s="145"/>
    </row>
    <row r="274" spans="1:19" ht="15" hidden="1" customHeight="1" x14ac:dyDescent="0.3">
      <c r="A274" s="437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6"/>
      <c r="N274" s="433"/>
      <c r="O274" s="433"/>
      <c r="P274" s="433"/>
      <c r="Q274" s="434"/>
      <c r="R274" s="433"/>
      <c r="S274" s="145"/>
    </row>
    <row r="275" spans="1:19" ht="15" hidden="1" customHeight="1" x14ac:dyDescent="0.3">
      <c r="A275" s="437">
        <v>45200</v>
      </c>
      <c r="B275" s="60" t="s">
        <v>6197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6"/>
      <c r="N275" s="433"/>
      <c r="O275" s="433"/>
      <c r="P275" s="433"/>
      <c r="Q275" s="434"/>
      <c r="R275" s="433"/>
      <c r="S275" s="145"/>
    </row>
    <row r="276" spans="1:19" ht="15" hidden="1" customHeight="1" x14ac:dyDescent="0.3">
      <c r="A276" s="437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8458</v>
      </c>
      <c r="J276"/>
      <c r="L276"/>
      <c r="M276" s="436"/>
      <c r="N276" s="433"/>
      <c r="O276" s="433"/>
      <c r="P276" s="433"/>
      <c r="Q276" s="434"/>
      <c r="R276" s="433"/>
      <c r="S276" s="145"/>
    </row>
    <row r="277" spans="1:19" ht="15" hidden="1" customHeight="1" x14ac:dyDescent="0.3">
      <c r="A277" s="437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8458</v>
      </c>
      <c r="J277"/>
      <c r="L277"/>
      <c r="M277" s="436"/>
      <c r="N277" s="433"/>
      <c r="O277" s="433"/>
      <c r="P277" s="433"/>
      <c r="Q277" s="434"/>
      <c r="R277" s="433"/>
      <c r="S277" s="145"/>
    </row>
    <row r="278" spans="1:19" ht="15" hidden="1" customHeight="1" x14ac:dyDescent="0.3">
      <c r="A278" s="437">
        <v>45231</v>
      </c>
      <c r="B278" s="79" t="s">
        <v>5264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8458</v>
      </c>
      <c r="J278"/>
      <c r="L278"/>
      <c r="M278" s="436"/>
      <c r="N278" s="433"/>
      <c r="O278" s="433"/>
      <c r="P278" s="433"/>
      <c r="Q278" s="434"/>
      <c r="R278" s="433"/>
      <c r="S278" s="145"/>
    </row>
    <row r="279" spans="1:19" ht="15" hidden="1" customHeight="1" x14ac:dyDescent="0.3">
      <c r="A279" s="437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8458</v>
      </c>
      <c r="L279"/>
      <c r="M279" s="432"/>
      <c r="N279" s="433"/>
      <c r="O279" s="433"/>
      <c r="P279" s="433"/>
      <c r="Q279" s="434"/>
      <c r="R279" s="433"/>
      <c r="S279" s="145"/>
    </row>
    <row r="280" spans="1:19" ht="15" hidden="1" customHeight="1" x14ac:dyDescent="0.3">
      <c r="A280" s="437">
        <v>45231</v>
      </c>
      <c r="B280" s="60" t="s">
        <v>6516</v>
      </c>
      <c r="C280" s="60" t="s">
        <v>8459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8458</v>
      </c>
      <c r="J280"/>
      <c r="L280"/>
      <c r="M280" s="436"/>
      <c r="N280" s="433"/>
      <c r="O280" s="433"/>
      <c r="P280" s="433"/>
      <c r="Q280" s="434"/>
      <c r="R280" s="433"/>
      <c r="S280" s="145"/>
    </row>
    <row r="281" spans="1:19" ht="15" hidden="1" customHeight="1" x14ac:dyDescent="0.3">
      <c r="A281" s="437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8458</v>
      </c>
      <c r="J281"/>
      <c r="L281"/>
      <c r="M281" s="436"/>
      <c r="N281" s="433"/>
      <c r="O281" s="433"/>
      <c r="P281" s="433"/>
      <c r="Q281" s="434"/>
      <c r="R281" s="433"/>
      <c r="S281" s="145"/>
    </row>
    <row r="282" spans="1:19" ht="15" hidden="1" customHeight="1" x14ac:dyDescent="0.3">
      <c r="A282" s="437">
        <v>45231</v>
      </c>
      <c r="B282" s="63" t="s">
        <v>8224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8458</v>
      </c>
      <c r="J282"/>
      <c r="L282"/>
      <c r="M282" s="436"/>
      <c r="N282" s="433"/>
      <c r="O282" s="433"/>
      <c r="P282" s="433"/>
      <c r="Q282" s="434"/>
      <c r="R282" s="433"/>
      <c r="S282" s="145"/>
    </row>
    <row r="283" spans="1:19" ht="15" hidden="1" customHeight="1" x14ac:dyDescent="0.3">
      <c r="A283" s="437">
        <v>45231</v>
      </c>
      <c r="B283" s="60" t="s">
        <v>8460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8458</v>
      </c>
      <c r="J283"/>
      <c r="L283"/>
      <c r="M283" s="436"/>
      <c r="N283" s="433"/>
      <c r="O283" s="433"/>
      <c r="P283" s="433"/>
      <c r="Q283" s="434"/>
      <c r="R283" s="433"/>
      <c r="S283" s="145"/>
    </row>
    <row r="284" spans="1:19" ht="15" hidden="1" customHeight="1" x14ac:dyDescent="0.3">
      <c r="A284" s="437">
        <v>45231</v>
      </c>
      <c r="B284" s="79" t="s">
        <v>8004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8458</v>
      </c>
      <c r="J284"/>
      <c r="L284"/>
      <c r="M284" s="436"/>
      <c r="N284" s="433"/>
      <c r="O284" s="433"/>
      <c r="P284" s="433"/>
      <c r="Q284" s="434"/>
      <c r="R284" s="433"/>
      <c r="S284" s="145"/>
    </row>
    <row r="285" spans="1:19" ht="15" hidden="1" customHeight="1" x14ac:dyDescent="0.3">
      <c r="A285" s="437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6"/>
      <c r="N285" s="433"/>
      <c r="O285" s="433"/>
      <c r="P285" s="433"/>
      <c r="Q285" s="434"/>
      <c r="R285" s="433"/>
      <c r="S285" s="145"/>
    </row>
    <row r="286" spans="1:19" ht="15" hidden="1" customHeight="1" x14ac:dyDescent="0.3">
      <c r="A286" s="437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6"/>
      <c r="N286" s="433"/>
      <c r="O286" s="433"/>
      <c r="P286" s="433"/>
      <c r="Q286" s="434"/>
      <c r="R286" s="433"/>
      <c r="S286" s="145"/>
    </row>
    <row r="287" spans="1:19" ht="15" hidden="1" customHeight="1" x14ac:dyDescent="0.3">
      <c r="A287" s="437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6"/>
      <c r="N287" s="433"/>
      <c r="O287" s="433"/>
      <c r="P287" s="433"/>
      <c r="Q287" s="434"/>
      <c r="R287" s="433"/>
      <c r="S287" s="145"/>
    </row>
    <row r="288" spans="1:19" ht="15" hidden="1" customHeight="1" x14ac:dyDescent="0.3">
      <c r="A288" s="437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6"/>
      <c r="N288" s="433"/>
      <c r="O288" s="433"/>
      <c r="P288" s="433"/>
      <c r="Q288" s="434"/>
      <c r="R288" s="433"/>
      <c r="S288" s="145"/>
    </row>
    <row r="289" spans="1:19" ht="15" hidden="1" customHeight="1" x14ac:dyDescent="0.3">
      <c r="A289" s="437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6"/>
      <c r="N289" s="433"/>
      <c r="O289" s="433"/>
      <c r="P289" s="433"/>
      <c r="Q289" s="434"/>
      <c r="R289" s="433"/>
      <c r="S289" s="145"/>
    </row>
    <row r="290" spans="1:19" ht="15" hidden="1" customHeight="1" x14ac:dyDescent="0.3">
      <c r="A290" s="437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6"/>
      <c r="N290" s="433"/>
      <c r="O290" s="433"/>
      <c r="P290" s="433"/>
      <c r="Q290" s="434"/>
      <c r="R290" s="433"/>
      <c r="S290" s="145"/>
    </row>
    <row r="291" spans="1:19" ht="15" customHeight="1" x14ac:dyDescent="0.3">
      <c r="A291" s="437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6"/>
      <c r="N291" s="433"/>
      <c r="O291" s="433"/>
      <c r="P291" s="433"/>
      <c r="Q291" s="434"/>
      <c r="R291" s="433"/>
      <c r="S291" s="145"/>
    </row>
    <row r="292" spans="1:19" ht="15" hidden="1" customHeight="1" x14ac:dyDescent="0.3">
      <c r="A292" s="437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6"/>
      <c r="N292" s="433"/>
      <c r="O292" s="433"/>
      <c r="P292" s="433"/>
      <c r="Q292" s="434"/>
      <c r="R292" s="433"/>
      <c r="S292" s="145"/>
    </row>
    <row r="293" spans="1:19" ht="15" hidden="1" customHeight="1" x14ac:dyDescent="0.3">
      <c r="A293" s="437">
        <v>45231</v>
      </c>
      <c r="B293" s="63" t="s">
        <v>8461</v>
      </c>
      <c r="C293" s="60" t="s">
        <v>8462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4181</v>
      </c>
      <c r="I293" s="73" t="s">
        <v>8463</v>
      </c>
      <c r="J293"/>
      <c r="L293"/>
      <c r="M293" s="436"/>
      <c r="N293" s="433"/>
      <c r="O293" s="433"/>
      <c r="P293" s="433"/>
      <c r="Q293" s="434"/>
      <c r="R293" s="433"/>
      <c r="S293" s="145"/>
    </row>
    <row r="294" spans="1:19" ht="15" hidden="1" customHeight="1" x14ac:dyDescent="0.3">
      <c r="A294" s="437">
        <v>45231</v>
      </c>
      <c r="B294" s="63" t="s">
        <v>8461</v>
      </c>
      <c r="C294" s="60" t="s">
        <v>8464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4181</v>
      </c>
      <c r="I294" s="73" t="s">
        <v>8463</v>
      </c>
      <c r="J294"/>
      <c r="L294"/>
      <c r="M294" s="436"/>
      <c r="N294" s="433"/>
      <c r="O294" s="433"/>
      <c r="P294" s="433"/>
      <c r="Q294" s="434"/>
      <c r="R294" s="433"/>
      <c r="S294" s="145"/>
    </row>
    <row r="295" spans="1:19" ht="15" hidden="1" customHeight="1" x14ac:dyDescent="0.3">
      <c r="A295" s="437">
        <v>45231</v>
      </c>
      <c r="B295" s="63" t="s">
        <v>8461</v>
      </c>
      <c r="C295" s="80" t="s">
        <v>8465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4181</v>
      </c>
      <c r="I295" s="73" t="s">
        <v>8463</v>
      </c>
      <c r="J295"/>
      <c r="L295"/>
      <c r="M295" s="436"/>
      <c r="N295" s="433"/>
      <c r="O295" s="433"/>
      <c r="P295" s="433"/>
      <c r="Q295" s="434"/>
      <c r="R295" s="433"/>
      <c r="S295" s="145"/>
    </row>
    <row r="296" spans="1:19" ht="15" hidden="1" customHeight="1" x14ac:dyDescent="0.3">
      <c r="A296" s="437">
        <v>45231</v>
      </c>
      <c r="B296" s="63" t="s">
        <v>8461</v>
      </c>
      <c r="C296" s="60" t="s">
        <v>8466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4181</v>
      </c>
      <c r="I296" s="73" t="s">
        <v>8463</v>
      </c>
      <c r="J296"/>
      <c r="L296"/>
      <c r="M296" s="436"/>
      <c r="N296" s="433"/>
      <c r="O296" s="433"/>
      <c r="P296" s="433"/>
      <c r="Q296" s="434"/>
      <c r="R296" s="433"/>
      <c r="S296" s="145"/>
    </row>
    <row r="297" spans="1:19" ht="15" hidden="1" customHeight="1" x14ac:dyDescent="0.3">
      <c r="A297" s="437">
        <v>45231</v>
      </c>
      <c r="B297" s="63" t="s">
        <v>8461</v>
      </c>
      <c r="C297" s="80" t="s">
        <v>8467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4181</v>
      </c>
      <c r="I297" s="73" t="s">
        <v>8463</v>
      </c>
      <c r="J297"/>
      <c r="L297"/>
      <c r="M297" s="436"/>
      <c r="N297" s="433"/>
      <c r="O297" s="433"/>
      <c r="P297" s="433"/>
      <c r="Q297" s="434"/>
      <c r="R297" s="433"/>
      <c r="S297" s="145"/>
    </row>
    <row r="298" spans="1:19" ht="15" hidden="1" customHeight="1" x14ac:dyDescent="0.3">
      <c r="A298" s="437">
        <v>45231</v>
      </c>
      <c r="B298" s="63" t="s">
        <v>8461</v>
      </c>
      <c r="C298" s="60" t="s">
        <v>8468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4181</v>
      </c>
      <c r="I298" s="73" t="s">
        <v>8463</v>
      </c>
      <c r="J298"/>
      <c r="L298"/>
      <c r="M298" s="436"/>
      <c r="N298" s="433"/>
      <c r="O298" s="433"/>
      <c r="P298" s="433"/>
      <c r="Q298" s="434"/>
      <c r="R298" s="433"/>
      <c r="S298" s="145"/>
    </row>
    <row r="299" spans="1:19" ht="15" hidden="1" customHeight="1" x14ac:dyDescent="0.3">
      <c r="A299" s="437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4181</v>
      </c>
      <c r="I299" s="73" t="s">
        <v>8463</v>
      </c>
      <c r="J299"/>
      <c r="L299"/>
      <c r="M299" s="436"/>
      <c r="N299" s="433"/>
      <c r="O299" s="433"/>
      <c r="P299" s="433"/>
      <c r="Q299" s="434"/>
      <c r="R299" s="433"/>
      <c r="S299" s="145"/>
    </row>
    <row r="300" spans="1:19" ht="15" hidden="1" customHeight="1" x14ac:dyDescent="0.3">
      <c r="A300" s="437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4181</v>
      </c>
      <c r="I300" s="73" t="s">
        <v>8463</v>
      </c>
      <c r="J300"/>
      <c r="L300"/>
      <c r="M300" s="436"/>
      <c r="N300" s="433"/>
      <c r="O300" s="433"/>
      <c r="P300" s="433"/>
      <c r="Q300" s="434"/>
      <c r="R300" s="433"/>
      <c r="S300" s="145"/>
    </row>
    <row r="301" spans="1:19" ht="15" hidden="1" customHeight="1" x14ac:dyDescent="0.3">
      <c r="A301" s="437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8469</v>
      </c>
      <c r="J301"/>
      <c r="L301"/>
      <c r="M301" s="436"/>
      <c r="N301" s="433"/>
      <c r="O301" s="433"/>
      <c r="P301" s="433"/>
      <c r="Q301" s="434"/>
      <c r="R301" s="433"/>
      <c r="S301" s="145"/>
    </row>
    <row r="302" spans="1:19" ht="15" hidden="1" customHeight="1" x14ac:dyDescent="0.3">
      <c r="A302" s="437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8469</v>
      </c>
      <c r="J302"/>
      <c r="L302"/>
      <c r="M302" s="436"/>
      <c r="N302" s="433"/>
      <c r="O302" s="433"/>
      <c r="P302" s="433"/>
      <c r="Q302" s="434"/>
      <c r="R302" s="433"/>
      <c r="S302" s="145"/>
    </row>
    <row r="303" spans="1:19" ht="15" hidden="1" customHeight="1" x14ac:dyDescent="0.3">
      <c r="A303" s="437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8470</v>
      </c>
      <c r="J303"/>
      <c r="L303"/>
      <c r="M303" s="436"/>
      <c r="N303" s="433"/>
      <c r="O303" s="433"/>
      <c r="P303" s="433"/>
      <c r="Q303" s="434"/>
      <c r="R303" s="433"/>
      <c r="S303" s="145"/>
    </row>
    <row r="304" spans="1:19" ht="15" hidden="1" customHeight="1" x14ac:dyDescent="0.3">
      <c r="A304" s="437">
        <v>45231</v>
      </c>
      <c r="B304" s="60" t="s">
        <v>8366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8470</v>
      </c>
      <c r="J304"/>
      <c r="L304"/>
      <c r="M304" s="436"/>
      <c r="N304" s="433"/>
      <c r="O304" s="433"/>
      <c r="P304" s="433"/>
      <c r="Q304" s="434"/>
      <c r="R304" s="433"/>
      <c r="S304" s="145"/>
    </row>
    <row r="305" spans="1:19" ht="15" hidden="1" customHeight="1" x14ac:dyDescent="0.3">
      <c r="A305" s="437">
        <v>45231</v>
      </c>
      <c r="B305" s="60" t="s">
        <v>8381</v>
      </c>
      <c r="C305" s="60" t="s">
        <v>8382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8470</v>
      </c>
      <c r="J305"/>
      <c r="L305"/>
      <c r="M305" s="436"/>
      <c r="N305" s="433"/>
      <c r="O305" s="433"/>
      <c r="P305" s="433"/>
      <c r="Q305" s="434"/>
      <c r="R305" s="433"/>
      <c r="S305" s="145"/>
    </row>
    <row r="306" spans="1:19" ht="15" hidden="1" customHeight="1" x14ac:dyDescent="0.3">
      <c r="A306" s="437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8470</v>
      </c>
      <c r="J306"/>
      <c r="L306"/>
      <c r="M306" s="436"/>
      <c r="N306" s="433"/>
      <c r="O306" s="433"/>
      <c r="P306" s="433"/>
      <c r="Q306" s="434"/>
      <c r="R306" s="433"/>
      <c r="S306" s="145"/>
    </row>
    <row r="307" spans="1:19" ht="15" hidden="1" customHeight="1" x14ac:dyDescent="0.3">
      <c r="A307" s="437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8470</v>
      </c>
      <c r="J307"/>
      <c r="L307"/>
      <c r="M307" s="436"/>
      <c r="N307" s="433"/>
      <c r="O307" s="433"/>
      <c r="P307" s="433"/>
      <c r="Q307" s="434"/>
      <c r="R307" s="433"/>
      <c r="S307" s="145"/>
    </row>
    <row r="308" spans="1:19" ht="15" hidden="1" customHeight="1" x14ac:dyDescent="0.3">
      <c r="A308" s="437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6"/>
      <c r="N308" s="433"/>
      <c r="O308" s="433"/>
      <c r="P308" s="433"/>
      <c r="Q308" s="434"/>
      <c r="R308" s="433"/>
      <c r="S308" s="145"/>
    </row>
    <row r="309" spans="1:19" ht="15" hidden="1" customHeight="1" x14ac:dyDescent="0.3">
      <c r="A309" s="437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6"/>
      <c r="N309" s="433"/>
      <c r="O309" s="433"/>
      <c r="P309" s="433"/>
      <c r="Q309" s="434"/>
      <c r="R309" s="433"/>
      <c r="S309" s="145"/>
    </row>
    <row r="310" spans="1:19" ht="15" hidden="1" customHeight="1" x14ac:dyDescent="0.3">
      <c r="A310" s="437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6"/>
      <c r="N310" s="433"/>
      <c r="O310" s="433"/>
      <c r="P310" s="433"/>
      <c r="Q310" s="434"/>
      <c r="R310" s="433"/>
      <c r="S310" s="145"/>
    </row>
    <row r="311" spans="1:19" ht="15" hidden="1" customHeight="1" x14ac:dyDescent="0.3">
      <c r="A311" s="437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6"/>
      <c r="N311" s="433"/>
      <c r="O311" s="433"/>
      <c r="P311" s="433"/>
      <c r="Q311" s="434"/>
      <c r="R311" s="433"/>
      <c r="S311" s="145"/>
    </row>
    <row r="312" spans="1:19" ht="15" hidden="1" customHeight="1" x14ac:dyDescent="0.3">
      <c r="A312" s="437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8471</v>
      </c>
      <c r="J312"/>
      <c r="L312"/>
      <c r="M312" s="436"/>
      <c r="N312" s="433"/>
      <c r="O312" s="433"/>
      <c r="P312" s="433"/>
      <c r="Q312" s="434"/>
      <c r="R312" s="433"/>
      <c r="S312" s="145"/>
    </row>
    <row r="313" spans="1:19" ht="15" hidden="1" customHeight="1" x14ac:dyDescent="0.3">
      <c r="A313" s="437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8471</v>
      </c>
      <c r="J313"/>
      <c r="L313"/>
      <c r="M313" s="436"/>
      <c r="N313" s="433"/>
      <c r="O313" s="433"/>
      <c r="P313" s="433"/>
      <c r="Q313" s="434"/>
      <c r="R313" s="433"/>
      <c r="S313" s="145"/>
    </row>
    <row r="314" spans="1:19" ht="15" hidden="1" customHeight="1" x14ac:dyDescent="0.3">
      <c r="A314" s="437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6"/>
      <c r="N314" s="433"/>
      <c r="O314" s="433"/>
      <c r="P314" s="433"/>
      <c r="Q314" s="434"/>
      <c r="R314" s="433"/>
      <c r="S314" s="145"/>
    </row>
    <row r="315" spans="1:19" ht="15" hidden="1" customHeight="1" x14ac:dyDescent="0.3">
      <c r="A315" s="437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8472</v>
      </c>
      <c r="J315"/>
      <c r="L315"/>
      <c r="M315" s="436"/>
      <c r="N315" s="433"/>
      <c r="O315" s="433"/>
      <c r="P315" s="433"/>
      <c r="Q315" s="434"/>
      <c r="R315" s="433"/>
      <c r="S315" s="145"/>
    </row>
    <row r="316" spans="1:19" ht="15" hidden="1" customHeight="1" x14ac:dyDescent="0.3">
      <c r="A316" s="437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6"/>
      <c r="N316" s="433"/>
      <c r="O316" s="433"/>
      <c r="P316" s="433"/>
      <c r="Q316" s="434"/>
      <c r="R316" s="433"/>
      <c r="S316" s="145"/>
    </row>
    <row r="317" spans="1:19" ht="15" hidden="1" customHeight="1" x14ac:dyDescent="0.3">
      <c r="A317" s="437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6"/>
      <c r="N317" s="433"/>
      <c r="O317" s="433"/>
      <c r="P317" s="433"/>
      <c r="Q317" s="434"/>
      <c r="R317" s="433"/>
      <c r="S317" s="145"/>
    </row>
    <row r="318" spans="1:19" ht="15" hidden="1" customHeight="1" x14ac:dyDescent="0.3">
      <c r="A318" s="437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6"/>
      <c r="N318" s="433"/>
      <c r="O318" s="433"/>
      <c r="P318" s="433"/>
      <c r="Q318" s="434"/>
      <c r="R318" s="433"/>
      <c r="S318" s="145"/>
    </row>
    <row r="319" spans="1:19" ht="15" hidden="1" customHeight="1" x14ac:dyDescent="0.3">
      <c r="A319" s="437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8473</v>
      </c>
      <c r="J319"/>
      <c r="L319"/>
      <c r="M319" s="436"/>
      <c r="N319" s="433"/>
      <c r="O319" s="433"/>
      <c r="P319" s="433"/>
      <c r="Q319" s="434"/>
      <c r="R319" s="433"/>
      <c r="S319" s="145"/>
    </row>
    <row r="320" spans="1:19" ht="15" hidden="1" customHeight="1" x14ac:dyDescent="0.3">
      <c r="A320" s="437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8473</v>
      </c>
      <c r="J320"/>
      <c r="L320"/>
      <c r="M320" s="436"/>
      <c r="N320" s="433"/>
      <c r="O320" s="433"/>
      <c r="P320" s="433"/>
      <c r="Q320" s="434"/>
      <c r="R320" s="433"/>
      <c r="S320" s="145"/>
    </row>
    <row r="321" spans="1:19" ht="15" hidden="1" customHeight="1" x14ac:dyDescent="0.3">
      <c r="A321" s="437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8473</v>
      </c>
      <c r="J321"/>
      <c r="L321"/>
      <c r="M321" s="436"/>
      <c r="N321" s="433"/>
      <c r="O321" s="433"/>
      <c r="P321" s="433"/>
      <c r="Q321" s="434"/>
      <c r="R321" s="433"/>
      <c r="S321" s="145"/>
    </row>
    <row r="322" spans="1:19" ht="15" hidden="1" customHeight="1" x14ac:dyDescent="0.3">
      <c r="A322" s="437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8473</v>
      </c>
      <c r="J322"/>
      <c r="L322"/>
      <c r="M322" s="436"/>
      <c r="N322" s="433"/>
      <c r="O322" s="433"/>
      <c r="P322" s="433"/>
      <c r="Q322" s="434"/>
      <c r="R322" s="433"/>
      <c r="S322" s="145"/>
    </row>
    <row r="323" spans="1:19" ht="15" hidden="1" customHeight="1" x14ac:dyDescent="0.3">
      <c r="A323" s="437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8473</v>
      </c>
      <c r="J323"/>
      <c r="L323"/>
      <c r="M323" s="436"/>
      <c r="N323" s="433"/>
      <c r="O323" s="433"/>
      <c r="P323" s="433"/>
      <c r="Q323" s="434"/>
      <c r="R323" s="433"/>
      <c r="S323" s="145"/>
    </row>
    <row r="324" spans="1:19" ht="15" hidden="1" customHeight="1" x14ac:dyDescent="0.3">
      <c r="A324" s="437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8473</v>
      </c>
      <c r="J324"/>
      <c r="L324"/>
      <c r="M324" s="436"/>
      <c r="N324" s="433"/>
      <c r="O324" s="433"/>
      <c r="P324" s="433"/>
      <c r="Q324" s="434"/>
      <c r="R324" s="433"/>
      <c r="S324" s="145"/>
    </row>
    <row r="325" spans="1:19" ht="15" hidden="1" customHeight="1" x14ac:dyDescent="0.3">
      <c r="A325" s="437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8473</v>
      </c>
      <c r="J325"/>
      <c r="L325"/>
      <c r="M325" s="436"/>
      <c r="N325" s="433"/>
      <c r="O325" s="433"/>
      <c r="P325" s="433"/>
      <c r="Q325" s="434"/>
      <c r="R325" s="433"/>
      <c r="S325" s="145"/>
    </row>
    <row r="326" spans="1:19" ht="15" hidden="1" customHeight="1" x14ac:dyDescent="0.3">
      <c r="A326" s="437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8473</v>
      </c>
      <c r="J326"/>
      <c r="L326"/>
      <c r="M326" s="436"/>
      <c r="N326" s="433"/>
      <c r="O326" s="433"/>
      <c r="P326" s="433"/>
      <c r="Q326" s="434"/>
      <c r="R326" s="433"/>
      <c r="S326" s="145"/>
    </row>
    <row r="327" spans="1:19" ht="15" hidden="1" customHeight="1" x14ac:dyDescent="0.3">
      <c r="A327" s="437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8474</v>
      </c>
      <c r="I327" s="60" t="s">
        <v>8475</v>
      </c>
      <c r="J327"/>
      <c r="L327"/>
      <c r="M327" s="436"/>
      <c r="N327" s="433"/>
      <c r="O327" s="433"/>
      <c r="P327" s="433"/>
      <c r="Q327" s="434"/>
      <c r="R327" s="433"/>
      <c r="S327" s="145"/>
    </row>
    <row r="328" spans="1:19" ht="15" hidden="1" customHeight="1" x14ac:dyDescent="0.3">
      <c r="A328" s="437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8476</v>
      </c>
      <c r="I328" s="60" t="s">
        <v>8475</v>
      </c>
      <c r="J328"/>
      <c r="L328"/>
      <c r="M328" s="436"/>
      <c r="N328" s="433"/>
      <c r="O328" s="433"/>
      <c r="P328" s="433"/>
      <c r="Q328" s="434"/>
      <c r="R328" s="433"/>
      <c r="S328" s="145"/>
    </row>
    <row r="329" spans="1:19" ht="15" hidden="1" customHeight="1" x14ac:dyDescent="0.3">
      <c r="A329" s="437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8476</v>
      </c>
      <c r="I329" s="60" t="s">
        <v>8475</v>
      </c>
      <c r="J329"/>
      <c r="L329"/>
      <c r="M329" s="436"/>
      <c r="N329" s="433"/>
      <c r="O329" s="433"/>
      <c r="P329" s="433"/>
      <c r="Q329" s="434"/>
      <c r="R329" s="433"/>
      <c r="S329" s="145"/>
    </row>
    <row r="330" spans="1:19" ht="15" hidden="1" customHeight="1" x14ac:dyDescent="0.3">
      <c r="A330" s="437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8475</v>
      </c>
      <c r="J330"/>
      <c r="L330"/>
      <c r="M330" s="436"/>
      <c r="N330" s="433"/>
      <c r="O330" s="433"/>
      <c r="P330" s="433"/>
      <c r="Q330" s="434"/>
      <c r="R330" s="433"/>
      <c r="S330" s="145"/>
    </row>
    <row r="331" spans="1:19" ht="15" hidden="1" customHeight="1" x14ac:dyDescent="0.3">
      <c r="A331" s="437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8475</v>
      </c>
      <c r="J331"/>
      <c r="L331"/>
      <c r="M331" s="436"/>
      <c r="N331" s="433"/>
      <c r="O331" s="433"/>
      <c r="P331" s="433"/>
      <c r="Q331" s="434"/>
      <c r="R331" s="433"/>
      <c r="S331" s="145"/>
    </row>
    <row r="332" spans="1:19" ht="15" hidden="1" customHeight="1" x14ac:dyDescent="0.3">
      <c r="A332" s="437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8476</v>
      </c>
      <c r="I332" s="60" t="s">
        <v>8475</v>
      </c>
      <c r="J332"/>
      <c r="L332"/>
      <c r="M332" s="436"/>
      <c r="N332" s="433"/>
      <c r="O332" s="433"/>
      <c r="P332" s="433"/>
      <c r="Q332" s="434"/>
      <c r="R332" s="433"/>
      <c r="S332" s="145"/>
    </row>
    <row r="333" spans="1:19" ht="15" hidden="1" customHeight="1" x14ac:dyDescent="0.3">
      <c r="A333" s="437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6"/>
      <c r="N333" s="433"/>
      <c r="O333" s="433"/>
      <c r="P333" s="433"/>
      <c r="Q333" s="434"/>
      <c r="R333" s="433"/>
      <c r="S333" s="145"/>
    </row>
    <row r="334" spans="1:19" ht="15" hidden="1" customHeight="1" x14ac:dyDescent="0.3">
      <c r="A334" s="437">
        <v>45261</v>
      </c>
      <c r="B334" s="75" t="s">
        <v>7798</v>
      </c>
      <c r="C334" s="87" t="s">
        <v>7699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6"/>
      <c r="N334" s="433"/>
      <c r="O334" s="433"/>
      <c r="P334" s="433"/>
      <c r="Q334" s="434"/>
      <c r="R334" s="433"/>
      <c r="S334" s="145"/>
    </row>
    <row r="335" spans="1:19" ht="15" hidden="1" customHeight="1" x14ac:dyDescent="0.3">
      <c r="A335" s="437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8477</v>
      </c>
      <c r="J335"/>
      <c r="L335"/>
      <c r="M335" s="436"/>
      <c r="N335" s="433"/>
      <c r="O335" s="433"/>
      <c r="P335" s="433"/>
      <c r="Q335" s="434"/>
      <c r="R335" s="433"/>
      <c r="S335" s="145"/>
    </row>
    <row r="336" spans="1:19" ht="15" hidden="1" customHeight="1" x14ac:dyDescent="0.3">
      <c r="A336" s="437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8477</v>
      </c>
      <c r="J336"/>
      <c r="L336"/>
      <c r="M336" s="436"/>
      <c r="N336" s="433"/>
      <c r="O336" s="433"/>
      <c r="P336" s="433"/>
      <c r="Q336" s="434"/>
      <c r="R336" s="433"/>
      <c r="S336" s="145"/>
    </row>
    <row r="337" spans="1:19" ht="15" hidden="1" customHeight="1" x14ac:dyDescent="0.3">
      <c r="A337" s="437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8477</v>
      </c>
      <c r="J337"/>
      <c r="L337"/>
      <c r="M337" s="436"/>
      <c r="N337" s="433"/>
      <c r="O337" s="433"/>
      <c r="P337" s="433"/>
      <c r="Q337" s="434"/>
      <c r="R337" s="433"/>
      <c r="S337" s="145"/>
    </row>
    <row r="338" spans="1:19" ht="15" hidden="1" customHeight="1" x14ac:dyDescent="0.3">
      <c r="A338" s="437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8478</v>
      </c>
      <c r="I338" s="60" t="s">
        <v>8479</v>
      </c>
      <c r="J338"/>
      <c r="L338"/>
      <c r="M338" s="436"/>
      <c r="N338" s="433"/>
      <c r="O338" s="433"/>
      <c r="P338" s="433"/>
      <c r="Q338" s="434"/>
      <c r="R338" s="433"/>
      <c r="S338" s="145"/>
    </row>
    <row r="339" spans="1:19" ht="15" hidden="1" customHeight="1" x14ac:dyDescent="0.3">
      <c r="A339" s="437">
        <v>45261</v>
      </c>
      <c r="B339" s="63" t="s">
        <v>8100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8478</v>
      </c>
      <c r="I339" s="60" t="s">
        <v>8479</v>
      </c>
      <c r="J339"/>
      <c r="L339"/>
      <c r="M339" s="436"/>
      <c r="N339" s="433"/>
      <c r="O339" s="433"/>
      <c r="P339" s="433"/>
      <c r="Q339" s="434"/>
      <c r="R339" s="433"/>
      <c r="S339" s="145"/>
    </row>
    <row r="340" spans="1:19" ht="15" hidden="1" customHeight="1" x14ac:dyDescent="0.3">
      <c r="A340" s="437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6"/>
      <c r="N340" s="433"/>
      <c r="O340" s="433"/>
      <c r="P340" s="433"/>
      <c r="Q340" s="434"/>
      <c r="R340" s="433"/>
      <c r="S340" s="145"/>
    </row>
    <row r="341" spans="1:19" ht="15" hidden="1" customHeight="1" x14ac:dyDescent="0.3">
      <c r="A341" s="437">
        <v>45261</v>
      </c>
      <c r="B341" s="63" t="s">
        <v>118</v>
      </c>
      <c r="C341" s="87" t="s">
        <v>8480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8481</v>
      </c>
      <c r="J341"/>
      <c r="L341"/>
      <c r="M341" s="436"/>
      <c r="N341" s="433"/>
      <c r="O341" s="433"/>
      <c r="P341" s="433"/>
      <c r="Q341" s="434"/>
      <c r="R341" s="433"/>
      <c r="S341" s="145"/>
    </row>
    <row r="342" spans="1:19" ht="15" hidden="1" customHeight="1" x14ac:dyDescent="0.3">
      <c r="A342" s="437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8481</v>
      </c>
      <c r="J342"/>
      <c r="L342"/>
      <c r="M342" s="436"/>
      <c r="N342" s="433"/>
      <c r="O342" s="433"/>
      <c r="P342" s="433"/>
      <c r="Q342" s="434"/>
      <c r="R342" s="433"/>
      <c r="S342" s="145"/>
    </row>
    <row r="343" spans="1:19" ht="15" hidden="1" customHeight="1" x14ac:dyDescent="0.3">
      <c r="A343" s="437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8482</v>
      </c>
      <c r="I343" s="73"/>
      <c r="J343"/>
      <c r="L343"/>
      <c r="M343" s="436"/>
      <c r="N343" s="433"/>
      <c r="O343" s="433"/>
      <c r="P343" s="433"/>
      <c r="Q343" s="434"/>
      <c r="R343" s="433"/>
      <c r="S343" s="145"/>
    </row>
    <row r="344" spans="1:19" ht="15" hidden="1" customHeight="1" x14ac:dyDescent="0.3">
      <c r="A344" s="437">
        <v>45261</v>
      </c>
      <c r="B344" s="94" t="s">
        <v>7752</v>
      </c>
      <c r="C344" s="417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8482</v>
      </c>
      <c r="I344" s="73"/>
      <c r="J344" t="s">
        <v>8395</v>
      </c>
      <c r="L344"/>
      <c r="M344" s="436"/>
      <c r="N344" s="433"/>
      <c r="O344" s="433"/>
      <c r="P344" s="433"/>
      <c r="Q344" s="434"/>
      <c r="R344" s="433"/>
      <c r="S344" s="145"/>
    </row>
    <row r="345" spans="1:19" ht="15" hidden="1" customHeight="1" x14ac:dyDescent="0.3">
      <c r="A345" s="437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8482</v>
      </c>
      <c r="I345" s="73"/>
      <c r="J345"/>
      <c r="L345"/>
      <c r="M345" s="436"/>
      <c r="N345" s="433"/>
      <c r="O345" s="433"/>
      <c r="P345" s="433"/>
      <c r="Q345" s="434"/>
      <c r="R345" s="433"/>
      <c r="S345" s="145"/>
    </row>
    <row r="346" spans="1:19" ht="15" customHeight="1" x14ac:dyDescent="0.3">
      <c r="A346" s="437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8482</v>
      </c>
      <c r="I346" s="73"/>
      <c r="J346"/>
      <c r="L346"/>
      <c r="M346" s="436"/>
      <c r="N346" s="433"/>
      <c r="O346" s="433"/>
      <c r="P346" s="433"/>
      <c r="Q346" s="434"/>
      <c r="R346" s="433"/>
      <c r="S346" s="145"/>
    </row>
    <row r="347" spans="1:19" ht="15" hidden="1" customHeight="1" x14ac:dyDescent="0.3">
      <c r="A347" s="437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6"/>
      <c r="N347" s="433"/>
      <c r="O347" s="433"/>
      <c r="P347" s="433"/>
      <c r="Q347" s="434"/>
      <c r="R347" s="433"/>
      <c r="S347" s="145"/>
    </row>
    <row r="348" spans="1:19" ht="15" hidden="1" customHeight="1" x14ac:dyDescent="0.3">
      <c r="A348" s="437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6"/>
      <c r="N348" s="433"/>
      <c r="O348" s="433"/>
      <c r="P348" s="433"/>
      <c r="Q348" s="434"/>
      <c r="R348" s="433"/>
      <c r="S348" s="145"/>
    </row>
    <row r="349" spans="1:19" ht="15" customHeight="1" x14ac:dyDescent="0.3">
      <c r="A349" s="437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6"/>
      <c r="N349" s="433"/>
      <c r="O349" s="433"/>
      <c r="P349" s="433"/>
      <c r="Q349" s="434"/>
      <c r="R349" s="433"/>
      <c r="S349" s="145"/>
    </row>
    <row r="350" spans="1:19" ht="15" hidden="1" customHeight="1" x14ac:dyDescent="0.3">
      <c r="A350" s="437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6"/>
      <c r="N350" s="433"/>
      <c r="O350" s="433"/>
      <c r="P350" s="433"/>
      <c r="Q350" s="434"/>
      <c r="R350" s="433"/>
      <c r="S350" s="145"/>
    </row>
    <row r="351" spans="1:19" ht="15" hidden="1" customHeight="1" x14ac:dyDescent="0.3">
      <c r="A351" s="437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6"/>
      <c r="N351" s="433"/>
      <c r="O351" s="433"/>
      <c r="P351" s="433"/>
      <c r="Q351" s="434"/>
      <c r="R351" s="433"/>
      <c r="S351" s="145"/>
    </row>
    <row r="352" spans="1:19" ht="15" hidden="1" customHeight="1" x14ac:dyDescent="0.3">
      <c r="A352" s="437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6"/>
      <c r="N352" s="433"/>
      <c r="O352" s="433"/>
      <c r="P352" s="433"/>
      <c r="Q352" s="434"/>
      <c r="R352" s="433"/>
      <c r="S352" s="145"/>
    </row>
    <row r="353" spans="1:19" ht="15" hidden="1" customHeight="1" x14ac:dyDescent="0.3">
      <c r="A353" s="437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6"/>
      <c r="N353" s="433"/>
      <c r="O353" s="433"/>
      <c r="P353" s="433"/>
      <c r="Q353" s="434"/>
      <c r="R353" s="433"/>
      <c r="S353" s="145"/>
    </row>
    <row r="354" spans="1:19" ht="15" hidden="1" customHeight="1" x14ac:dyDescent="0.3">
      <c r="A354" s="437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6"/>
      <c r="N354" s="433"/>
      <c r="O354" s="433"/>
      <c r="P354" s="433"/>
      <c r="Q354" s="434"/>
      <c r="R354" s="433"/>
      <c r="S354" s="145"/>
    </row>
    <row r="355" spans="1:19" ht="15" hidden="1" customHeight="1" x14ac:dyDescent="0.3">
      <c r="A355" s="437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6"/>
      <c r="N355" s="433"/>
      <c r="O355" s="433"/>
      <c r="P355" s="433"/>
      <c r="Q355" s="434"/>
      <c r="R355" s="433"/>
      <c r="S355" s="145"/>
    </row>
    <row r="356" spans="1:19" ht="15" hidden="1" customHeight="1" x14ac:dyDescent="0.3">
      <c r="A356" s="437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6"/>
      <c r="N356" s="433"/>
      <c r="O356" s="433"/>
      <c r="P356" s="433"/>
      <c r="Q356" s="434"/>
      <c r="R356" s="433"/>
      <c r="S356" s="145"/>
    </row>
    <row r="357" spans="1:19" ht="15" hidden="1" customHeight="1" x14ac:dyDescent="0.3">
      <c r="A357" s="437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6"/>
      <c r="N357" s="433"/>
      <c r="O357" s="433"/>
      <c r="P357" s="433"/>
      <c r="Q357" s="434"/>
      <c r="R357" s="433"/>
      <c r="S357" s="145"/>
    </row>
    <row r="358" spans="1:19" ht="15" hidden="1" customHeight="1" x14ac:dyDescent="0.3">
      <c r="A358" s="437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6"/>
      <c r="N358" s="433"/>
      <c r="O358" s="433"/>
      <c r="P358" s="433"/>
      <c r="Q358" s="434"/>
      <c r="R358" s="433"/>
      <c r="S358" s="145"/>
    </row>
    <row r="359" spans="1:19" ht="15" hidden="1" customHeight="1" x14ac:dyDescent="0.3">
      <c r="A359" s="437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6"/>
      <c r="N359" s="433"/>
      <c r="O359" s="433"/>
      <c r="P359" s="433"/>
      <c r="Q359" s="434"/>
      <c r="R359" s="433"/>
      <c r="S359" s="145"/>
    </row>
    <row r="360" spans="1:19" ht="15" hidden="1" customHeight="1" x14ac:dyDescent="0.3">
      <c r="A360" s="437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8483</v>
      </c>
      <c r="J360"/>
      <c r="L360"/>
      <c r="M360" s="436"/>
      <c r="N360" s="433"/>
      <c r="O360" s="433"/>
      <c r="P360" s="433"/>
      <c r="Q360" s="434"/>
      <c r="R360" s="433"/>
      <c r="S360" s="145"/>
    </row>
    <row r="361" spans="1:19" ht="15" hidden="1" customHeight="1" x14ac:dyDescent="0.3">
      <c r="A361" s="437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8483</v>
      </c>
      <c r="J361"/>
      <c r="L361"/>
      <c r="M361" s="436"/>
      <c r="N361" s="433"/>
      <c r="O361" s="433"/>
      <c r="P361" s="433"/>
      <c r="Q361" s="434"/>
      <c r="R361" s="433"/>
      <c r="S361" s="145"/>
    </row>
    <row r="362" spans="1:19" ht="15" hidden="1" customHeight="1" x14ac:dyDescent="0.3">
      <c r="A362" s="437">
        <v>45261</v>
      </c>
      <c r="B362" s="74" t="s">
        <v>897</v>
      </c>
      <c r="C362" s="60" t="s">
        <v>6091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8483</v>
      </c>
      <c r="J362"/>
      <c r="L362"/>
      <c r="M362" s="436"/>
      <c r="N362" s="433"/>
      <c r="O362" s="433"/>
      <c r="P362" s="433"/>
      <c r="Q362" s="434"/>
      <c r="R362" s="433"/>
      <c r="S362" s="145"/>
    </row>
    <row r="363" spans="1:19" ht="15" hidden="1" customHeight="1" x14ac:dyDescent="0.3">
      <c r="A363" s="437">
        <v>45261</v>
      </c>
      <c r="B363" s="60" t="s">
        <v>898</v>
      </c>
      <c r="C363" s="60" t="s">
        <v>6093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8483</v>
      </c>
      <c r="J363"/>
      <c r="L363"/>
      <c r="M363" s="436"/>
      <c r="N363" s="433"/>
      <c r="O363" s="433"/>
      <c r="P363" s="433"/>
      <c r="Q363" s="434"/>
      <c r="R363" s="433"/>
      <c r="S363" s="145"/>
    </row>
    <row r="364" spans="1:19" ht="15" hidden="1" customHeight="1" x14ac:dyDescent="0.3">
      <c r="A364" s="437">
        <v>45261</v>
      </c>
      <c r="B364" s="60" t="s">
        <v>899</v>
      </c>
      <c r="C364" s="60" t="s">
        <v>6095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8483</v>
      </c>
      <c r="J364"/>
      <c r="L364"/>
      <c r="M364" s="436"/>
      <c r="N364" s="433"/>
      <c r="O364" s="433"/>
      <c r="P364" s="433"/>
      <c r="Q364" s="434"/>
      <c r="R364" s="433"/>
      <c r="S364" s="145"/>
    </row>
    <row r="365" spans="1:19" ht="15" hidden="1" customHeight="1" x14ac:dyDescent="0.3">
      <c r="A365" s="437">
        <v>45261</v>
      </c>
      <c r="B365" s="60" t="s">
        <v>900</v>
      </c>
      <c r="C365" s="60" t="s">
        <v>6097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8483</v>
      </c>
      <c r="J365"/>
      <c r="L365"/>
      <c r="M365" s="436"/>
      <c r="N365" s="433"/>
      <c r="O365" s="433"/>
      <c r="P365" s="433"/>
      <c r="Q365" s="434"/>
      <c r="R365" s="433"/>
      <c r="S365" s="145"/>
    </row>
    <row r="366" spans="1:19" ht="15" hidden="1" customHeight="1" x14ac:dyDescent="0.3">
      <c r="A366" s="437">
        <v>45261</v>
      </c>
      <c r="B366" s="63" t="s">
        <v>901</v>
      </c>
      <c r="C366" s="60" t="s">
        <v>8484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8483</v>
      </c>
      <c r="J366"/>
      <c r="L366"/>
      <c r="M366" s="436"/>
      <c r="N366" s="433"/>
      <c r="O366" s="433"/>
      <c r="P366" s="433"/>
      <c r="Q366" s="434"/>
      <c r="R366" s="433"/>
      <c r="S366" s="145"/>
    </row>
    <row r="367" spans="1:19" ht="15" hidden="1" customHeight="1" x14ac:dyDescent="0.3">
      <c r="A367" s="437">
        <v>45261</v>
      </c>
      <c r="B367" s="94" t="s">
        <v>905</v>
      </c>
      <c r="C367" s="60" t="s">
        <v>8485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8483</v>
      </c>
      <c r="J367"/>
      <c r="L367"/>
      <c r="M367" s="436"/>
      <c r="N367" s="433"/>
      <c r="O367" s="433"/>
      <c r="P367" s="433"/>
      <c r="Q367" s="434"/>
      <c r="R367" s="433"/>
      <c r="S367" s="145"/>
    </row>
    <row r="368" spans="1:19" ht="15" hidden="1" customHeight="1" x14ac:dyDescent="0.3">
      <c r="A368" s="437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6"/>
      <c r="N368" s="433"/>
      <c r="O368" s="433"/>
      <c r="P368" s="433"/>
      <c r="Q368" s="434"/>
      <c r="R368" s="433"/>
      <c r="S368" s="145"/>
    </row>
    <row r="369" spans="1:19" ht="15" hidden="1" customHeight="1" x14ac:dyDescent="0.3">
      <c r="A369" s="437">
        <v>45261</v>
      </c>
      <c r="B369" s="77" t="s">
        <v>8185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8486</v>
      </c>
      <c r="J369"/>
      <c r="L369"/>
      <c r="M369" s="436"/>
      <c r="N369" s="433"/>
      <c r="O369" s="433"/>
      <c r="P369" s="433"/>
      <c r="Q369" s="434"/>
      <c r="R369" s="433"/>
      <c r="S369" s="145"/>
    </row>
    <row r="370" spans="1:19" ht="15" hidden="1" customHeight="1" x14ac:dyDescent="0.3">
      <c r="A370" s="437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8486</v>
      </c>
      <c r="J370"/>
      <c r="L370"/>
      <c r="M370" s="436"/>
      <c r="N370" s="433"/>
      <c r="O370" s="433"/>
      <c r="P370" s="433"/>
      <c r="Q370" s="434"/>
      <c r="R370" s="433"/>
      <c r="S370" s="145"/>
    </row>
    <row r="371" spans="1:19" ht="15" hidden="1" customHeight="1" x14ac:dyDescent="0.3">
      <c r="A371" s="437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8486</v>
      </c>
      <c r="J371"/>
      <c r="L371"/>
      <c r="M371" s="436"/>
      <c r="N371" s="433"/>
      <c r="O371" s="433"/>
      <c r="P371" s="433"/>
      <c r="Q371" s="434"/>
      <c r="R371" s="433"/>
      <c r="S371" s="145"/>
    </row>
    <row r="372" spans="1:19" ht="15" hidden="1" customHeight="1" x14ac:dyDescent="0.3">
      <c r="A372" s="437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8486</v>
      </c>
      <c r="J372"/>
      <c r="L372"/>
      <c r="M372" s="436"/>
      <c r="N372" s="433"/>
      <c r="O372" s="433"/>
      <c r="P372" s="433"/>
      <c r="Q372" s="434"/>
      <c r="R372" s="433"/>
      <c r="S372" s="145"/>
    </row>
    <row r="373" spans="1:19" ht="15" hidden="1" customHeight="1" x14ac:dyDescent="0.3">
      <c r="A373" s="437">
        <v>45261</v>
      </c>
      <c r="B373" s="75" t="s">
        <v>6558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8486</v>
      </c>
      <c r="J373"/>
      <c r="L373"/>
      <c r="M373" s="436"/>
      <c r="N373" s="433"/>
      <c r="O373" s="433"/>
      <c r="P373" s="433"/>
      <c r="Q373" s="434"/>
      <c r="R373" s="433"/>
      <c r="S373" s="145"/>
    </row>
    <row r="374" spans="1:19" ht="15" hidden="1" customHeight="1" x14ac:dyDescent="0.3">
      <c r="A374" s="437">
        <v>45261</v>
      </c>
      <c r="B374" s="139" t="s">
        <v>5651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08" t="s">
        <v>166</v>
      </c>
      <c r="I374" s="75" t="s">
        <v>8487</v>
      </c>
      <c r="J374"/>
      <c r="L374"/>
      <c r="M374" s="436"/>
      <c r="N374" s="433"/>
      <c r="O374" s="433"/>
      <c r="P374" s="433"/>
      <c r="Q374" s="434"/>
      <c r="R374" s="433"/>
      <c r="S374" s="145"/>
    </row>
    <row r="375" spans="1:19" ht="15" hidden="1" customHeight="1" x14ac:dyDescent="0.3">
      <c r="A375" s="437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8488</v>
      </c>
      <c r="J375"/>
      <c r="L375"/>
      <c r="M375" s="436"/>
      <c r="N375" s="433"/>
      <c r="O375" s="433"/>
      <c r="P375" s="433"/>
      <c r="Q375" s="434"/>
      <c r="R375" s="433"/>
      <c r="S375" s="145"/>
    </row>
    <row r="376" spans="1:19" ht="15" hidden="1" customHeight="1" x14ac:dyDescent="0.3">
      <c r="A376" s="437">
        <v>45261</v>
      </c>
      <c r="B376" s="63" t="s">
        <v>8233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8489</v>
      </c>
      <c r="I376" s="60" t="s">
        <v>8490</v>
      </c>
      <c r="J376"/>
      <c r="L376"/>
      <c r="M376" s="436"/>
      <c r="N376" s="433"/>
      <c r="O376" s="433"/>
      <c r="P376" s="433"/>
      <c r="Q376" s="434"/>
      <c r="R376" s="433"/>
      <c r="S376" s="145"/>
    </row>
    <row r="377" spans="1:19" ht="15" hidden="1" customHeight="1" x14ac:dyDescent="0.3">
      <c r="A377" s="437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8489</v>
      </c>
      <c r="I377" s="60" t="s">
        <v>8490</v>
      </c>
      <c r="J377"/>
      <c r="L377"/>
      <c r="M377" s="436"/>
      <c r="N377" s="433"/>
      <c r="O377" s="433"/>
      <c r="P377" s="433"/>
      <c r="Q377" s="434"/>
      <c r="R377" s="433"/>
      <c r="S377" s="145"/>
    </row>
    <row r="378" spans="1:19" ht="15" hidden="1" customHeight="1" x14ac:dyDescent="0.3">
      <c r="A378" s="437">
        <v>45261</v>
      </c>
      <c r="B378" s="63" t="s">
        <v>8328</v>
      </c>
      <c r="C378" s="75" t="s">
        <v>5315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8489</v>
      </c>
      <c r="I378" s="60" t="s">
        <v>8490</v>
      </c>
      <c r="J378"/>
      <c r="L378"/>
      <c r="M378" s="436"/>
      <c r="N378" s="433"/>
      <c r="O378" s="433"/>
      <c r="P378" s="433"/>
      <c r="Q378" s="434"/>
      <c r="R378" s="433"/>
      <c r="S378" s="145"/>
    </row>
    <row r="379" spans="1:19" ht="15" hidden="1" customHeight="1" x14ac:dyDescent="0.3">
      <c r="A379" s="437">
        <v>45261</v>
      </c>
      <c r="B379" s="111" t="s">
        <v>8329</v>
      </c>
      <c r="C379" s="75" t="s">
        <v>5315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8489</v>
      </c>
      <c r="I379" s="60" t="s">
        <v>8490</v>
      </c>
      <c r="J379"/>
      <c r="L379"/>
      <c r="M379" s="436"/>
      <c r="N379" s="433"/>
      <c r="O379" s="433"/>
      <c r="P379" s="433"/>
      <c r="Q379" s="434"/>
      <c r="R379" s="433"/>
      <c r="S379" s="145"/>
    </row>
    <row r="380" spans="1:19" ht="15" hidden="1" customHeight="1" x14ac:dyDescent="0.3">
      <c r="A380" s="437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6"/>
      <c r="N380" s="433"/>
      <c r="O380" s="433"/>
      <c r="P380" s="433"/>
      <c r="Q380" s="434"/>
      <c r="R380" s="433"/>
      <c r="S380" s="145"/>
    </row>
    <row r="381" spans="1:19" ht="15" hidden="1" customHeight="1" x14ac:dyDescent="0.3">
      <c r="A381" s="85" t="s">
        <v>3646</v>
      </c>
      <c r="B381" s="74" t="s">
        <v>16425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6"/>
      <c r="N381" s="433"/>
      <c r="O381" s="433"/>
      <c r="P381" s="433"/>
      <c r="Q381" s="434"/>
      <c r="R381" s="433"/>
      <c r="S381" s="145"/>
    </row>
    <row r="382" spans="1:19" ht="15" customHeight="1" x14ac:dyDescent="0.3">
      <c r="A382" s="437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6"/>
      <c r="N382" s="433"/>
      <c r="O382" s="433"/>
      <c r="P382" s="433"/>
      <c r="Q382" s="434"/>
      <c r="R382" s="433"/>
      <c r="S382" s="145"/>
    </row>
    <row r="383" spans="1:19" ht="15" hidden="1" customHeight="1" x14ac:dyDescent="0.3">
      <c r="A383" s="437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6"/>
      <c r="N383" s="433"/>
      <c r="O383" s="433"/>
      <c r="P383" s="433"/>
      <c r="Q383" s="434"/>
      <c r="R383" s="433"/>
      <c r="S383" s="145"/>
    </row>
    <row r="384" spans="1:19" ht="15" hidden="1" customHeight="1" x14ac:dyDescent="0.3">
      <c r="A384" s="437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6"/>
      <c r="N384" s="433"/>
      <c r="O384" s="433"/>
      <c r="P384" s="433"/>
      <c r="Q384" s="434"/>
      <c r="R384" s="433"/>
      <c r="S384" s="145"/>
    </row>
    <row r="385" spans="1:19" ht="15" hidden="1" customHeight="1" x14ac:dyDescent="0.3">
      <c r="A385" s="437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8491</v>
      </c>
      <c r="I385" s="60"/>
      <c r="J385"/>
      <c r="L385"/>
      <c r="M385" s="436"/>
      <c r="N385" s="433"/>
      <c r="O385" s="433"/>
      <c r="P385" s="433"/>
      <c r="Q385" s="434"/>
      <c r="R385" s="433"/>
      <c r="S385" s="145"/>
    </row>
    <row r="386" spans="1:19" ht="15" hidden="1" customHeight="1" x14ac:dyDescent="0.3">
      <c r="A386" s="437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8482</v>
      </c>
      <c r="I386" s="60"/>
      <c r="J386"/>
      <c r="L386"/>
      <c r="M386" s="436"/>
      <c r="N386" s="433"/>
      <c r="O386" s="433"/>
      <c r="P386" s="433"/>
      <c r="Q386" s="434"/>
      <c r="R386" s="433"/>
      <c r="S386" s="145"/>
    </row>
    <row r="387" spans="1:19" ht="15" hidden="1" customHeight="1" x14ac:dyDescent="0.3">
      <c r="A387" s="437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8482</v>
      </c>
      <c r="I387" s="73"/>
      <c r="J387"/>
      <c r="L387"/>
      <c r="M387" s="436"/>
      <c r="N387" s="433"/>
      <c r="O387" s="433"/>
      <c r="P387" s="433"/>
      <c r="Q387" s="434"/>
      <c r="R387" s="433"/>
      <c r="S387" s="145"/>
    </row>
    <row r="388" spans="1:19" ht="15" hidden="1" customHeight="1" x14ac:dyDescent="0.3">
      <c r="A388" s="437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8482</v>
      </c>
      <c r="I388" s="73"/>
      <c r="J388"/>
      <c r="L388"/>
      <c r="M388" s="436"/>
      <c r="N388" s="433"/>
      <c r="O388" s="433"/>
      <c r="P388" s="433"/>
      <c r="Q388" s="434"/>
      <c r="R388" s="433"/>
      <c r="S388" s="145"/>
    </row>
    <row r="389" spans="1:19" ht="15" customHeight="1" x14ac:dyDescent="0.3">
      <c r="A389" s="437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8482</v>
      </c>
      <c r="I389" s="73"/>
      <c r="J389"/>
      <c r="L389"/>
      <c r="M389" s="436"/>
      <c r="N389" s="433"/>
      <c r="O389" s="433"/>
      <c r="P389" s="433"/>
      <c r="Q389" s="434"/>
      <c r="R389" s="433"/>
      <c r="S389" s="145"/>
    </row>
    <row r="390" spans="1:19" ht="15" hidden="1" customHeight="1" x14ac:dyDescent="0.3">
      <c r="A390" s="437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8482</v>
      </c>
      <c r="I390" s="73"/>
      <c r="J390"/>
      <c r="L390"/>
      <c r="M390" s="436"/>
      <c r="N390" s="433"/>
      <c r="O390" s="433"/>
      <c r="P390" s="433"/>
      <c r="Q390" s="434"/>
      <c r="R390" s="433"/>
      <c r="S390" s="145"/>
    </row>
    <row r="391" spans="1:19" ht="15" hidden="1" customHeight="1" x14ac:dyDescent="0.3">
      <c r="A391" s="437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8486</v>
      </c>
      <c r="J391"/>
      <c r="L391"/>
      <c r="M391" s="436"/>
      <c r="N391" s="433"/>
      <c r="O391" s="433"/>
      <c r="P391" s="433"/>
      <c r="Q391" s="434"/>
      <c r="R391" s="433"/>
      <c r="S391" s="145"/>
    </row>
    <row r="392" spans="1:19" ht="15" hidden="1" customHeight="1" x14ac:dyDescent="0.3">
      <c r="A392" s="437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8486</v>
      </c>
      <c r="J392"/>
      <c r="L392"/>
      <c r="M392" s="436"/>
      <c r="N392" s="433"/>
      <c r="O392" s="433"/>
      <c r="P392" s="433"/>
      <c r="Q392" s="434"/>
      <c r="R392" s="433"/>
      <c r="S392" s="145"/>
    </row>
    <row r="393" spans="1:19" ht="15" hidden="1" customHeight="1" x14ac:dyDescent="0.3">
      <c r="A393" s="437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8486</v>
      </c>
      <c r="J393"/>
      <c r="L393"/>
      <c r="M393" s="436"/>
      <c r="N393" s="433"/>
      <c r="O393" s="433"/>
      <c r="P393" s="433"/>
      <c r="Q393" s="434"/>
      <c r="R393" s="433"/>
      <c r="S393" s="145"/>
    </row>
    <row r="394" spans="1:19" ht="15" hidden="1" customHeight="1" x14ac:dyDescent="0.3">
      <c r="A394" s="437" t="s">
        <v>923</v>
      </c>
      <c r="B394" s="60" t="s">
        <v>7655</v>
      </c>
      <c r="C394" s="75" t="s">
        <v>7650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8492</v>
      </c>
      <c r="J394"/>
      <c r="L394"/>
      <c r="M394" s="436"/>
      <c r="N394" s="433"/>
      <c r="O394" s="433"/>
      <c r="P394" s="433"/>
      <c r="Q394" s="434"/>
      <c r="R394" s="433"/>
      <c r="S394" s="145"/>
    </row>
    <row r="395" spans="1:19" ht="15" hidden="1" customHeight="1" x14ac:dyDescent="0.3">
      <c r="A395" s="437" t="s">
        <v>923</v>
      </c>
      <c r="B395" s="80" t="s">
        <v>8331</v>
      </c>
      <c r="C395" s="75" t="s">
        <v>5315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8492</v>
      </c>
      <c r="J395"/>
      <c r="L395"/>
      <c r="M395" s="436"/>
      <c r="N395" s="433"/>
      <c r="O395" s="433"/>
      <c r="P395" s="433"/>
      <c r="Q395" s="434"/>
      <c r="R395" s="433"/>
      <c r="S395" s="145"/>
    </row>
    <row r="396" spans="1:19" ht="15" hidden="1" customHeight="1" x14ac:dyDescent="0.3">
      <c r="A396" s="437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8493</v>
      </c>
      <c r="J396"/>
      <c r="L396"/>
      <c r="M396" s="436"/>
      <c r="N396" s="433"/>
      <c r="O396" s="433"/>
      <c r="P396" s="433"/>
      <c r="Q396" s="434"/>
      <c r="R396" s="433"/>
      <c r="S396" s="145"/>
    </row>
    <row r="397" spans="1:19" ht="15" hidden="1" customHeight="1" x14ac:dyDescent="0.3">
      <c r="A397" s="437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8493</v>
      </c>
      <c r="J397"/>
      <c r="L397"/>
      <c r="M397" s="436"/>
      <c r="N397" s="433"/>
      <c r="O397" s="433"/>
      <c r="P397" s="433"/>
      <c r="Q397" s="434"/>
      <c r="R397" s="433"/>
      <c r="S397" s="145"/>
    </row>
    <row r="398" spans="1:19" ht="15" hidden="1" customHeight="1" x14ac:dyDescent="0.3">
      <c r="A398" s="437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6"/>
      <c r="N398" s="433"/>
      <c r="O398" s="433"/>
      <c r="P398" s="433"/>
      <c r="Q398" s="434"/>
      <c r="R398" s="433"/>
      <c r="S398" s="145"/>
    </row>
    <row r="399" spans="1:19" ht="15" hidden="1" customHeight="1" x14ac:dyDescent="0.3">
      <c r="A399" s="437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6"/>
      <c r="N399" s="433"/>
      <c r="O399" s="433"/>
      <c r="P399" s="433"/>
      <c r="Q399" s="434"/>
      <c r="R399" s="433"/>
      <c r="S399" s="145"/>
    </row>
    <row r="400" spans="1:19" ht="15" hidden="1" customHeight="1" x14ac:dyDescent="0.3">
      <c r="A400" s="437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6"/>
      <c r="N400" s="433"/>
      <c r="O400" s="433"/>
      <c r="P400" s="433"/>
      <c r="Q400" s="434"/>
      <c r="R400" s="433"/>
      <c r="S400" s="145"/>
    </row>
    <row r="401" spans="1:19" ht="15" hidden="1" customHeight="1" x14ac:dyDescent="0.3">
      <c r="A401" s="437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8494</v>
      </c>
      <c r="J401"/>
      <c r="L401"/>
      <c r="M401" s="436"/>
      <c r="N401" s="433"/>
      <c r="O401" s="433"/>
      <c r="P401" s="433"/>
      <c r="Q401" s="434"/>
      <c r="R401" s="433"/>
      <c r="S401" s="145"/>
    </row>
    <row r="402" spans="1:19" ht="15" hidden="1" customHeight="1" x14ac:dyDescent="0.3">
      <c r="A402" s="437" t="s">
        <v>923</v>
      </c>
      <c r="B402" s="60" t="s">
        <v>461</v>
      </c>
      <c r="C402" s="75" t="s">
        <v>8495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8496</v>
      </c>
      <c r="I402" s="73" t="s">
        <v>8494</v>
      </c>
      <c r="J402"/>
      <c r="L402"/>
      <c r="M402" s="436"/>
      <c r="N402" s="433"/>
      <c r="O402" s="433"/>
      <c r="P402" s="433"/>
      <c r="Q402" s="434"/>
      <c r="R402" s="433"/>
      <c r="S402" s="145"/>
    </row>
    <row r="403" spans="1:19" ht="15" hidden="1" customHeight="1" x14ac:dyDescent="0.3">
      <c r="A403" s="437" t="s">
        <v>923</v>
      </c>
      <c r="B403" s="60" t="s">
        <v>461</v>
      </c>
      <c r="C403" s="60" t="s">
        <v>8497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8496</v>
      </c>
      <c r="I403" s="73" t="s">
        <v>8494</v>
      </c>
      <c r="J403"/>
      <c r="L403"/>
      <c r="M403" s="436"/>
      <c r="N403" s="433"/>
      <c r="O403" s="433"/>
      <c r="P403" s="433"/>
      <c r="Q403" s="434"/>
      <c r="R403" s="433"/>
      <c r="S403" s="145"/>
    </row>
    <row r="404" spans="1:19" ht="15" hidden="1" customHeight="1" x14ac:dyDescent="0.3">
      <c r="A404" s="437" t="s">
        <v>923</v>
      </c>
      <c r="B404" s="60" t="s">
        <v>7646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8496</v>
      </c>
      <c r="I404" s="73" t="s">
        <v>8494</v>
      </c>
      <c r="J404"/>
      <c r="L404"/>
      <c r="M404" s="436"/>
      <c r="N404" s="433"/>
      <c r="O404" s="433"/>
      <c r="P404" s="433"/>
      <c r="Q404" s="434"/>
      <c r="R404" s="433"/>
      <c r="S404" s="145"/>
    </row>
    <row r="405" spans="1:19" ht="15" hidden="1" customHeight="1" x14ac:dyDescent="0.3">
      <c r="A405" s="437" t="s">
        <v>923</v>
      </c>
      <c r="B405" s="60" t="s">
        <v>7831</v>
      </c>
      <c r="C405" s="87" t="s">
        <v>59</v>
      </c>
      <c r="D405" s="81">
        <v>2</v>
      </c>
      <c r="E405" s="76" t="s">
        <v>31</v>
      </c>
      <c r="F405" s="398">
        <v>35000</v>
      </c>
      <c r="G405" s="95">
        <f t="shared" si="15"/>
        <v>70000</v>
      </c>
      <c r="H405" s="69" t="s">
        <v>8496</v>
      </c>
      <c r="I405" s="73" t="s">
        <v>8494</v>
      </c>
      <c r="J405"/>
      <c r="L405"/>
      <c r="M405" s="436"/>
      <c r="N405" s="433"/>
      <c r="O405" s="433"/>
      <c r="P405" s="433"/>
      <c r="Q405" s="434"/>
      <c r="R405" s="433"/>
      <c r="S405" s="145"/>
    </row>
    <row r="406" spans="1:19" ht="15" hidden="1" customHeight="1" x14ac:dyDescent="0.3">
      <c r="A406" s="437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8494</v>
      </c>
      <c r="J406"/>
      <c r="L406"/>
      <c r="M406" s="436"/>
      <c r="N406" s="433"/>
      <c r="O406" s="433"/>
      <c r="P406" s="433"/>
      <c r="Q406" s="434"/>
      <c r="R406" s="433"/>
      <c r="S406" s="145"/>
    </row>
    <row r="407" spans="1:19" ht="15" hidden="1" customHeight="1" x14ac:dyDescent="0.3">
      <c r="A407" s="437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8494</v>
      </c>
      <c r="J407"/>
      <c r="L407"/>
      <c r="M407" s="436"/>
      <c r="N407" s="433"/>
      <c r="O407" s="433"/>
      <c r="P407" s="433"/>
      <c r="Q407" s="434"/>
      <c r="R407" s="433"/>
      <c r="S407" s="145"/>
    </row>
    <row r="408" spans="1:19" ht="15" hidden="1" customHeight="1" x14ac:dyDescent="0.3">
      <c r="A408" s="437" t="s">
        <v>923</v>
      </c>
      <c r="B408" s="60" t="s">
        <v>8360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8498</v>
      </c>
      <c r="I408" s="73" t="s">
        <v>8494</v>
      </c>
      <c r="J408"/>
      <c r="L408"/>
      <c r="M408" s="436"/>
      <c r="N408" s="433"/>
      <c r="O408" s="433"/>
      <c r="P408" s="433"/>
      <c r="Q408" s="434"/>
      <c r="R408" s="433"/>
      <c r="S408" s="145"/>
    </row>
    <row r="409" spans="1:19" ht="15" hidden="1" customHeight="1" x14ac:dyDescent="0.3">
      <c r="A409" s="437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8499</v>
      </c>
      <c r="I409" s="73" t="s">
        <v>8494</v>
      </c>
      <c r="J409"/>
      <c r="L409"/>
      <c r="M409" s="436"/>
      <c r="N409" s="433"/>
      <c r="O409" s="433"/>
      <c r="P409" s="433"/>
      <c r="Q409" s="434"/>
      <c r="R409" s="433"/>
      <c r="S409" s="145"/>
    </row>
    <row r="410" spans="1:19" ht="15" hidden="1" customHeight="1" x14ac:dyDescent="0.3">
      <c r="A410" s="437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8499</v>
      </c>
      <c r="I410" s="73" t="s">
        <v>8494</v>
      </c>
      <c r="J410"/>
      <c r="L410"/>
      <c r="M410" s="436"/>
      <c r="N410" s="433"/>
      <c r="O410" s="433"/>
      <c r="P410" s="433"/>
      <c r="Q410" s="434"/>
      <c r="R410" s="433"/>
      <c r="S410" s="145"/>
    </row>
    <row r="411" spans="1:19" ht="15" hidden="1" customHeight="1" x14ac:dyDescent="0.3">
      <c r="A411" s="437" t="s">
        <v>923</v>
      </c>
      <c r="B411" s="63" t="s">
        <v>8500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8494</v>
      </c>
      <c r="J411"/>
      <c r="L411"/>
      <c r="M411" s="436"/>
      <c r="N411" s="433"/>
      <c r="O411" s="433"/>
      <c r="P411" s="433"/>
      <c r="Q411" s="434"/>
      <c r="R411" s="433"/>
      <c r="S411" s="145"/>
    </row>
    <row r="412" spans="1:19" ht="15" hidden="1" customHeight="1" x14ac:dyDescent="0.3">
      <c r="A412" s="437" t="s">
        <v>923</v>
      </c>
      <c r="B412" s="63" t="s">
        <v>8501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8494</v>
      </c>
      <c r="J412"/>
      <c r="L412"/>
      <c r="M412" s="436"/>
      <c r="N412" s="433"/>
      <c r="O412" s="433"/>
      <c r="P412" s="433"/>
      <c r="Q412" s="434"/>
      <c r="R412" s="433"/>
      <c r="S412" s="145"/>
    </row>
    <row r="413" spans="1:19" ht="15" hidden="1" customHeight="1" x14ac:dyDescent="0.3">
      <c r="A413" s="437" t="s">
        <v>923</v>
      </c>
      <c r="B413" s="94" t="s">
        <v>6331</v>
      </c>
      <c r="C413" s="60" t="s">
        <v>6332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6"/>
      <c r="N413" s="433"/>
      <c r="O413" s="433"/>
      <c r="P413" s="433"/>
      <c r="Q413" s="434"/>
      <c r="R413" s="433"/>
      <c r="S413" s="145"/>
    </row>
    <row r="414" spans="1:19" ht="15" hidden="1" customHeight="1" x14ac:dyDescent="0.3">
      <c r="A414" s="437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6"/>
      <c r="N414" s="433"/>
      <c r="O414" s="433"/>
      <c r="P414" s="433"/>
      <c r="Q414" s="434"/>
      <c r="R414" s="433"/>
      <c r="S414" s="145"/>
    </row>
    <row r="415" spans="1:19" ht="15" hidden="1" customHeight="1" x14ac:dyDescent="0.3">
      <c r="A415" s="437" t="s">
        <v>923</v>
      </c>
      <c r="B415" s="60" t="s">
        <v>8270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6"/>
      <c r="N415" s="433"/>
      <c r="O415" s="433"/>
      <c r="P415" s="433"/>
      <c r="Q415" s="434"/>
      <c r="R415" s="433"/>
      <c r="S415" s="145"/>
    </row>
    <row r="416" spans="1:19" ht="15" hidden="1" customHeight="1" x14ac:dyDescent="0.3">
      <c r="A416" s="437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6"/>
      <c r="N416" s="433"/>
      <c r="O416" s="433"/>
      <c r="P416" s="433"/>
      <c r="Q416" s="434"/>
      <c r="R416" s="433"/>
      <c r="S416" s="145"/>
    </row>
    <row r="417" spans="1:19" ht="15" hidden="1" customHeight="1" x14ac:dyDescent="0.3">
      <c r="A417" s="437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8502</v>
      </c>
      <c r="J417"/>
      <c r="L417"/>
      <c r="M417" s="436"/>
      <c r="N417" s="433"/>
      <c r="O417" s="433"/>
      <c r="P417" s="433"/>
      <c r="Q417" s="434"/>
      <c r="R417" s="433"/>
      <c r="S417" s="145"/>
    </row>
    <row r="418" spans="1:19" ht="15" hidden="1" customHeight="1" x14ac:dyDescent="0.3">
      <c r="A418" s="437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8502</v>
      </c>
      <c r="J418"/>
      <c r="L418"/>
      <c r="M418" s="436"/>
      <c r="N418" s="433"/>
      <c r="O418" s="433"/>
      <c r="P418" s="433"/>
      <c r="Q418" s="434"/>
      <c r="R418" s="433"/>
      <c r="S418" s="145"/>
    </row>
    <row r="419" spans="1:19" ht="15" hidden="1" customHeight="1" x14ac:dyDescent="0.3">
      <c r="A419" s="437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8502</v>
      </c>
      <c r="J419"/>
      <c r="L419"/>
      <c r="M419" s="436"/>
      <c r="N419" s="433"/>
      <c r="O419" s="433"/>
      <c r="P419" s="433"/>
      <c r="Q419" s="434"/>
      <c r="R419" s="433"/>
      <c r="S419" s="145"/>
    </row>
    <row r="420" spans="1:19" ht="15" hidden="1" customHeight="1" x14ac:dyDescent="0.3">
      <c r="A420" s="437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6"/>
      <c r="N420" s="433"/>
      <c r="O420" s="433"/>
      <c r="P420" s="433"/>
      <c r="Q420" s="434"/>
      <c r="R420" s="433"/>
      <c r="S420" s="145"/>
    </row>
    <row r="421" spans="1:19" ht="15" hidden="1" customHeight="1" x14ac:dyDescent="0.3">
      <c r="A421" s="437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6"/>
      <c r="N421" s="433"/>
      <c r="O421" s="433"/>
      <c r="P421" s="433"/>
      <c r="Q421" s="434"/>
      <c r="R421" s="433"/>
      <c r="S421" s="145"/>
    </row>
    <row r="422" spans="1:19" ht="15" hidden="1" customHeight="1" x14ac:dyDescent="0.3">
      <c r="A422" s="437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8482</v>
      </c>
      <c r="I422" s="60"/>
      <c r="J422"/>
      <c r="L422"/>
      <c r="M422" s="436"/>
      <c r="N422" s="433"/>
      <c r="O422" s="433"/>
      <c r="P422" s="433"/>
      <c r="Q422" s="434"/>
      <c r="R422" s="433"/>
      <c r="S422" s="145"/>
    </row>
    <row r="423" spans="1:19" ht="15" hidden="1" customHeight="1" x14ac:dyDescent="0.3">
      <c r="A423" s="437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8482</v>
      </c>
      <c r="I423" s="60"/>
      <c r="J423"/>
      <c r="L423"/>
      <c r="M423" s="436"/>
      <c r="N423" s="433"/>
      <c r="O423" s="433"/>
      <c r="P423" s="433"/>
      <c r="Q423" s="434"/>
      <c r="R423" s="433"/>
      <c r="S423" s="145"/>
    </row>
    <row r="424" spans="1:19" ht="15" hidden="1" customHeight="1" x14ac:dyDescent="0.3">
      <c r="A424" s="437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8482</v>
      </c>
      <c r="I424" s="60"/>
      <c r="J424"/>
      <c r="L424"/>
      <c r="M424" s="436"/>
      <c r="N424" s="433"/>
      <c r="O424" s="433"/>
      <c r="P424" s="433"/>
      <c r="Q424" s="434"/>
      <c r="R424" s="433"/>
      <c r="S424" s="145"/>
    </row>
    <row r="425" spans="1:19" ht="15" hidden="1" customHeight="1" x14ac:dyDescent="0.3">
      <c r="A425" s="437" t="s">
        <v>968</v>
      </c>
      <c r="B425" s="79" t="s">
        <v>7249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6"/>
      <c r="N425" s="433"/>
      <c r="O425" s="433"/>
      <c r="P425" s="433"/>
      <c r="Q425" s="434"/>
      <c r="R425" s="433"/>
      <c r="S425" s="145"/>
    </row>
    <row r="426" spans="1:19" ht="15" hidden="1" customHeight="1" x14ac:dyDescent="0.3">
      <c r="A426" s="437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6"/>
      <c r="N426" s="433"/>
      <c r="O426" s="433"/>
      <c r="P426" s="433"/>
      <c r="Q426" s="434"/>
      <c r="R426" s="433"/>
      <c r="S426" s="145"/>
    </row>
    <row r="427" spans="1:19" ht="15" hidden="1" customHeight="1" x14ac:dyDescent="0.3">
      <c r="A427" s="437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6"/>
      <c r="N427" s="433"/>
      <c r="O427" s="433"/>
      <c r="P427" s="433"/>
      <c r="Q427" s="434"/>
      <c r="R427" s="433"/>
      <c r="S427" s="145"/>
    </row>
    <row r="428" spans="1:19" ht="15" hidden="1" customHeight="1" x14ac:dyDescent="0.3">
      <c r="A428" s="437" t="s">
        <v>968</v>
      </c>
      <c r="B428" s="63" t="s">
        <v>7835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6"/>
      <c r="N428" s="433"/>
      <c r="O428" s="433"/>
      <c r="P428" s="433"/>
      <c r="Q428" s="434"/>
      <c r="R428" s="433"/>
      <c r="S428" s="145"/>
    </row>
    <row r="429" spans="1:19" ht="15" hidden="1" customHeight="1" x14ac:dyDescent="0.3">
      <c r="A429" s="437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6"/>
      <c r="N429" s="433"/>
      <c r="O429" s="433"/>
      <c r="P429" s="433"/>
      <c r="Q429" s="434"/>
      <c r="R429" s="433"/>
      <c r="S429" s="145"/>
    </row>
    <row r="430" spans="1:19" ht="15" hidden="1" customHeight="1" x14ac:dyDescent="0.3">
      <c r="A430" s="437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6"/>
      <c r="N430" s="433"/>
      <c r="O430" s="433"/>
      <c r="P430" s="433"/>
      <c r="Q430" s="434"/>
      <c r="R430" s="433"/>
      <c r="S430" s="145"/>
    </row>
    <row r="431" spans="1:19" ht="15" hidden="1" customHeight="1" x14ac:dyDescent="0.3">
      <c r="A431" s="437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8503</v>
      </c>
      <c r="J431"/>
      <c r="L431"/>
      <c r="M431" s="436"/>
      <c r="N431" s="433"/>
      <c r="O431" s="433"/>
      <c r="P431" s="433"/>
      <c r="Q431" s="434"/>
      <c r="R431" s="433"/>
      <c r="S431" s="145"/>
    </row>
    <row r="432" spans="1:19" ht="15" hidden="1" customHeight="1" x14ac:dyDescent="0.3">
      <c r="A432" s="437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8503</v>
      </c>
      <c r="J432"/>
      <c r="L432"/>
      <c r="M432" s="436"/>
      <c r="N432" s="433"/>
      <c r="O432" s="433"/>
      <c r="P432" s="433"/>
      <c r="Q432" s="434"/>
      <c r="R432" s="433"/>
      <c r="S432" s="145"/>
    </row>
    <row r="433" spans="1:19" ht="15" hidden="1" customHeight="1" x14ac:dyDescent="0.3">
      <c r="A433" s="437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8503</v>
      </c>
      <c r="J433"/>
      <c r="L433"/>
      <c r="M433" s="436"/>
      <c r="N433" s="433"/>
      <c r="O433" s="433"/>
      <c r="P433" s="433"/>
      <c r="Q433" s="434"/>
      <c r="R433" s="433"/>
      <c r="S433" s="145"/>
    </row>
    <row r="434" spans="1:19" ht="15" hidden="1" customHeight="1" x14ac:dyDescent="0.3">
      <c r="A434" s="437" t="s">
        <v>968</v>
      </c>
      <c r="B434" s="60" t="s">
        <v>8295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8503</v>
      </c>
      <c r="J434"/>
      <c r="L434"/>
      <c r="M434" s="436"/>
      <c r="N434" s="433"/>
      <c r="O434" s="433"/>
      <c r="P434" s="433"/>
      <c r="Q434" s="434"/>
      <c r="R434" s="433"/>
      <c r="S434" s="145"/>
    </row>
    <row r="435" spans="1:19" ht="15" hidden="1" customHeight="1" x14ac:dyDescent="0.3">
      <c r="A435" s="437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8503</v>
      </c>
      <c r="J435"/>
      <c r="L435"/>
      <c r="M435" s="436"/>
      <c r="N435" s="433"/>
      <c r="O435" s="433"/>
      <c r="P435" s="433"/>
      <c r="Q435" s="434"/>
      <c r="R435" s="433"/>
      <c r="S435" s="145"/>
    </row>
    <row r="436" spans="1:19" ht="15" hidden="1" customHeight="1" x14ac:dyDescent="0.3">
      <c r="A436" s="437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8503</v>
      </c>
      <c r="J436"/>
      <c r="L436"/>
      <c r="M436" s="436"/>
      <c r="N436" s="433"/>
      <c r="O436" s="433"/>
      <c r="P436" s="433"/>
      <c r="Q436" s="434"/>
      <c r="R436" s="433"/>
      <c r="S436" s="145"/>
    </row>
    <row r="437" spans="1:19" ht="15" hidden="1" customHeight="1" x14ac:dyDescent="0.3">
      <c r="A437" s="437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8504</v>
      </c>
      <c r="J437"/>
      <c r="L437"/>
      <c r="M437" s="436"/>
      <c r="N437" s="433"/>
      <c r="O437" s="433"/>
      <c r="P437" s="433"/>
      <c r="Q437" s="434"/>
      <c r="R437" s="433"/>
      <c r="S437" s="145"/>
    </row>
    <row r="438" spans="1:19" ht="15" hidden="1" customHeight="1" x14ac:dyDescent="0.3">
      <c r="A438" s="437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8504</v>
      </c>
      <c r="J438"/>
      <c r="L438"/>
      <c r="M438" s="436"/>
      <c r="N438" s="433"/>
      <c r="O438" s="433"/>
      <c r="P438" s="433"/>
      <c r="Q438" s="434"/>
      <c r="R438" s="433"/>
      <c r="S438" s="145"/>
    </row>
    <row r="439" spans="1:19" ht="15" hidden="1" customHeight="1" x14ac:dyDescent="0.3">
      <c r="A439" s="437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8504</v>
      </c>
      <c r="J439"/>
      <c r="L439"/>
      <c r="M439" s="436"/>
      <c r="N439" s="433"/>
      <c r="O439" s="433"/>
      <c r="P439" s="433"/>
      <c r="Q439" s="434"/>
      <c r="R439" s="433"/>
      <c r="S439" s="145"/>
    </row>
    <row r="440" spans="1:19" ht="15" hidden="1" customHeight="1" x14ac:dyDescent="0.3">
      <c r="A440" s="437" t="s">
        <v>968</v>
      </c>
      <c r="B440" s="60" t="s">
        <v>8381</v>
      </c>
      <c r="C440" s="60" t="s">
        <v>8382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8504</v>
      </c>
      <c r="J440"/>
      <c r="L440"/>
      <c r="M440" s="436"/>
      <c r="N440" s="433"/>
      <c r="O440" s="433"/>
      <c r="P440" s="433"/>
      <c r="Q440" s="434"/>
      <c r="R440" s="433"/>
      <c r="S440" s="145"/>
    </row>
    <row r="441" spans="1:19" ht="15" hidden="1" customHeight="1" x14ac:dyDescent="0.3">
      <c r="A441" s="437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6"/>
      <c r="N441" s="433"/>
      <c r="O441" s="433"/>
      <c r="P441" s="433"/>
      <c r="Q441" s="434"/>
      <c r="R441" s="433"/>
      <c r="S441" s="145"/>
    </row>
    <row r="442" spans="1:19" ht="15" hidden="1" customHeight="1" x14ac:dyDescent="0.3">
      <c r="A442" s="437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6"/>
      <c r="N442" s="433"/>
      <c r="O442" s="433"/>
      <c r="P442" s="433"/>
      <c r="Q442" s="434"/>
      <c r="R442" s="433"/>
      <c r="S442" s="145"/>
    </row>
    <row r="443" spans="1:19" ht="15" hidden="1" customHeight="1" x14ac:dyDescent="0.3">
      <c r="A443" s="437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8505</v>
      </c>
      <c r="J443"/>
      <c r="L443"/>
      <c r="M443" s="436"/>
      <c r="N443" s="433"/>
      <c r="O443" s="433"/>
      <c r="P443" s="433"/>
      <c r="Q443" s="434"/>
      <c r="R443" s="433"/>
      <c r="S443" s="145"/>
    </row>
    <row r="444" spans="1:19" ht="15" hidden="1" customHeight="1" x14ac:dyDescent="0.3">
      <c r="A444" s="437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8505</v>
      </c>
      <c r="J444"/>
      <c r="L444"/>
      <c r="M444" s="436"/>
      <c r="N444" s="433"/>
      <c r="O444" s="433"/>
      <c r="P444" s="433"/>
      <c r="Q444" s="434"/>
      <c r="R444" s="433"/>
      <c r="S444" s="145"/>
    </row>
    <row r="445" spans="1:19" ht="15" hidden="1" customHeight="1" x14ac:dyDescent="0.3">
      <c r="A445" s="437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8506</v>
      </c>
      <c r="J445"/>
      <c r="L445"/>
      <c r="M445" s="436"/>
      <c r="N445" s="433"/>
      <c r="O445" s="433"/>
      <c r="P445" s="433"/>
      <c r="Q445" s="434"/>
      <c r="R445" s="433"/>
      <c r="S445" s="145"/>
    </row>
    <row r="446" spans="1:19" ht="15" hidden="1" customHeight="1" x14ac:dyDescent="0.3">
      <c r="A446" s="437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8506</v>
      </c>
      <c r="J446"/>
      <c r="L446"/>
      <c r="M446" s="436"/>
      <c r="N446" s="433"/>
      <c r="O446" s="433"/>
      <c r="P446" s="433"/>
      <c r="Q446" s="434"/>
      <c r="R446" s="433"/>
      <c r="S446" s="145"/>
    </row>
    <row r="447" spans="1:19" ht="15" hidden="1" customHeight="1" x14ac:dyDescent="0.3">
      <c r="A447" s="437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8506</v>
      </c>
      <c r="J447"/>
      <c r="L447"/>
      <c r="M447" s="436"/>
      <c r="N447" s="433"/>
      <c r="O447" s="433"/>
      <c r="P447" s="433"/>
      <c r="Q447" s="434"/>
      <c r="R447" s="433"/>
      <c r="S447" s="145"/>
    </row>
    <row r="448" spans="1:19" ht="15" hidden="1" customHeight="1" x14ac:dyDescent="0.3">
      <c r="A448" s="437" t="s">
        <v>968</v>
      </c>
      <c r="B448" s="60" t="s">
        <v>8381</v>
      </c>
      <c r="C448" s="60" t="s">
        <v>8382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8506</v>
      </c>
      <c r="J448"/>
      <c r="L448"/>
      <c r="M448" s="436"/>
      <c r="N448" s="433"/>
      <c r="O448" s="433"/>
      <c r="P448" s="433"/>
      <c r="Q448" s="434"/>
      <c r="R448" s="433"/>
      <c r="S448" s="145"/>
    </row>
    <row r="449" spans="1:19" ht="15" hidden="1" customHeight="1" x14ac:dyDescent="0.3">
      <c r="A449" s="437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8506</v>
      </c>
      <c r="J449"/>
      <c r="L449"/>
      <c r="M449" s="436"/>
      <c r="N449" s="433"/>
      <c r="O449" s="433"/>
      <c r="P449" s="433"/>
      <c r="Q449" s="434"/>
      <c r="R449" s="433"/>
      <c r="S449" s="145"/>
    </row>
    <row r="450" spans="1:19" ht="15" hidden="1" customHeight="1" x14ac:dyDescent="0.3">
      <c r="A450" s="437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8506</v>
      </c>
      <c r="J450"/>
      <c r="L450"/>
      <c r="M450" s="436"/>
      <c r="N450" s="433"/>
      <c r="O450" s="433"/>
      <c r="P450" s="433"/>
      <c r="Q450" s="434"/>
      <c r="R450" s="433"/>
      <c r="S450" s="145"/>
    </row>
    <row r="451" spans="1:19" ht="15" hidden="1" customHeight="1" x14ac:dyDescent="0.3">
      <c r="A451" s="437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8506</v>
      </c>
      <c r="J451"/>
      <c r="L451"/>
      <c r="M451" s="436"/>
      <c r="N451" s="433"/>
      <c r="O451" s="433"/>
      <c r="P451" s="433"/>
      <c r="Q451" s="434"/>
      <c r="R451" s="433"/>
      <c r="S451" s="145"/>
    </row>
    <row r="452" spans="1:19" ht="15" hidden="1" customHeight="1" x14ac:dyDescent="0.3">
      <c r="A452" s="437" t="s">
        <v>968</v>
      </c>
      <c r="B452" s="60" t="s">
        <v>8507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8506</v>
      </c>
      <c r="J452"/>
      <c r="L452"/>
      <c r="M452" s="436"/>
      <c r="N452" s="433"/>
      <c r="O452" s="433"/>
      <c r="P452" s="433"/>
      <c r="Q452" s="434"/>
      <c r="R452" s="433"/>
      <c r="S452" s="145"/>
    </row>
    <row r="453" spans="1:19" ht="15" hidden="1" customHeight="1" x14ac:dyDescent="0.3">
      <c r="A453" s="437" t="s">
        <v>968</v>
      </c>
      <c r="B453" s="60" t="s">
        <v>8360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8506</v>
      </c>
      <c r="J453"/>
      <c r="L453"/>
      <c r="M453" s="436"/>
      <c r="N453" s="433"/>
      <c r="O453" s="433"/>
      <c r="P453" s="433"/>
      <c r="Q453" s="434"/>
      <c r="R453" s="433"/>
      <c r="S453" s="145"/>
    </row>
    <row r="454" spans="1:19" ht="15" hidden="1" customHeight="1" x14ac:dyDescent="0.3">
      <c r="A454" s="437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8508</v>
      </c>
      <c r="J454"/>
      <c r="L454"/>
      <c r="M454" s="436"/>
      <c r="N454" s="433"/>
      <c r="O454" s="433"/>
      <c r="P454" s="433"/>
      <c r="Q454" s="434"/>
      <c r="R454" s="433"/>
      <c r="S454" s="145"/>
    </row>
    <row r="455" spans="1:19" ht="15" hidden="1" customHeight="1" x14ac:dyDescent="0.3">
      <c r="A455" s="437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8508</v>
      </c>
      <c r="J455"/>
      <c r="L455"/>
      <c r="M455" s="436"/>
      <c r="N455" s="433"/>
      <c r="O455" s="433"/>
      <c r="P455" s="433"/>
      <c r="Q455" s="434"/>
      <c r="R455" s="433"/>
      <c r="S455" s="145"/>
    </row>
    <row r="456" spans="1:19" ht="15" hidden="1" customHeight="1" x14ac:dyDescent="0.3">
      <c r="A456" s="437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8509</v>
      </c>
      <c r="J456"/>
      <c r="L456"/>
      <c r="M456" s="436"/>
      <c r="N456" s="433"/>
      <c r="O456" s="433"/>
      <c r="P456" s="433"/>
      <c r="Q456" s="434"/>
      <c r="R456" s="433"/>
      <c r="S456" s="145"/>
    </row>
    <row r="457" spans="1:19" ht="15" hidden="1" customHeight="1" x14ac:dyDescent="0.3">
      <c r="A457" s="437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8509</v>
      </c>
      <c r="J457"/>
      <c r="L457"/>
      <c r="M457" s="436"/>
      <c r="N457" s="433"/>
      <c r="O457" s="433"/>
      <c r="P457" s="433"/>
      <c r="Q457" s="434"/>
      <c r="R457" s="433"/>
      <c r="S457" s="145"/>
    </row>
    <row r="458" spans="1:19" ht="15" hidden="1" customHeight="1" x14ac:dyDescent="0.3">
      <c r="A458" s="437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8509</v>
      </c>
      <c r="J458"/>
      <c r="L458"/>
      <c r="M458" s="436"/>
      <c r="N458" s="433"/>
      <c r="O458" s="433"/>
      <c r="P458" s="433"/>
      <c r="Q458" s="434"/>
      <c r="R458" s="433"/>
      <c r="S458" s="145"/>
    </row>
    <row r="459" spans="1:19" ht="15" hidden="1" customHeight="1" x14ac:dyDescent="0.3">
      <c r="A459" s="437" t="s">
        <v>968</v>
      </c>
      <c r="B459" s="60" t="s">
        <v>8381</v>
      </c>
      <c r="C459" s="60" t="s">
        <v>8382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8509</v>
      </c>
      <c r="J459"/>
      <c r="L459"/>
      <c r="M459" s="436"/>
      <c r="N459" s="433"/>
      <c r="O459" s="433"/>
      <c r="P459" s="433"/>
      <c r="Q459" s="434"/>
      <c r="R459" s="433"/>
      <c r="S459" s="145"/>
    </row>
    <row r="460" spans="1:19" ht="15" hidden="1" customHeight="1" x14ac:dyDescent="0.3">
      <c r="A460" s="437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8509</v>
      </c>
      <c r="J460"/>
      <c r="L460"/>
      <c r="M460" s="436"/>
      <c r="N460" s="433"/>
      <c r="O460" s="433"/>
      <c r="P460" s="433"/>
      <c r="Q460" s="434"/>
      <c r="R460" s="433"/>
      <c r="S460" s="145"/>
    </row>
    <row r="461" spans="1:19" ht="15" hidden="1" customHeight="1" x14ac:dyDescent="0.3">
      <c r="A461" s="437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6"/>
      <c r="N461" s="433"/>
      <c r="O461" s="433"/>
      <c r="P461" s="433"/>
      <c r="Q461" s="434"/>
      <c r="R461" s="433"/>
      <c r="S461" s="145"/>
    </row>
    <row r="462" spans="1:19" ht="15" hidden="1" customHeight="1" x14ac:dyDescent="0.3">
      <c r="A462" s="437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36"/>
      <c r="N462" s="433"/>
      <c r="O462" s="433"/>
      <c r="P462" s="433"/>
      <c r="Q462" s="434"/>
      <c r="R462" s="433"/>
      <c r="S462" s="145"/>
    </row>
    <row r="463" spans="1:19" ht="15" hidden="1" customHeight="1" x14ac:dyDescent="0.3">
      <c r="A463" s="437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36"/>
      <c r="N463" s="433"/>
      <c r="O463" s="433"/>
      <c r="P463" s="433"/>
      <c r="Q463" s="434"/>
      <c r="R463" s="433"/>
      <c r="S463" s="145"/>
    </row>
    <row r="464" spans="1:19" ht="15" hidden="1" customHeight="1" x14ac:dyDescent="0.3">
      <c r="A464" s="437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6"/>
      <c r="N464" s="433"/>
      <c r="O464" s="433"/>
      <c r="P464" s="433"/>
      <c r="Q464" s="434"/>
      <c r="R464" s="433"/>
      <c r="S464" s="145"/>
    </row>
    <row r="465" spans="1:19" ht="15" hidden="1" customHeight="1" x14ac:dyDescent="0.3">
      <c r="A465" s="437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6"/>
      <c r="N465" s="433"/>
      <c r="O465" s="433"/>
      <c r="P465" s="433"/>
      <c r="Q465" s="434"/>
      <c r="R465" s="433"/>
      <c r="S465" s="145"/>
    </row>
    <row r="466" spans="1:19" ht="15" hidden="1" customHeight="1" x14ac:dyDescent="0.3">
      <c r="A466" s="437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8510</v>
      </c>
      <c r="J466"/>
      <c r="L466"/>
      <c r="M466" s="436"/>
      <c r="N466" s="433"/>
      <c r="O466" s="433"/>
      <c r="P466" s="433"/>
      <c r="Q466" s="434"/>
      <c r="R466" s="433"/>
      <c r="S466" s="145"/>
    </row>
    <row r="467" spans="1:19" ht="15" hidden="1" customHeight="1" x14ac:dyDescent="0.3">
      <c r="A467" s="437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8511</v>
      </c>
      <c r="I467" s="60"/>
      <c r="J467"/>
      <c r="L467"/>
      <c r="M467" s="436"/>
      <c r="N467" s="433"/>
      <c r="O467" s="433"/>
      <c r="P467" s="433"/>
      <c r="Q467" s="434"/>
      <c r="R467" s="433"/>
      <c r="S467" s="145"/>
    </row>
    <row r="468" spans="1:19" ht="15" hidden="1" customHeight="1" x14ac:dyDescent="0.3">
      <c r="A468" s="437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8512</v>
      </c>
      <c r="J468"/>
      <c r="L468"/>
      <c r="M468" s="436"/>
      <c r="N468" s="433"/>
      <c r="O468" s="433"/>
      <c r="P468" s="433"/>
      <c r="Q468" s="434"/>
      <c r="R468" s="433"/>
      <c r="S468" s="145"/>
    </row>
    <row r="469" spans="1:19" ht="15" hidden="1" customHeight="1" x14ac:dyDescent="0.3">
      <c r="A469" s="437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6"/>
      <c r="N469" s="433"/>
      <c r="O469" s="433"/>
      <c r="P469" s="433"/>
      <c r="Q469" s="434"/>
      <c r="R469" s="433"/>
      <c r="S469" s="145"/>
    </row>
    <row r="470" spans="1:19" ht="15" hidden="1" customHeight="1" x14ac:dyDescent="0.3">
      <c r="A470" s="437" t="s">
        <v>986</v>
      </c>
      <c r="B470" s="94" t="s">
        <v>7752</v>
      </c>
      <c r="C470" s="417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8482</v>
      </c>
      <c r="I470" s="60"/>
      <c r="J470"/>
      <c r="L470"/>
      <c r="M470" s="436"/>
      <c r="N470" s="433"/>
      <c r="O470" s="433"/>
      <c r="P470" s="433"/>
      <c r="Q470" s="434"/>
      <c r="R470" s="433"/>
      <c r="S470" s="145"/>
    </row>
    <row r="471" spans="1:19" ht="15" hidden="1" customHeight="1" x14ac:dyDescent="0.3">
      <c r="A471" s="437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6"/>
      <c r="N471" s="433"/>
      <c r="O471" s="433"/>
      <c r="P471" s="433"/>
      <c r="Q471" s="434"/>
      <c r="R471" s="433"/>
      <c r="S471" s="145"/>
    </row>
    <row r="472" spans="1:19" ht="15" hidden="1" customHeight="1" x14ac:dyDescent="0.3">
      <c r="A472" s="437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6"/>
      <c r="N472" s="433"/>
      <c r="O472" s="433"/>
      <c r="P472" s="433"/>
      <c r="Q472" s="434"/>
      <c r="R472" s="433"/>
      <c r="S472" s="145"/>
    </row>
    <row r="473" spans="1:19" ht="15" customHeight="1" x14ac:dyDescent="0.3">
      <c r="A473" s="437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6"/>
      <c r="N473" s="433"/>
      <c r="O473" s="433"/>
      <c r="P473" s="433"/>
      <c r="Q473" s="434"/>
      <c r="R473" s="433"/>
      <c r="S473" s="145"/>
    </row>
    <row r="474" spans="1:19" ht="15" hidden="1" customHeight="1" x14ac:dyDescent="0.3">
      <c r="A474" s="437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6"/>
      <c r="N474" s="433"/>
      <c r="O474" s="433"/>
      <c r="P474" s="433"/>
      <c r="Q474" s="434"/>
      <c r="R474" s="433"/>
      <c r="S474" s="145"/>
    </row>
    <row r="475" spans="1:19" ht="15" hidden="1" customHeight="1" x14ac:dyDescent="0.3">
      <c r="A475" s="437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6"/>
      <c r="N475" s="433"/>
      <c r="O475" s="433"/>
      <c r="P475" s="433"/>
      <c r="Q475" s="434"/>
      <c r="R475" s="433"/>
      <c r="S475" s="145"/>
    </row>
    <row r="476" spans="1:19" ht="15" hidden="1" customHeight="1" x14ac:dyDescent="0.3">
      <c r="A476" s="437" t="s">
        <v>986</v>
      </c>
      <c r="B476" s="74" t="s">
        <v>8513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6"/>
      <c r="N476" s="433"/>
      <c r="O476" s="433"/>
      <c r="P476" s="433"/>
      <c r="Q476" s="434"/>
      <c r="R476" s="433"/>
      <c r="S476" s="145"/>
    </row>
    <row r="477" spans="1:19" ht="15" hidden="1" customHeight="1" x14ac:dyDescent="0.3">
      <c r="A477" s="437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6"/>
      <c r="N477" s="433"/>
      <c r="O477" s="433"/>
      <c r="P477" s="433"/>
      <c r="Q477" s="434"/>
      <c r="R477" s="433"/>
      <c r="S477" s="145"/>
    </row>
    <row r="478" spans="1:19" ht="15" hidden="1" customHeight="1" x14ac:dyDescent="0.3">
      <c r="A478" s="437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6"/>
      <c r="N478" s="433"/>
      <c r="O478" s="433"/>
      <c r="P478" s="433"/>
      <c r="Q478" s="434"/>
      <c r="R478" s="433"/>
      <c r="S478" s="145"/>
    </row>
    <row r="479" spans="1:19" ht="15" hidden="1" customHeight="1" x14ac:dyDescent="0.3">
      <c r="A479" s="437" t="s">
        <v>986</v>
      </c>
      <c r="B479" s="60" t="s">
        <v>8514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6"/>
      <c r="N479" s="433"/>
      <c r="O479" s="433"/>
      <c r="P479" s="433"/>
      <c r="Q479" s="434"/>
      <c r="R479" s="433"/>
      <c r="S479" s="145"/>
    </row>
    <row r="480" spans="1:19" ht="15" hidden="1" customHeight="1" x14ac:dyDescent="0.3">
      <c r="A480" s="437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6"/>
      <c r="N480" s="433"/>
      <c r="O480" s="433"/>
      <c r="P480" s="433"/>
      <c r="Q480" s="434"/>
      <c r="R480" s="433"/>
      <c r="S480" s="145"/>
    </row>
    <row r="481" spans="1:19" ht="15" hidden="1" customHeight="1" x14ac:dyDescent="0.3">
      <c r="A481" s="437" t="s">
        <v>986</v>
      </c>
      <c r="B481" s="60" t="s">
        <v>736</v>
      </c>
      <c r="C481" s="60" t="s">
        <v>8515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8516</v>
      </c>
      <c r="J481"/>
      <c r="L481"/>
      <c r="M481" s="436"/>
      <c r="N481" s="433"/>
      <c r="O481" s="433"/>
      <c r="P481" s="433"/>
      <c r="Q481" s="434"/>
      <c r="R481" s="433"/>
      <c r="S481" s="145"/>
    </row>
    <row r="482" spans="1:19" ht="15" hidden="1" customHeight="1" x14ac:dyDescent="0.3">
      <c r="A482" s="437" t="s">
        <v>986</v>
      </c>
      <c r="B482" s="60" t="s">
        <v>736</v>
      </c>
      <c r="C482" s="60" t="s">
        <v>8517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8516</v>
      </c>
      <c r="J482"/>
      <c r="L482"/>
      <c r="M482" s="436"/>
      <c r="N482" s="433"/>
      <c r="O482" s="433"/>
      <c r="P482" s="433"/>
      <c r="Q482" s="434"/>
      <c r="R482" s="433"/>
      <c r="S482" s="145"/>
    </row>
    <row r="483" spans="1:19" ht="15" hidden="1" customHeight="1" x14ac:dyDescent="0.3">
      <c r="A483" s="437" t="s">
        <v>986</v>
      </c>
      <c r="B483" s="60" t="s">
        <v>736</v>
      </c>
      <c r="C483" s="60" t="s">
        <v>8518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8516</v>
      </c>
      <c r="J483"/>
      <c r="L483"/>
      <c r="M483" s="436"/>
      <c r="N483" s="433"/>
      <c r="O483" s="433"/>
      <c r="P483" s="433"/>
      <c r="Q483" s="434"/>
      <c r="R483" s="433"/>
      <c r="S483" s="145"/>
    </row>
    <row r="484" spans="1:19" ht="15" hidden="1" customHeight="1" x14ac:dyDescent="0.3">
      <c r="A484" s="437" t="s">
        <v>986</v>
      </c>
      <c r="B484" s="60" t="s">
        <v>736</v>
      </c>
      <c r="C484" s="60" t="s">
        <v>8519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8516</v>
      </c>
      <c r="J484"/>
      <c r="L484"/>
      <c r="M484" s="436"/>
      <c r="N484" s="433"/>
      <c r="O484" s="433"/>
      <c r="P484" s="433"/>
      <c r="Q484" s="434"/>
      <c r="R484" s="433"/>
      <c r="S484" s="145"/>
    </row>
    <row r="485" spans="1:19" ht="15" hidden="1" customHeight="1" x14ac:dyDescent="0.3">
      <c r="A485" s="437" t="s">
        <v>986</v>
      </c>
      <c r="B485" s="60" t="s">
        <v>736</v>
      </c>
      <c r="C485" s="60" t="s">
        <v>8520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8516</v>
      </c>
      <c r="J485"/>
      <c r="L485"/>
      <c r="M485" s="436"/>
      <c r="N485" s="433"/>
      <c r="O485" s="433"/>
      <c r="P485" s="433"/>
      <c r="Q485" s="434"/>
      <c r="R485" s="433"/>
      <c r="S485" s="145"/>
    </row>
    <row r="486" spans="1:19" ht="15" hidden="1" customHeight="1" x14ac:dyDescent="0.3">
      <c r="A486" s="437" t="s">
        <v>986</v>
      </c>
      <c r="B486" s="60" t="s">
        <v>736</v>
      </c>
      <c r="C486" s="60" t="s">
        <v>8521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8516</v>
      </c>
      <c r="J486"/>
      <c r="L486"/>
      <c r="M486" s="436"/>
      <c r="N486" s="433"/>
      <c r="O486" s="433"/>
      <c r="P486" s="433"/>
      <c r="Q486" s="434"/>
      <c r="R486" s="433"/>
      <c r="S486" s="145"/>
    </row>
    <row r="487" spans="1:19" ht="15" hidden="1" customHeight="1" x14ac:dyDescent="0.3">
      <c r="A487" s="437" t="s">
        <v>986</v>
      </c>
      <c r="B487" s="60" t="s">
        <v>736</v>
      </c>
      <c r="C487" s="60" t="s">
        <v>8522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8516</v>
      </c>
      <c r="J487"/>
      <c r="L487"/>
      <c r="M487" s="436"/>
      <c r="N487" s="433"/>
      <c r="O487" s="433"/>
      <c r="P487" s="433"/>
      <c r="Q487" s="434"/>
      <c r="R487" s="433"/>
      <c r="S487" s="145"/>
    </row>
    <row r="488" spans="1:19" ht="15" hidden="1" customHeight="1" x14ac:dyDescent="0.3">
      <c r="A488" s="437" t="s">
        <v>986</v>
      </c>
      <c r="B488" s="79" t="s">
        <v>101</v>
      </c>
      <c r="C488" s="60" t="s">
        <v>8523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8524</v>
      </c>
      <c r="I488" s="73" t="s">
        <v>8516</v>
      </c>
      <c r="J488"/>
      <c r="L488"/>
      <c r="M488" s="436"/>
      <c r="N488" s="433"/>
      <c r="O488" s="433"/>
      <c r="P488" s="433"/>
      <c r="Q488" s="434"/>
      <c r="R488" s="433"/>
      <c r="S488" s="145"/>
    </row>
    <row r="489" spans="1:19" ht="15" hidden="1" customHeight="1" x14ac:dyDescent="0.3">
      <c r="A489" s="437" t="s">
        <v>986</v>
      </c>
      <c r="B489" s="79" t="s">
        <v>41</v>
      </c>
      <c r="C489" s="80" t="s">
        <v>8525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8526</v>
      </c>
      <c r="I489" s="73" t="s">
        <v>8516</v>
      </c>
      <c r="J489"/>
      <c r="L489"/>
      <c r="M489" s="436"/>
      <c r="N489" s="433"/>
      <c r="O489" s="433"/>
      <c r="P489" s="433"/>
      <c r="Q489" s="434"/>
      <c r="R489" s="433"/>
      <c r="S489" s="145"/>
    </row>
    <row r="490" spans="1:19" ht="15" hidden="1" customHeight="1" x14ac:dyDescent="0.3">
      <c r="A490" s="437" t="s">
        <v>986</v>
      </c>
      <c r="B490" s="60" t="s">
        <v>8527</v>
      </c>
      <c r="C490" s="60" t="s">
        <v>8528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8516</v>
      </c>
      <c r="J490"/>
      <c r="L490"/>
      <c r="M490" s="436"/>
      <c r="N490" s="433"/>
      <c r="O490" s="433"/>
      <c r="P490" s="433"/>
      <c r="Q490" s="434"/>
      <c r="R490" s="433"/>
      <c r="S490" s="145"/>
    </row>
    <row r="491" spans="1:19" ht="15" hidden="1" customHeight="1" x14ac:dyDescent="0.3">
      <c r="A491" s="437" t="s">
        <v>986</v>
      </c>
      <c r="B491" s="60" t="s">
        <v>8527</v>
      </c>
      <c r="C491" s="75" t="s">
        <v>8529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8516</v>
      </c>
      <c r="J491"/>
      <c r="L491"/>
      <c r="M491" s="436"/>
      <c r="N491" s="433"/>
      <c r="O491" s="433"/>
      <c r="P491" s="433"/>
      <c r="Q491" s="434"/>
      <c r="R491" s="433"/>
      <c r="S491" s="145"/>
    </row>
    <row r="492" spans="1:19" ht="15" hidden="1" customHeight="1" x14ac:dyDescent="0.3">
      <c r="A492" s="437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8516</v>
      </c>
      <c r="J492"/>
      <c r="L492"/>
      <c r="M492" s="436"/>
      <c r="N492" s="433"/>
      <c r="O492" s="433"/>
      <c r="P492" s="433"/>
      <c r="Q492" s="434"/>
      <c r="R492" s="433"/>
      <c r="S492" s="145"/>
    </row>
    <row r="493" spans="1:19" ht="15" hidden="1" customHeight="1" x14ac:dyDescent="0.3">
      <c r="A493" s="437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8516</v>
      </c>
      <c r="J493"/>
      <c r="L493"/>
      <c r="M493" s="436"/>
      <c r="N493" s="433"/>
      <c r="O493" s="433"/>
      <c r="P493" s="433"/>
      <c r="Q493" s="434"/>
      <c r="R493" s="433"/>
      <c r="S493" s="145"/>
    </row>
    <row r="494" spans="1:19" ht="15" hidden="1" customHeight="1" x14ac:dyDescent="0.3">
      <c r="A494" s="437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8530</v>
      </c>
      <c r="J494"/>
      <c r="L494"/>
      <c r="M494" s="436"/>
      <c r="N494" s="433"/>
      <c r="O494" s="433"/>
      <c r="P494" s="433"/>
      <c r="Q494" s="434"/>
      <c r="R494" s="433"/>
      <c r="S494" s="145"/>
    </row>
    <row r="495" spans="1:19" ht="15" hidden="1" customHeight="1" x14ac:dyDescent="0.3">
      <c r="A495" s="437" t="s">
        <v>986</v>
      </c>
      <c r="B495" s="75" t="s">
        <v>8002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8530</v>
      </c>
      <c r="J495"/>
      <c r="L495"/>
      <c r="M495" s="436"/>
      <c r="N495" s="433"/>
      <c r="O495" s="433"/>
      <c r="P495" s="433"/>
      <c r="Q495" s="434"/>
      <c r="R495" s="433"/>
      <c r="S495" s="145"/>
    </row>
    <row r="496" spans="1:19" ht="15" hidden="1" customHeight="1" x14ac:dyDescent="0.3">
      <c r="A496" s="437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8531</v>
      </c>
      <c r="J496"/>
      <c r="L496"/>
      <c r="M496" s="436"/>
      <c r="N496" s="433"/>
      <c r="O496" s="433"/>
      <c r="P496" s="433"/>
      <c r="Q496" s="434"/>
      <c r="R496" s="433"/>
      <c r="S496" s="145"/>
    </row>
    <row r="497" spans="1:19" ht="15" hidden="1" customHeight="1" x14ac:dyDescent="0.3">
      <c r="A497" s="437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8531</v>
      </c>
      <c r="J497"/>
      <c r="L497"/>
      <c r="M497" s="436"/>
      <c r="N497" s="433"/>
      <c r="O497" s="433"/>
      <c r="P497" s="433"/>
      <c r="Q497" s="434"/>
      <c r="R497" s="433"/>
      <c r="S497" s="145"/>
    </row>
    <row r="498" spans="1:19" ht="15" hidden="1" customHeight="1" x14ac:dyDescent="0.3">
      <c r="A498" s="437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8395</v>
      </c>
      <c r="L498"/>
      <c r="M498" s="436"/>
      <c r="N498" s="433"/>
      <c r="O498" s="433"/>
      <c r="P498" s="433"/>
      <c r="Q498" s="434"/>
      <c r="R498" s="433"/>
      <c r="S498" s="145"/>
    </row>
    <row r="499" spans="1:19" ht="15" hidden="1" customHeight="1" x14ac:dyDescent="0.3">
      <c r="A499" s="437" t="s">
        <v>986</v>
      </c>
      <c r="B499" s="60" t="s">
        <v>8295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8532</v>
      </c>
      <c r="J499"/>
      <c r="L499"/>
      <c r="M499" s="436"/>
      <c r="N499" s="433"/>
      <c r="O499" s="433"/>
      <c r="P499" s="433"/>
      <c r="Q499" s="434"/>
      <c r="R499" s="433"/>
      <c r="S499" s="145"/>
    </row>
    <row r="500" spans="1:19" ht="15" hidden="1" customHeight="1" x14ac:dyDescent="0.3">
      <c r="A500" s="437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8533</v>
      </c>
      <c r="J500"/>
      <c r="L500"/>
      <c r="M500" s="436"/>
      <c r="N500" s="433"/>
      <c r="O500" s="433"/>
      <c r="P500" s="433"/>
      <c r="Q500" s="434"/>
      <c r="R500" s="433"/>
      <c r="S500" s="145"/>
    </row>
    <row r="501" spans="1:19" ht="15" hidden="1" customHeight="1" x14ac:dyDescent="0.3">
      <c r="A501" s="437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8533</v>
      </c>
      <c r="J501"/>
      <c r="L501"/>
      <c r="M501" s="436"/>
      <c r="N501" s="433"/>
      <c r="O501" s="433"/>
      <c r="P501" s="433"/>
      <c r="Q501" s="434"/>
      <c r="R501" s="433"/>
      <c r="S501" s="145"/>
    </row>
    <row r="502" spans="1:19" ht="15" hidden="1" customHeight="1" x14ac:dyDescent="0.3">
      <c r="A502" s="437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6"/>
      <c r="N502" s="433"/>
      <c r="O502" s="433"/>
      <c r="P502" s="433"/>
      <c r="Q502" s="434"/>
      <c r="R502" s="433"/>
      <c r="S502" s="145"/>
    </row>
    <row r="503" spans="1:19" ht="15" hidden="1" customHeight="1" x14ac:dyDescent="0.3">
      <c r="A503" s="437" t="s">
        <v>986</v>
      </c>
      <c r="B503" s="60" t="s">
        <v>8534</v>
      </c>
      <c r="C503" s="60" t="s">
        <v>8535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8536</v>
      </c>
      <c r="J503"/>
      <c r="L503"/>
      <c r="M503" s="436"/>
      <c r="N503" s="433"/>
      <c r="O503" s="433"/>
      <c r="P503" s="433"/>
      <c r="Q503" s="434"/>
      <c r="R503" s="433"/>
      <c r="S503" s="145"/>
    </row>
    <row r="504" spans="1:19" ht="15" customHeight="1" x14ac:dyDescent="0.3">
      <c r="A504" s="437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8491</v>
      </c>
      <c r="I504" s="60"/>
      <c r="J504"/>
      <c r="L504"/>
      <c r="M504" s="436"/>
      <c r="N504" s="433"/>
      <c r="O504" s="433"/>
      <c r="P504" s="433"/>
      <c r="Q504" s="434"/>
      <c r="R504" s="433"/>
      <c r="S504" s="145"/>
    </row>
    <row r="505" spans="1:19" ht="15" hidden="1" customHeight="1" x14ac:dyDescent="0.3">
      <c r="A505" s="437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8491</v>
      </c>
      <c r="I505" s="60"/>
      <c r="J505"/>
      <c r="L505"/>
      <c r="M505" s="436"/>
      <c r="N505" s="433"/>
      <c r="O505" s="433"/>
      <c r="P505" s="433"/>
      <c r="Q505" s="434"/>
      <c r="R505" s="433"/>
      <c r="S505" s="145"/>
    </row>
    <row r="506" spans="1:19" ht="15" hidden="1" customHeight="1" x14ac:dyDescent="0.3">
      <c r="A506" s="437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6"/>
      <c r="N506" s="433"/>
      <c r="O506" s="433"/>
      <c r="P506" s="433"/>
      <c r="Q506" s="434"/>
      <c r="R506" s="433"/>
      <c r="S506" s="145"/>
    </row>
    <row r="507" spans="1:19" ht="15" hidden="1" customHeight="1" x14ac:dyDescent="0.3">
      <c r="A507" s="437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6"/>
      <c r="N507" s="433"/>
      <c r="O507" s="433"/>
      <c r="P507" s="433"/>
      <c r="Q507" s="434"/>
      <c r="R507" s="433"/>
      <c r="S507" s="145"/>
    </row>
    <row r="508" spans="1:19" ht="15" hidden="1" customHeight="1" x14ac:dyDescent="0.3">
      <c r="A508" s="437" t="s">
        <v>1015</v>
      </c>
      <c r="B508" s="60" t="s">
        <v>8360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8537</v>
      </c>
      <c r="J508"/>
      <c r="L508"/>
      <c r="M508" s="436"/>
      <c r="N508" s="433"/>
      <c r="O508" s="433"/>
      <c r="P508" s="433"/>
      <c r="Q508" s="434"/>
      <c r="R508" s="433"/>
      <c r="S508" s="145"/>
    </row>
    <row r="509" spans="1:19" ht="15" customHeight="1" x14ac:dyDescent="0.3">
      <c r="A509" s="437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6"/>
      <c r="N509" s="433"/>
      <c r="O509" s="433"/>
      <c r="P509" s="433"/>
      <c r="Q509" s="434"/>
      <c r="R509" s="433"/>
      <c r="S509" s="145"/>
    </row>
    <row r="510" spans="1:19" ht="15" hidden="1" customHeight="1" x14ac:dyDescent="0.3">
      <c r="A510" s="437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6"/>
      <c r="N510" s="433"/>
      <c r="O510" s="433"/>
      <c r="P510" s="433"/>
      <c r="Q510" s="434"/>
      <c r="R510" s="433"/>
      <c r="S510" s="145"/>
    </row>
    <row r="511" spans="1:19" ht="15" hidden="1" customHeight="1" x14ac:dyDescent="0.3">
      <c r="A511" s="437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6"/>
      <c r="N511" s="433"/>
      <c r="O511" s="433"/>
      <c r="P511" s="433"/>
      <c r="Q511" s="434"/>
      <c r="R511" s="433"/>
      <c r="S511" s="145"/>
    </row>
    <row r="512" spans="1:19" ht="15" hidden="1" customHeight="1" x14ac:dyDescent="0.3">
      <c r="A512" s="437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6"/>
      <c r="N512" s="433"/>
      <c r="O512" s="433"/>
      <c r="P512" s="433"/>
      <c r="Q512" s="434"/>
      <c r="R512" s="433"/>
      <c r="S512" s="145"/>
    </row>
    <row r="513" spans="1:19" ht="15" hidden="1" customHeight="1" x14ac:dyDescent="0.3">
      <c r="A513" s="437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6"/>
      <c r="N513" s="433"/>
      <c r="O513" s="433"/>
      <c r="P513" s="433"/>
      <c r="Q513" s="434"/>
      <c r="R513" s="433"/>
      <c r="S513" s="145"/>
    </row>
    <row r="514" spans="1:19" ht="15" hidden="1" customHeight="1" x14ac:dyDescent="0.3">
      <c r="A514" s="437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6"/>
      <c r="N514" s="433"/>
      <c r="O514" s="433"/>
      <c r="P514" s="433"/>
      <c r="Q514" s="434"/>
      <c r="R514" s="433"/>
      <c r="S514" s="145"/>
    </row>
    <row r="515" spans="1:19" ht="15" customHeight="1" x14ac:dyDescent="0.3">
      <c r="A515" s="437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6"/>
      <c r="N515" s="433"/>
      <c r="O515" s="433"/>
      <c r="P515" s="433"/>
      <c r="Q515" s="434"/>
      <c r="R515" s="433"/>
      <c r="S515" s="145"/>
    </row>
    <row r="516" spans="1:19" ht="15" hidden="1" customHeight="1" x14ac:dyDescent="0.3">
      <c r="A516" s="437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6"/>
      <c r="N516" s="433"/>
      <c r="O516" s="433"/>
      <c r="P516" s="433"/>
      <c r="Q516" s="434"/>
      <c r="R516" s="433"/>
      <c r="S516" s="145"/>
    </row>
    <row r="517" spans="1:19" ht="15" hidden="1" customHeight="1" x14ac:dyDescent="0.3">
      <c r="A517" s="437" t="s">
        <v>1015</v>
      </c>
      <c r="B517" s="60" t="s">
        <v>8538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6"/>
      <c r="N517" s="433"/>
      <c r="O517" s="433"/>
      <c r="P517" s="433"/>
      <c r="Q517" s="434"/>
      <c r="R517" s="433"/>
      <c r="S517" s="145"/>
    </row>
    <row r="518" spans="1:19" ht="15" hidden="1" customHeight="1" x14ac:dyDescent="0.3">
      <c r="A518" s="437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6"/>
      <c r="N518" s="433"/>
      <c r="O518" s="433"/>
      <c r="P518" s="433"/>
      <c r="Q518" s="434"/>
      <c r="R518" s="433"/>
      <c r="S518" s="145"/>
    </row>
    <row r="519" spans="1:19" ht="15" hidden="1" customHeight="1" x14ac:dyDescent="0.3">
      <c r="A519" s="437" t="s">
        <v>1015</v>
      </c>
      <c r="B519" s="63" t="s">
        <v>8224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6"/>
      <c r="N519" s="433"/>
      <c r="O519" s="433"/>
      <c r="P519" s="433"/>
      <c r="Q519" s="434"/>
      <c r="R519" s="433"/>
      <c r="S519" s="145"/>
    </row>
    <row r="520" spans="1:19" ht="15" hidden="1" customHeight="1" x14ac:dyDescent="0.3">
      <c r="A520" s="437" t="s">
        <v>1015</v>
      </c>
      <c r="B520" s="378" t="s">
        <v>135</v>
      </c>
      <c r="C520" s="378" t="s">
        <v>136</v>
      </c>
      <c r="D520" s="377">
        <v>8</v>
      </c>
      <c r="E520" s="443" t="s">
        <v>137</v>
      </c>
      <c r="F520" s="444">
        <v>33000</v>
      </c>
      <c r="G520" s="380">
        <f t="shared" si="22"/>
        <v>264000</v>
      </c>
      <c r="H520" s="445" t="s">
        <v>558</v>
      </c>
      <c r="I520" s="446"/>
      <c r="J520"/>
      <c r="L520"/>
      <c r="M520" s="436"/>
      <c r="N520" s="433"/>
      <c r="O520" s="433"/>
      <c r="P520" s="433"/>
      <c r="Q520" s="434"/>
      <c r="R520" s="433"/>
      <c r="S520" s="145"/>
    </row>
    <row r="521" spans="1:19" ht="15" hidden="1" customHeight="1" x14ac:dyDescent="0.3">
      <c r="A521" s="437" t="s">
        <v>1015</v>
      </c>
      <c r="B521" s="63" t="s">
        <v>8539</v>
      </c>
      <c r="C521" s="87" t="s">
        <v>8540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8541</v>
      </c>
      <c r="J521"/>
      <c r="L521"/>
      <c r="M521" s="436"/>
      <c r="N521" s="433"/>
      <c r="O521" s="433"/>
      <c r="P521" s="433"/>
      <c r="Q521" s="434"/>
      <c r="R521" s="433"/>
      <c r="S521" s="145"/>
    </row>
    <row r="522" spans="1:19" ht="15" hidden="1" customHeight="1" x14ac:dyDescent="0.3">
      <c r="A522" s="437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8541</v>
      </c>
      <c r="J522"/>
      <c r="L522"/>
      <c r="M522" s="436"/>
      <c r="N522" s="433"/>
      <c r="O522" s="433"/>
      <c r="P522" s="433"/>
      <c r="Q522" s="434"/>
      <c r="R522" s="433"/>
      <c r="S522" s="145"/>
    </row>
    <row r="523" spans="1:19" ht="15" hidden="1" customHeight="1" x14ac:dyDescent="0.3">
      <c r="A523" s="437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8541</v>
      </c>
      <c r="J523"/>
      <c r="L523"/>
      <c r="M523" s="436"/>
      <c r="N523" s="433"/>
      <c r="O523" s="433"/>
      <c r="P523" s="433"/>
      <c r="Q523" s="434"/>
      <c r="R523" s="433"/>
      <c r="S523" s="145"/>
    </row>
    <row r="524" spans="1:19" ht="15" hidden="1" customHeight="1" x14ac:dyDescent="0.3">
      <c r="A524" s="437" t="s">
        <v>1015</v>
      </c>
      <c r="B524" s="60" t="s">
        <v>8266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8541</v>
      </c>
      <c r="J524"/>
      <c r="L524"/>
      <c r="M524" s="436"/>
      <c r="N524" s="433"/>
      <c r="O524" s="433"/>
      <c r="P524" s="433"/>
      <c r="Q524" s="434"/>
      <c r="R524" s="433"/>
      <c r="S524" s="145"/>
    </row>
    <row r="525" spans="1:19" ht="15" hidden="1" customHeight="1" x14ac:dyDescent="0.3">
      <c r="A525" s="437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8541</v>
      </c>
      <c r="J525"/>
      <c r="L525"/>
      <c r="M525" s="436"/>
      <c r="N525" s="433"/>
      <c r="O525" s="433"/>
      <c r="P525" s="433"/>
      <c r="Q525" s="434"/>
      <c r="R525" s="433"/>
      <c r="S525" s="145"/>
    </row>
    <row r="526" spans="1:19" ht="15" hidden="1" customHeight="1" x14ac:dyDescent="0.3">
      <c r="A526" s="437" t="s">
        <v>1015</v>
      </c>
      <c r="B526" s="60" t="s">
        <v>236</v>
      </c>
      <c r="C526" s="77" t="s">
        <v>8542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8541</v>
      </c>
      <c r="J526"/>
      <c r="L526"/>
      <c r="M526" s="436"/>
      <c r="N526" s="433"/>
      <c r="O526" s="433"/>
      <c r="P526" s="433"/>
      <c r="Q526" s="434"/>
      <c r="R526" s="433"/>
      <c r="S526" s="145"/>
    </row>
    <row r="527" spans="1:19" ht="15" hidden="1" customHeight="1" x14ac:dyDescent="0.3">
      <c r="A527" s="437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8541</v>
      </c>
      <c r="J527"/>
      <c r="L527"/>
      <c r="M527" s="436"/>
      <c r="N527" s="433"/>
      <c r="O527" s="433"/>
      <c r="P527" s="433"/>
      <c r="Q527" s="434"/>
      <c r="R527" s="433"/>
      <c r="S527" s="145"/>
    </row>
    <row r="528" spans="1:19" ht="15" hidden="1" customHeight="1" x14ac:dyDescent="0.3">
      <c r="A528" s="437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8541</v>
      </c>
      <c r="J528"/>
      <c r="L528"/>
      <c r="M528" s="436"/>
      <c r="N528" s="433"/>
      <c r="O528" s="433"/>
      <c r="P528" s="433"/>
      <c r="Q528" s="434"/>
      <c r="R528" s="433"/>
      <c r="S528" s="145"/>
    </row>
    <row r="529" spans="1:19" ht="15" hidden="1" customHeight="1" x14ac:dyDescent="0.3">
      <c r="A529" s="437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8541</v>
      </c>
      <c r="J529"/>
      <c r="L529"/>
      <c r="M529" s="436"/>
      <c r="N529" s="433"/>
      <c r="O529" s="433"/>
      <c r="P529" s="433"/>
      <c r="Q529" s="434"/>
      <c r="R529" s="433"/>
      <c r="S529" s="145"/>
    </row>
    <row r="530" spans="1:19" ht="15" hidden="1" customHeight="1" x14ac:dyDescent="0.3">
      <c r="A530" s="437" t="s">
        <v>1015</v>
      </c>
      <c r="B530" s="60" t="s">
        <v>5264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8541</v>
      </c>
      <c r="J530"/>
      <c r="L530"/>
      <c r="M530" s="436"/>
      <c r="N530" s="433"/>
      <c r="O530" s="433"/>
      <c r="P530" s="433"/>
      <c r="Q530" s="434"/>
      <c r="R530" s="433"/>
      <c r="S530" s="145"/>
    </row>
    <row r="531" spans="1:19" ht="15" hidden="1" customHeight="1" x14ac:dyDescent="0.3">
      <c r="A531" s="437" t="s">
        <v>1015</v>
      </c>
      <c r="B531" s="60" t="s">
        <v>4268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8541</v>
      </c>
      <c r="J531"/>
      <c r="L531"/>
      <c r="M531" s="436"/>
      <c r="N531" s="433"/>
      <c r="O531" s="433"/>
      <c r="P531" s="433"/>
      <c r="Q531" s="434"/>
      <c r="R531" s="433"/>
      <c r="S531" s="145"/>
    </row>
    <row r="532" spans="1:19" ht="15" hidden="1" customHeight="1" x14ac:dyDescent="0.3">
      <c r="A532" s="437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8491</v>
      </c>
      <c r="I532" s="73"/>
      <c r="J532"/>
      <c r="L532"/>
      <c r="M532" s="436"/>
      <c r="N532" s="433"/>
      <c r="O532" s="433"/>
      <c r="P532" s="433"/>
      <c r="Q532" s="434"/>
      <c r="R532" s="433"/>
      <c r="S532" s="145"/>
    </row>
    <row r="533" spans="1:19" ht="15" hidden="1" customHeight="1" x14ac:dyDescent="0.3">
      <c r="A533" s="437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6"/>
      <c r="N533" s="433"/>
      <c r="O533" s="433"/>
      <c r="P533" s="433"/>
      <c r="Q533" s="434"/>
      <c r="R533" s="433"/>
      <c r="S533" s="145"/>
    </row>
    <row r="534" spans="1:19" ht="15" hidden="1" customHeight="1" x14ac:dyDescent="0.3">
      <c r="A534" s="437" t="s">
        <v>1015</v>
      </c>
      <c r="B534" s="63" t="s">
        <v>8114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6"/>
      <c r="N534" s="433"/>
      <c r="O534" s="433"/>
      <c r="P534" s="433"/>
      <c r="Q534" s="434"/>
      <c r="R534" s="433"/>
      <c r="S534" s="145"/>
    </row>
    <row r="535" spans="1:19" ht="15" hidden="1" customHeight="1" x14ac:dyDescent="0.3">
      <c r="A535" s="437" t="s">
        <v>1015</v>
      </c>
      <c r="B535" s="75" t="s">
        <v>8543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6"/>
      <c r="N535" s="433"/>
      <c r="O535" s="433"/>
      <c r="P535" s="433"/>
      <c r="Q535" s="434"/>
      <c r="R535" s="433"/>
      <c r="S535" s="145"/>
    </row>
    <row r="536" spans="1:19" ht="15" hidden="1" customHeight="1" x14ac:dyDescent="0.3">
      <c r="A536" s="437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8544</v>
      </c>
      <c r="J536"/>
      <c r="L536"/>
      <c r="M536" s="436"/>
      <c r="N536" s="433"/>
      <c r="O536" s="433"/>
      <c r="P536" s="433"/>
      <c r="Q536" s="434"/>
      <c r="R536" s="433"/>
      <c r="S536" s="145"/>
    </row>
    <row r="537" spans="1:19" ht="15" hidden="1" customHeight="1" x14ac:dyDescent="0.3">
      <c r="A537" s="437" t="s">
        <v>1015</v>
      </c>
      <c r="B537" s="60" t="s">
        <v>736</v>
      </c>
      <c r="C537" s="60" t="s">
        <v>8545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8546</v>
      </c>
      <c r="J537"/>
      <c r="L537"/>
      <c r="M537" s="436"/>
      <c r="N537" s="433"/>
      <c r="O537" s="433"/>
      <c r="P537" s="433"/>
      <c r="Q537" s="434"/>
      <c r="R537" s="433"/>
      <c r="S537" s="145"/>
    </row>
    <row r="538" spans="1:19" ht="15" hidden="1" customHeight="1" x14ac:dyDescent="0.3">
      <c r="A538" s="437" t="s">
        <v>1015</v>
      </c>
      <c r="B538" s="60" t="s">
        <v>736</v>
      </c>
      <c r="C538" s="60" t="s">
        <v>8547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8546</v>
      </c>
      <c r="J538"/>
      <c r="L538"/>
      <c r="M538" s="436"/>
      <c r="N538" s="433"/>
      <c r="O538" s="433"/>
      <c r="P538" s="433"/>
      <c r="Q538" s="434"/>
      <c r="R538" s="433"/>
      <c r="S538" s="145"/>
    </row>
    <row r="539" spans="1:19" ht="15" hidden="1" customHeight="1" x14ac:dyDescent="0.3">
      <c r="A539" s="437" t="s">
        <v>1015</v>
      </c>
      <c r="B539" s="60" t="s">
        <v>736</v>
      </c>
      <c r="C539" s="60" t="s">
        <v>8548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8546</v>
      </c>
      <c r="J539"/>
      <c r="L539"/>
      <c r="M539" s="436"/>
      <c r="N539" s="433"/>
      <c r="O539" s="433"/>
      <c r="P539" s="433"/>
      <c r="Q539" s="434"/>
      <c r="R539" s="433"/>
      <c r="S539" s="145"/>
    </row>
    <row r="540" spans="1:19" ht="15" hidden="1" customHeight="1" x14ac:dyDescent="0.3">
      <c r="A540" s="437" t="s">
        <v>1015</v>
      </c>
      <c r="B540" s="60" t="s">
        <v>736</v>
      </c>
      <c r="C540" s="60" t="s">
        <v>8549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8546</v>
      </c>
      <c r="J540"/>
      <c r="L540"/>
      <c r="M540" s="436"/>
      <c r="N540" s="433"/>
      <c r="O540" s="433"/>
      <c r="P540" s="433"/>
      <c r="Q540" s="434"/>
      <c r="R540" s="433"/>
      <c r="S540" s="145"/>
    </row>
    <row r="541" spans="1:19" ht="15" hidden="1" customHeight="1" x14ac:dyDescent="0.3">
      <c r="A541" s="437" t="s">
        <v>1015</v>
      </c>
      <c r="B541" s="60" t="s">
        <v>736</v>
      </c>
      <c r="C541" s="60" t="s">
        <v>8550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8546</v>
      </c>
      <c r="J541"/>
      <c r="L541"/>
      <c r="M541" s="436"/>
      <c r="N541" s="433"/>
      <c r="O541" s="433"/>
      <c r="P541" s="433"/>
      <c r="Q541" s="434"/>
      <c r="R541" s="433"/>
      <c r="S541" s="145"/>
    </row>
    <row r="542" spans="1:19" ht="15" hidden="1" customHeight="1" x14ac:dyDescent="0.3">
      <c r="A542" s="437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8546</v>
      </c>
      <c r="J542"/>
      <c r="L542"/>
      <c r="M542" s="436"/>
      <c r="N542" s="433"/>
      <c r="O542" s="433"/>
      <c r="P542" s="433"/>
      <c r="Q542" s="434"/>
      <c r="R542" s="433"/>
      <c r="S542" s="145"/>
    </row>
    <row r="543" spans="1:19" ht="15" hidden="1" customHeight="1" x14ac:dyDescent="0.3">
      <c r="A543" s="437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8546</v>
      </c>
      <c r="J543"/>
      <c r="L543"/>
      <c r="M543" s="436"/>
      <c r="N543" s="433"/>
      <c r="O543" s="433"/>
      <c r="P543" s="433"/>
      <c r="Q543" s="434"/>
      <c r="R543" s="433"/>
      <c r="S543" s="145"/>
    </row>
    <row r="544" spans="1:19" ht="15" hidden="1" customHeight="1" x14ac:dyDescent="0.3">
      <c r="A544" s="437" t="s">
        <v>1015</v>
      </c>
      <c r="B544" s="60" t="s">
        <v>7684</v>
      </c>
      <c r="C544" s="75" t="s">
        <v>7681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8551</v>
      </c>
      <c r="J544"/>
      <c r="L544"/>
      <c r="M544" s="436"/>
      <c r="N544" s="433"/>
      <c r="O544" s="433"/>
      <c r="P544" s="433"/>
      <c r="Q544" s="434"/>
      <c r="R544" s="433"/>
      <c r="S544" s="145"/>
    </row>
    <row r="545" spans="1:19" ht="15" hidden="1" customHeight="1" x14ac:dyDescent="0.3">
      <c r="A545" s="437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8551</v>
      </c>
      <c r="J545"/>
      <c r="L545"/>
      <c r="M545" s="436"/>
      <c r="N545" s="433"/>
      <c r="O545" s="433"/>
      <c r="P545" s="433"/>
      <c r="Q545" s="434"/>
      <c r="R545" s="433"/>
      <c r="S545" s="145"/>
    </row>
    <row r="546" spans="1:19" ht="15" hidden="1" customHeight="1" x14ac:dyDescent="0.3">
      <c r="A546" s="437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8551</v>
      </c>
      <c r="J546"/>
      <c r="L546"/>
      <c r="M546" s="436"/>
      <c r="N546" s="433"/>
      <c r="O546" s="433"/>
      <c r="P546" s="433"/>
      <c r="Q546" s="434"/>
      <c r="R546" s="433"/>
      <c r="S546" s="145"/>
    </row>
    <row r="547" spans="1:19" ht="15" hidden="1" customHeight="1" x14ac:dyDescent="0.3">
      <c r="A547" s="437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8551</v>
      </c>
      <c r="J547"/>
      <c r="L547"/>
      <c r="M547" s="436"/>
      <c r="N547" s="433"/>
      <c r="O547" s="433"/>
      <c r="P547" s="433"/>
      <c r="Q547" s="434"/>
      <c r="R547" s="433"/>
      <c r="S547" s="145"/>
    </row>
    <row r="548" spans="1:19" ht="15" hidden="1" customHeight="1" x14ac:dyDescent="0.3">
      <c r="A548" s="437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8551</v>
      </c>
      <c r="J548"/>
      <c r="L548"/>
      <c r="M548" s="436"/>
      <c r="N548" s="433"/>
      <c r="O548" s="433"/>
      <c r="P548" s="433"/>
      <c r="Q548" s="434"/>
      <c r="R548" s="433"/>
      <c r="S548" s="145"/>
    </row>
    <row r="549" spans="1:19" ht="15" hidden="1" customHeight="1" x14ac:dyDescent="0.3">
      <c r="A549" s="437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8552</v>
      </c>
      <c r="J549"/>
      <c r="L549"/>
      <c r="M549" s="436"/>
      <c r="N549" s="433"/>
      <c r="O549" s="433"/>
      <c r="P549" s="433"/>
      <c r="Q549" s="434"/>
      <c r="R549" s="433"/>
      <c r="S549" s="145"/>
    </row>
    <row r="550" spans="1:19" ht="15" hidden="1" customHeight="1" x14ac:dyDescent="0.3">
      <c r="A550" s="437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8552</v>
      </c>
      <c r="J550"/>
      <c r="L550"/>
      <c r="M550" s="436"/>
      <c r="N550" s="433"/>
      <c r="O550" s="433"/>
      <c r="P550" s="433"/>
      <c r="Q550" s="434"/>
      <c r="R550" s="433"/>
      <c r="S550" s="145"/>
    </row>
    <row r="551" spans="1:19" ht="15" hidden="1" customHeight="1" x14ac:dyDescent="0.3">
      <c r="A551" s="437" t="s">
        <v>1015</v>
      </c>
      <c r="B551" s="60" t="s">
        <v>115</v>
      </c>
      <c r="C551" s="60" t="s">
        <v>8553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8554</v>
      </c>
      <c r="J551"/>
      <c r="L551"/>
      <c r="M551" s="436"/>
      <c r="N551" s="433"/>
      <c r="O551" s="433"/>
      <c r="P551" s="433"/>
      <c r="Q551" s="434"/>
      <c r="R551" s="433"/>
      <c r="S551" s="145"/>
    </row>
    <row r="552" spans="1:19" ht="15" hidden="1" customHeight="1" x14ac:dyDescent="0.3">
      <c r="A552" s="437" t="s">
        <v>1015</v>
      </c>
      <c r="B552" s="60" t="s">
        <v>115</v>
      </c>
      <c r="C552" s="60" t="s">
        <v>8555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8554</v>
      </c>
      <c r="J552"/>
      <c r="L552"/>
      <c r="M552" s="436"/>
      <c r="N552" s="433"/>
      <c r="O552" s="433"/>
      <c r="P552" s="433"/>
      <c r="Q552" s="434"/>
      <c r="R552" s="433"/>
      <c r="S552" s="145"/>
    </row>
    <row r="553" spans="1:19" ht="15" hidden="1" customHeight="1" x14ac:dyDescent="0.3">
      <c r="A553" s="437" t="s">
        <v>1015</v>
      </c>
      <c r="B553" s="60" t="s">
        <v>115</v>
      </c>
      <c r="C553" s="60" t="s">
        <v>8556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8554</v>
      </c>
      <c r="J553"/>
      <c r="L553"/>
      <c r="M553" s="436"/>
      <c r="N553" s="433"/>
      <c r="O553" s="433"/>
      <c r="P553" s="433"/>
      <c r="Q553" s="434"/>
      <c r="R553" s="433"/>
      <c r="S553" s="145"/>
    </row>
    <row r="554" spans="1:19" ht="15" hidden="1" customHeight="1" x14ac:dyDescent="0.3">
      <c r="A554" s="437" t="s">
        <v>1015</v>
      </c>
      <c r="B554" s="60" t="s">
        <v>115</v>
      </c>
      <c r="C554" s="60" t="s">
        <v>8557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8554</v>
      </c>
      <c r="J554"/>
      <c r="L554"/>
      <c r="M554" s="436"/>
      <c r="N554" s="433"/>
      <c r="O554" s="433"/>
      <c r="P554" s="433"/>
      <c r="Q554" s="434"/>
      <c r="R554" s="433"/>
      <c r="S554" s="145"/>
    </row>
    <row r="555" spans="1:19" ht="15" hidden="1" customHeight="1" x14ac:dyDescent="0.3">
      <c r="A555" s="437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6"/>
      <c r="N555" s="433"/>
      <c r="O555" s="433"/>
      <c r="P555" s="433"/>
      <c r="Q555" s="434"/>
      <c r="R555" s="433"/>
      <c r="S555" s="145"/>
    </row>
    <row r="556" spans="1:19" ht="15" hidden="1" customHeight="1" x14ac:dyDescent="0.3">
      <c r="A556" s="437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6"/>
      <c r="N556" s="433"/>
      <c r="O556" s="433"/>
      <c r="P556" s="433"/>
      <c r="Q556" s="434"/>
      <c r="R556" s="433"/>
      <c r="S556" s="145"/>
    </row>
    <row r="557" spans="1:19" ht="15" hidden="1" customHeight="1" x14ac:dyDescent="0.3">
      <c r="A557" s="437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6"/>
      <c r="N557" s="433"/>
      <c r="O557" s="433"/>
      <c r="P557" s="433"/>
      <c r="Q557" s="434"/>
      <c r="R557" s="433"/>
      <c r="S557" s="145"/>
    </row>
    <row r="558" spans="1:19" ht="15" hidden="1" customHeight="1" x14ac:dyDescent="0.3">
      <c r="A558" s="437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6"/>
      <c r="N558" s="433"/>
      <c r="O558" s="433"/>
      <c r="P558" s="433"/>
      <c r="Q558" s="434"/>
      <c r="R558" s="433"/>
      <c r="S558" s="145"/>
    </row>
    <row r="559" spans="1:19" ht="15" hidden="1" customHeight="1" x14ac:dyDescent="0.3">
      <c r="A559" s="437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6"/>
      <c r="N559" s="433"/>
      <c r="O559" s="433"/>
      <c r="P559" s="433"/>
      <c r="Q559" s="434"/>
      <c r="R559" s="433"/>
      <c r="S559" s="145"/>
    </row>
    <row r="560" spans="1:19" ht="15" hidden="1" customHeight="1" x14ac:dyDescent="0.3">
      <c r="A560" s="437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6"/>
      <c r="N560" s="433"/>
      <c r="O560" s="433"/>
      <c r="P560" s="433"/>
      <c r="Q560" s="434"/>
      <c r="R560" s="433"/>
      <c r="S560" s="145"/>
    </row>
    <row r="561" spans="1:19" ht="15" customHeight="1" x14ac:dyDescent="0.3">
      <c r="A561" s="437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6"/>
      <c r="N561" s="433"/>
      <c r="O561" s="433"/>
      <c r="P561" s="433"/>
      <c r="Q561" s="434"/>
      <c r="R561" s="433"/>
      <c r="S561" s="145"/>
    </row>
    <row r="562" spans="1:19" ht="15" hidden="1" customHeight="1" x14ac:dyDescent="0.3">
      <c r="A562" s="437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6"/>
      <c r="N562" s="433"/>
      <c r="O562" s="433"/>
      <c r="P562" s="433"/>
      <c r="Q562" s="434"/>
      <c r="R562" s="433"/>
      <c r="S562" s="145"/>
    </row>
    <row r="563" spans="1:19" ht="15" hidden="1" customHeight="1" x14ac:dyDescent="0.3">
      <c r="A563" s="437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8506</v>
      </c>
      <c r="J563"/>
      <c r="L563"/>
      <c r="M563" s="436"/>
      <c r="N563" s="433"/>
      <c r="O563" s="433"/>
      <c r="P563" s="433"/>
      <c r="Q563" s="434"/>
      <c r="R563" s="433"/>
      <c r="S563" s="145"/>
    </row>
    <row r="564" spans="1:19" ht="15" hidden="1" customHeight="1" x14ac:dyDescent="0.3">
      <c r="A564" s="437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6"/>
      <c r="N564" s="433"/>
      <c r="O564" s="433"/>
      <c r="P564" s="433"/>
      <c r="Q564" s="434"/>
      <c r="R564" s="433"/>
      <c r="S564" s="145"/>
    </row>
    <row r="565" spans="1:19" ht="15" hidden="1" customHeight="1" x14ac:dyDescent="0.3">
      <c r="A565" s="437" t="s">
        <v>1030</v>
      </c>
      <c r="B565" s="63" t="s">
        <v>8558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8559</v>
      </c>
      <c r="I565" s="73" t="s">
        <v>8560</v>
      </c>
      <c r="J565"/>
      <c r="L565"/>
      <c r="M565" s="436"/>
      <c r="N565" s="433"/>
      <c r="O565" s="433"/>
      <c r="P565" s="433"/>
      <c r="Q565" s="434"/>
      <c r="R565" s="433"/>
      <c r="S565" s="145"/>
    </row>
    <row r="566" spans="1:19" ht="15" hidden="1" customHeight="1" x14ac:dyDescent="0.3">
      <c r="A566" s="437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6"/>
      <c r="N566" s="433"/>
      <c r="O566" s="433"/>
      <c r="P566" s="433"/>
      <c r="Q566" s="434"/>
      <c r="R566" s="433"/>
      <c r="S566" s="145"/>
    </row>
    <row r="567" spans="1:19" ht="15" hidden="1" customHeight="1" x14ac:dyDescent="0.3">
      <c r="A567" s="437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6"/>
      <c r="N567" s="433"/>
      <c r="O567" s="433"/>
      <c r="P567" s="433"/>
      <c r="Q567" s="434"/>
      <c r="R567" s="433"/>
      <c r="S567" s="145"/>
    </row>
    <row r="568" spans="1:19" ht="15" hidden="1" customHeight="1" x14ac:dyDescent="0.3">
      <c r="A568" s="437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6"/>
      <c r="N568" s="433"/>
      <c r="O568" s="433"/>
      <c r="P568" s="433"/>
      <c r="Q568" s="434"/>
      <c r="R568" s="433"/>
      <c r="S568" s="145"/>
    </row>
    <row r="569" spans="1:19" ht="15" hidden="1" customHeight="1" x14ac:dyDescent="0.3">
      <c r="A569" s="437" t="s">
        <v>1030</v>
      </c>
      <c r="B569" s="60" t="s">
        <v>115</v>
      </c>
      <c r="C569" s="60" t="s">
        <v>8561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8562</v>
      </c>
      <c r="J569"/>
      <c r="L569"/>
      <c r="M569" s="436"/>
      <c r="N569" s="433"/>
      <c r="O569" s="433"/>
      <c r="P569" s="433"/>
      <c r="Q569" s="434"/>
      <c r="R569" s="433"/>
      <c r="S569" s="145"/>
    </row>
    <row r="570" spans="1:19" ht="15" hidden="1" customHeight="1" x14ac:dyDescent="0.3">
      <c r="A570" s="437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6"/>
      <c r="N570" s="433"/>
      <c r="O570" s="433"/>
      <c r="P570" s="433"/>
      <c r="Q570" s="434"/>
      <c r="R570" s="433"/>
      <c r="S570" s="145"/>
    </row>
    <row r="571" spans="1:19" ht="15" hidden="1" customHeight="1" x14ac:dyDescent="0.3">
      <c r="A571" s="437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7544</v>
      </c>
      <c r="J571"/>
      <c r="L571"/>
      <c r="M571" s="436"/>
      <c r="N571" s="433"/>
      <c r="O571" s="433"/>
      <c r="P571" s="433"/>
      <c r="Q571" s="434"/>
      <c r="R571" s="433"/>
      <c r="S571" s="145"/>
    </row>
    <row r="572" spans="1:19" ht="15" hidden="1" customHeight="1" x14ac:dyDescent="0.3">
      <c r="A572" s="437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6"/>
      <c r="N572" s="433"/>
      <c r="O572" s="433"/>
      <c r="P572" s="433"/>
      <c r="Q572" s="434"/>
      <c r="R572" s="433"/>
      <c r="S572" s="145"/>
    </row>
    <row r="573" spans="1:19" ht="15" hidden="1" customHeight="1" x14ac:dyDescent="0.3">
      <c r="A573" s="437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6"/>
      <c r="N573" s="433"/>
      <c r="O573" s="433"/>
      <c r="P573" s="433"/>
      <c r="Q573" s="434"/>
      <c r="R573" s="433"/>
      <c r="S573" s="145"/>
    </row>
    <row r="574" spans="1:19" ht="15" hidden="1" customHeight="1" x14ac:dyDescent="0.3">
      <c r="A574" s="437" t="s">
        <v>1030</v>
      </c>
      <c r="B574" s="60" t="s">
        <v>7393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6"/>
      <c r="N574" s="433"/>
      <c r="O574" s="433"/>
      <c r="P574" s="433"/>
      <c r="Q574" s="434"/>
      <c r="R574" s="433"/>
      <c r="S574" s="145"/>
    </row>
    <row r="575" spans="1:19" ht="15" hidden="1" customHeight="1" x14ac:dyDescent="0.3">
      <c r="A575" s="437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6"/>
      <c r="N575" s="433"/>
      <c r="O575" s="433"/>
      <c r="P575" s="433"/>
      <c r="Q575" s="434"/>
      <c r="R575" s="433"/>
      <c r="S575" s="145"/>
    </row>
    <row r="576" spans="1:19" ht="15" hidden="1" customHeight="1" x14ac:dyDescent="0.3">
      <c r="A576" s="437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6"/>
      <c r="N576" s="433"/>
      <c r="O576" s="433"/>
      <c r="P576" s="433"/>
      <c r="Q576" s="434"/>
      <c r="R576" s="433"/>
      <c r="S576" s="145"/>
    </row>
    <row r="577" spans="1:19" ht="15" hidden="1" customHeight="1" x14ac:dyDescent="0.3">
      <c r="A577" s="437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6"/>
      <c r="N577" s="433"/>
      <c r="O577" s="433"/>
      <c r="P577" s="433"/>
      <c r="Q577" s="434"/>
      <c r="R577" s="433"/>
      <c r="S577" s="145"/>
    </row>
    <row r="578" spans="1:19" ht="15" hidden="1" customHeight="1" x14ac:dyDescent="0.3">
      <c r="A578" s="437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6"/>
      <c r="N578" s="433"/>
      <c r="O578" s="433"/>
      <c r="P578" s="433"/>
      <c r="Q578" s="434"/>
      <c r="R578" s="433"/>
      <c r="S578" s="145"/>
    </row>
    <row r="579" spans="1:19" ht="15" hidden="1" customHeight="1" x14ac:dyDescent="0.3">
      <c r="A579" s="437" t="s">
        <v>1030</v>
      </c>
      <c r="B579" s="79" t="s">
        <v>5651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8563</v>
      </c>
      <c r="J579"/>
      <c r="L579"/>
      <c r="M579" s="436"/>
      <c r="N579" s="433"/>
      <c r="O579" s="433"/>
      <c r="P579" s="433"/>
      <c r="Q579" s="434"/>
      <c r="R579" s="433"/>
      <c r="S579" s="145"/>
    </row>
    <row r="580" spans="1:19" ht="15" hidden="1" customHeight="1" x14ac:dyDescent="0.3">
      <c r="A580" s="437" t="s">
        <v>1030</v>
      </c>
      <c r="B580" s="80" t="s">
        <v>8331</v>
      </c>
      <c r="C580" s="75" t="s">
        <v>5315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8563</v>
      </c>
      <c r="J580"/>
      <c r="L580"/>
      <c r="M580" s="436"/>
      <c r="N580" s="433"/>
      <c r="O580" s="433"/>
      <c r="P580" s="433"/>
      <c r="Q580" s="434"/>
      <c r="R580" s="433"/>
      <c r="S580" s="145"/>
    </row>
    <row r="581" spans="1:19" ht="15" hidden="1" customHeight="1" x14ac:dyDescent="0.3">
      <c r="A581" s="437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8564</v>
      </c>
      <c r="J581"/>
      <c r="L581"/>
      <c r="M581" s="436"/>
      <c r="N581" s="433"/>
      <c r="O581" s="433"/>
      <c r="P581" s="433"/>
      <c r="Q581" s="434"/>
      <c r="R581" s="433"/>
      <c r="S581" s="145"/>
    </row>
    <row r="582" spans="1:19" ht="15" hidden="1" customHeight="1" x14ac:dyDescent="0.3">
      <c r="A582" s="437" t="s">
        <v>1030</v>
      </c>
      <c r="B582" s="60" t="s">
        <v>8295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8564</v>
      </c>
      <c r="J582"/>
      <c r="L582"/>
      <c r="M582" s="436"/>
      <c r="N582" s="433"/>
      <c r="O582" s="433"/>
      <c r="P582" s="433"/>
      <c r="Q582" s="434"/>
      <c r="R582" s="433"/>
      <c r="S582" s="145"/>
    </row>
    <row r="583" spans="1:19" ht="15" hidden="1" customHeight="1" x14ac:dyDescent="0.3">
      <c r="A583" s="437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8564</v>
      </c>
      <c r="J583"/>
      <c r="L583"/>
      <c r="M583" s="436"/>
      <c r="N583" s="433"/>
      <c r="O583" s="433"/>
      <c r="P583" s="433"/>
      <c r="Q583" s="434"/>
      <c r="R583" s="433"/>
      <c r="S583" s="145"/>
    </row>
    <row r="584" spans="1:19" ht="15" hidden="1" customHeight="1" x14ac:dyDescent="0.3">
      <c r="A584" s="437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8565</v>
      </c>
      <c r="J584"/>
      <c r="L584"/>
      <c r="M584" s="436"/>
      <c r="N584" s="433"/>
      <c r="O584" s="433"/>
      <c r="P584" s="433"/>
      <c r="Q584" s="434"/>
      <c r="R584" s="433"/>
      <c r="S584" s="145"/>
    </row>
    <row r="585" spans="1:19" ht="15" customHeight="1" x14ac:dyDescent="0.3">
      <c r="A585" s="437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6"/>
      <c r="N585" s="433"/>
      <c r="O585" s="433"/>
      <c r="P585" s="433"/>
      <c r="Q585" s="434"/>
      <c r="R585" s="433"/>
      <c r="S585" s="145"/>
    </row>
    <row r="586" spans="1:19" ht="15" hidden="1" customHeight="1" x14ac:dyDescent="0.3">
      <c r="A586" s="437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6"/>
      <c r="N586" s="433"/>
      <c r="O586" s="433"/>
      <c r="P586" s="433"/>
      <c r="Q586" s="434"/>
      <c r="R586" s="433"/>
      <c r="S586" s="145"/>
    </row>
    <row r="587" spans="1:19" ht="15" hidden="1" customHeight="1" x14ac:dyDescent="0.3">
      <c r="A587" s="437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6"/>
      <c r="N587" s="433"/>
      <c r="O587" s="433"/>
      <c r="P587" s="433"/>
      <c r="Q587" s="434"/>
      <c r="R587" s="433"/>
      <c r="S587" s="145"/>
    </row>
    <row r="588" spans="1:19" ht="15" hidden="1" customHeight="1" x14ac:dyDescent="0.3">
      <c r="A588" s="437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6"/>
      <c r="N588" s="433"/>
      <c r="O588" s="433"/>
      <c r="P588" s="433"/>
      <c r="Q588" s="434"/>
      <c r="R588" s="433"/>
      <c r="S588" s="145"/>
    </row>
    <row r="589" spans="1:19" ht="15" hidden="1" customHeight="1" x14ac:dyDescent="0.3">
      <c r="A589" s="437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6"/>
      <c r="N589" s="433"/>
      <c r="O589" s="433"/>
      <c r="P589" s="433"/>
      <c r="Q589" s="434"/>
      <c r="R589" s="433"/>
      <c r="S589" s="145"/>
    </row>
    <row r="590" spans="1:19" ht="15" customHeight="1" x14ac:dyDescent="0.3">
      <c r="A590" s="437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6"/>
      <c r="N590" s="433"/>
      <c r="O590" s="433"/>
      <c r="P590" s="433"/>
      <c r="Q590" s="434"/>
      <c r="R590" s="433"/>
      <c r="S590" s="145"/>
    </row>
    <row r="591" spans="1:19" ht="15" hidden="1" customHeight="1" x14ac:dyDescent="0.3">
      <c r="A591" s="437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6"/>
      <c r="N591" s="433"/>
      <c r="O591" s="433"/>
      <c r="P591" s="433"/>
      <c r="Q591" s="434"/>
      <c r="R591" s="433"/>
      <c r="S591" s="145"/>
    </row>
    <row r="592" spans="1:19" ht="15" hidden="1" customHeight="1" x14ac:dyDescent="0.3">
      <c r="A592" s="437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6"/>
      <c r="N592" s="433"/>
      <c r="O592" s="433"/>
      <c r="P592" s="433"/>
      <c r="Q592" s="434"/>
      <c r="R592" s="433"/>
      <c r="S592" s="145"/>
    </row>
    <row r="593" spans="1:19" ht="15" hidden="1" customHeight="1" x14ac:dyDescent="0.3">
      <c r="A593" s="437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8566</v>
      </c>
      <c r="J593"/>
      <c r="L593"/>
      <c r="M593" s="436"/>
      <c r="N593" s="433"/>
      <c r="O593" s="433"/>
      <c r="P593" s="433"/>
      <c r="Q593" s="434"/>
      <c r="R593" s="433"/>
      <c r="S593" s="145"/>
    </row>
    <row r="594" spans="1:19" ht="15" hidden="1" customHeight="1" x14ac:dyDescent="0.3">
      <c r="A594" s="437" t="s">
        <v>1055</v>
      </c>
      <c r="B594" s="63" t="s">
        <v>8224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8566</v>
      </c>
      <c r="J594"/>
      <c r="L594"/>
      <c r="M594" s="436"/>
      <c r="N594" s="433"/>
      <c r="O594" s="433"/>
      <c r="P594" s="433"/>
      <c r="Q594" s="434"/>
      <c r="R594" s="433"/>
      <c r="S594" s="145"/>
    </row>
    <row r="595" spans="1:19" ht="15" hidden="1" customHeight="1" x14ac:dyDescent="0.3">
      <c r="A595" s="437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8566</v>
      </c>
      <c r="J595"/>
      <c r="L595"/>
      <c r="M595" s="436"/>
      <c r="N595" s="433"/>
      <c r="O595" s="433"/>
      <c r="P595" s="433"/>
      <c r="Q595" s="434"/>
      <c r="R595" s="433"/>
      <c r="S595" s="145"/>
    </row>
    <row r="596" spans="1:19" ht="15" hidden="1" customHeight="1" x14ac:dyDescent="0.3">
      <c r="A596" s="437" t="s">
        <v>1055</v>
      </c>
      <c r="B596" s="63" t="s">
        <v>8224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8566</v>
      </c>
      <c r="J596"/>
      <c r="L596"/>
      <c r="M596" s="436"/>
      <c r="N596" s="433"/>
      <c r="O596" s="433"/>
      <c r="P596" s="433"/>
      <c r="Q596" s="434"/>
      <c r="R596" s="433"/>
      <c r="S596" s="145"/>
    </row>
    <row r="597" spans="1:19" ht="15" hidden="1" customHeight="1" x14ac:dyDescent="0.3">
      <c r="A597" s="437" t="s">
        <v>1055</v>
      </c>
      <c r="B597" s="60" t="s">
        <v>8567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6"/>
      <c r="N597" s="433"/>
      <c r="O597" s="433"/>
      <c r="P597" s="433"/>
      <c r="Q597" s="434"/>
      <c r="R597" s="433"/>
      <c r="S597" s="145"/>
    </row>
    <row r="598" spans="1:19" ht="15" hidden="1" customHeight="1" x14ac:dyDescent="0.3">
      <c r="A598" s="437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6"/>
      <c r="N598" s="433"/>
      <c r="O598" s="433"/>
      <c r="P598" s="433"/>
      <c r="Q598" s="434"/>
      <c r="R598" s="433"/>
      <c r="S598" s="145"/>
    </row>
    <row r="599" spans="1:19" ht="15" hidden="1" customHeight="1" x14ac:dyDescent="0.3">
      <c r="A599" s="437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6"/>
      <c r="N599" s="433"/>
      <c r="O599" s="433"/>
      <c r="P599" s="433"/>
      <c r="Q599" s="434"/>
      <c r="R599" s="433"/>
      <c r="S599" s="145"/>
    </row>
    <row r="600" spans="1:19" ht="15" hidden="1" customHeight="1" x14ac:dyDescent="0.3">
      <c r="A600" s="437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8568</v>
      </c>
      <c r="J600"/>
      <c r="L600"/>
      <c r="M600" s="436"/>
      <c r="N600" s="433"/>
      <c r="O600" s="433"/>
      <c r="P600" s="433"/>
      <c r="Q600" s="434"/>
      <c r="R600" s="433"/>
      <c r="S600" s="145"/>
    </row>
    <row r="601" spans="1:19" ht="15" hidden="1" customHeight="1" x14ac:dyDescent="0.3">
      <c r="A601" s="437" t="s">
        <v>1055</v>
      </c>
      <c r="B601" s="79" t="s">
        <v>5651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8569</v>
      </c>
      <c r="J601"/>
      <c r="L601"/>
      <c r="M601" s="436"/>
      <c r="N601" s="433"/>
      <c r="O601" s="433"/>
      <c r="P601" s="433"/>
      <c r="Q601" s="434"/>
      <c r="R601" s="433"/>
      <c r="S601" s="145"/>
    </row>
    <row r="602" spans="1:19" ht="15" hidden="1" customHeight="1" x14ac:dyDescent="0.3">
      <c r="A602" s="437" t="s">
        <v>1055</v>
      </c>
      <c r="B602" s="79" t="s">
        <v>380</v>
      </c>
      <c r="C602" s="60" t="s">
        <v>381</v>
      </c>
      <c r="D602" s="65">
        <v>1</v>
      </c>
      <c r="E602" s="447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6"/>
      <c r="N602" s="433"/>
      <c r="O602" s="433"/>
      <c r="P602" s="433"/>
      <c r="Q602" s="434"/>
      <c r="R602" s="433"/>
      <c r="S602" s="145"/>
    </row>
    <row r="603" spans="1:19" ht="15" hidden="1" customHeight="1" x14ac:dyDescent="0.3">
      <c r="A603" s="437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6"/>
      <c r="N603" s="433"/>
      <c r="O603" s="433"/>
      <c r="P603" s="433"/>
      <c r="Q603" s="434"/>
      <c r="R603" s="433"/>
      <c r="S603" s="145"/>
    </row>
    <row r="604" spans="1:19" ht="15" hidden="1" customHeight="1" x14ac:dyDescent="0.3">
      <c r="A604" s="437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6"/>
      <c r="N604" s="433"/>
      <c r="O604" s="433"/>
      <c r="P604" s="433"/>
      <c r="Q604" s="434"/>
      <c r="R604" s="433"/>
      <c r="S604" s="145"/>
    </row>
    <row r="605" spans="1:19" ht="15" hidden="1" customHeight="1" x14ac:dyDescent="0.3">
      <c r="A605" s="437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6"/>
      <c r="N605" s="433"/>
      <c r="O605" s="433"/>
      <c r="P605" s="433"/>
      <c r="Q605" s="434"/>
      <c r="R605" s="433"/>
      <c r="S605" s="145"/>
    </row>
    <row r="606" spans="1:19" ht="15" hidden="1" customHeight="1" x14ac:dyDescent="0.3">
      <c r="A606" s="437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6"/>
      <c r="N606" s="433"/>
      <c r="O606" s="433"/>
      <c r="P606" s="433"/>
      <c r="Q606" s="434"/>
      <c r="R606" s="433"/>
      <c r="S606" s="145"/>
    </row>
    <row r="607" spans="1:19" ht="15" hidden="1" customHeight="1" x14ac:dyDescent="0.3">
      <c r="A607" s="437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6"/>
      <c r="N607" s="433"/>
      <c r="O607" s="433"/>
      <c r="P607" s="433"/>
      <c r="Q607" s="434"/>
      <c r="R607" s="433"/>
      <c r="S607" s="145"/>
    </row>
    <row r="608" spans="1:19" ht="15" hidden="1" customHeight="1" x14ac:dyDescent="0.3">
      <c r="A608" s="437" t="s">
        <v>1055</v>
      </c>
      <c r="B608" s="63" t="s">
        <v>284</v>
      </c>
      <c r="C608" s="74" t="s">
        <v>285</v>
      </c>
      <c r="D608" s="81">
        <v>1</v>
      </c>
      <c r="E608" s="448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6"/>
      <c r="N608" s="433"/>
      <c r="O608" s="433"/>
      <c r="P608" s="433"/>
      <c r="Q608" s="434"/>
      <c r="R608" s="433"/>
      <c r="S608" s="145"/>
    </row>
    <row r="609" spans="1:19" ht="15" hidden="1" customHeight="1" x14ac:dyDescent="0.3">
      <c r="A609" s="437" t="s">
        <v>1055</v>
      </c>
      <c r="B609" s="60" t="s">
        <v>135</v>
      </c>
      <c r="C609" s="60" t="s">
        <v>136</v>
      </c>
      <c r="D609" s="65">
        <v>9</v>
      </c>
      <c r="E609" s="449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8570</v>
      </c>
      <c r="J609"/>
      <c r="L609"/>
      <c r="M609" s="436"/>
      <c r="N609" s="433"/>
      <c r="O609" s="433"/>
      <c r="P609" s="433"/>
      <c r="Q609" s="434"/>
      <c r="R609" s="433"/>
      <c r="S609" s="145"/>
    </row>
    <row r="610" spans="1:19" ht="15" hidden="1" customHeight="1" x14ac:dyDescent="0.3">
      <c r="A610" s="437" t="s">
        <v>1055</v>
      </c>
      <c r="B610" s="60" t="s">
        <v>339</v>
      </c>
      <c r="C610" s="60" t="s">
        <v>340</v>
      </c>
      <c r="D610" s="65">
        <v>1</v>
      </c>
      <c r="E610" s="449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8570</v>
      </c>
      <c r="J610"/>
      <c r="L610"/>
      <c r="M610" s="436"/>
      <c r="N610" s="433"/>
      <c r="O610" s="433"/>
      <c r="P610" s="433"/>
      <c r="Q610" s="434"/>
      <c r="R610" s="433"/>
      <c r="S610" s="145"/>
    </row>
    <row r="611" spans="1:19" ht="15" hidden="1" customHeight="1" x14ac:dyDescent="0.3">
      <c r="A611" s="437" t="s">
        <v>1055</v>
      </c>
      <c r="B611" s="60" t="s">
        <v>8381</v>
      </c>
      <c r="C611" s="60" t="s">
        <v>8382</v>
      </c>
      <c r="D611" s="65">
        <v>1</v>
      </c>
      <c r="E611" s="449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8570</v>
      </c>
      <c r="J611"/>
      <c r="L611"/>
      <c r="M611" s="436"/>
      <c r="N611" s="433"/>
      <c r="O611" s="433"/>
      <c r="P611" s="433"/>
      <c r="Q611" s="434"/>
      <c r="R611" s="433"/>
      <c r="S611" s="145"/>
    </row>
    <row r="612" spans="1:19" ht="15" hidden="1" customHeight="1" x14ac:dyDescent="0.3">
      <c r="A612" s="437" t="s">
        <v>1055</v>
      </c>
      <c r="B612" s="60" t="s">
        <v>286</v>
      </c>
      <c r="C612" s="80" t="s">
        <v>287</v>
      </c>
      <c r="D612" s="65">
        <v>1</v>
      </c>
      <c r="E612" s="449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8570</v>
      </c>
      <c r="J612"/>
      <c r="L612"/>
      <c r="M612" s="436"/>
      <c r="N612" s="433"/>
      <c r="O612" s="433"/>
      <c r="P612" s="433"/>
      <c r="Q612" s="434"/>
      <c r="R612" s="433"/>
      <c r="S612" s="145"/>
    </row>
    <row r="613" spans="1:19" ht="15" hidden="1" customHeight="1" x14ac:dyDescent="0.3">
      <c r="A613" s="437" t="s">
        <v>1055</v>
      </c>
      <c r="B613" s="60" t="s">
        <v>461</v>
      </c>
      <c r="C613" s="63" t="s">
        <v>8571</v>
      </c>
      <c r="D613" s="65">
        <v>1</v>
      </c>
      <c r="E613" s="448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8572</v>
      </c>
      <c r="J613"/>
      <c r="L613"/>
      <c r="M613" s="436"/>
      <c r="N613" s="433"/>
      <c r="O613" s="433"/>
      <c r="P613" s="433"/>
      <c r="Q613" s="434"/>
      <c r="R613" s="433"/>
      <c r="S613" s="145"/>
    </row>
    <row r="614" spans="1:19" ht="15" hidden="1" customHeight="1" x14ac:dyDescent="0.3">
      <c r="A614" s="437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8573</v>
      </c>
      <c r="J614"/>
      <c r="L614"/>
      <c r="M614" s="436"/>
      <c r="N614" s="433"/>
      <c r="O614" s="433"/>
      <c r="P614" s="433"/>
      <c r="Q614" s="434"/>
      <c r="R614" s="433"/>
      <c r="S614" s="145"/>
    </row>
    <row r="615" spans="1:19" ht="15" hidden="1" customHeight="1" x14ac:dyDescent="0.3">
      <c r="A615" s="437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8574</v>
      </c>
      <c r="J615"/>
      <c r="L615"/>
      <c r="M615" s="436"/>
      <c r="N615" s="433"/>
      <c r="O615" s="433"/>
      <c r="P615" s="433"/>
      <c r="Q615" s="434"/>
      <c r="R615" s="433"/>
      <c r="S615" s="145"/>
    </row>
    <row r="616" spans="1:19" ht="15" hidden="1" customHeight="1" x14ac:dyDescent="0.3">
      <c r="A616" s="437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6"/>
      <c r="N616" s="433"/>
      <c r="O616" s="433"/>
      <c r="P616" s="433"/>
      <c r="Q616" s="434"/>
      <c r="R616" s="433"/>
      <c r="S616" s="145"/>
    </row>
    <row r="617" spans="1:19" ht="15" hidden="1" customHeight="1" x14ac:dyDescent="0.3">
      <c r="A617" s="437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6"/>
      <c r="N617" s="433"/>
      <c r="O617" s="433"/>
      <c r="P617" s="433"/>
      <c r="Q617" s="434"/>
      <c r="R617" s="433"/>
      <c r="S617" s="145"/>
    </row>
    <row r="618" spans="1:19" ht="15" hidden="1" customHeight="1" x14ac:dyDescent="0.3">
      <c r="A618" s="437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6"/>
      <c r="N618" s="433"/>
      <c r="O618" s="433"/>
      <c r="P618" s="433"/>
      <c r="Q618" s="434"/>
      <c r="R618" s="433"/>
      <c r="S618" s="145"/>
    </row>
    <row r="619" spans="1:19" ht="15" hidden="1" customHeight="1" x14ac:dyDescent="0.3">
      <c r="A619" s="437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6"/>
      <c r="N619" s="433"/>
      <c r="O619" s="433"/>
      <c r="P619" s="433"/>
      <c r="Q619" s="434"/>
      <c r="R619" s="433"/>
      <c r="S619" s="145"/>
    </row>
    <row r="620" spans="1:19" ht="15" hidden="1" customHeight="1" x14ac:dyDescent="0.3">
      <c r="A620" s="437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6"/>
      <c r="N620" s="433"/>
      <c r="O620" s="433"/>
      <c r="P620" s="433"/>
      <c r="Q620" s="434"/>
      <c r="R620" s="433"/>
      <c r="S620" s="145"/>
    </row>
    <row r="621" spans="1:19" ht="15" hidden="1" customHeight="1" x14ac:dyDescent="0.3">
      <c r="A621" s="437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6"/>
      <c r="N621" s="433"/>
      <c r="O621" s="433"/>
      <c r="P621" s="433"/>
      <c r="Q621" s="434"/>
      <c r="R621" s="433"/>
      <c r="S621" s="145"/>
    </row>
    <row r="622" spans="1:19" ht="15" hidden="1" customHeight="1" x14ac:dyDescent="0.3">
      <c r="A622" s="437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6"/>
      <c r="N622" s="433"/>
      <c r="O622" s="433"/>
      <c r="P622" s="433"/>
      <c r="Q622" s="434"/>
      <c r="R622" s="433"/>
      <c r="S622" s="145"/>
    </row>
    <row r="623" spans="1:19" ht="15" hidden="1" customHeight="1" x14ac:dyDescent="0.3">
      <c r="A623" s="437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6"/>
      <c r="N623" s="433"/>
      <c r="O623" s="433"/>
      <c r="P623" s="433"/>
      <c r="Q623" s="434"/>
      <c r="R623" s="433"/>
      <c r="S623" s="145"/>
    </row>
    <row r="624" spans="1:19" ht="15" hidden="1" customHeight="1" x14ac:dyDescent="0.3">
      <c r="A624" s="437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6"/>
      <c r="N624" s="433"/>
      <c r="O624" s="433"/>
      <c r="P624" s="433"/>
      <c r="Q624" s="434"/>
      <c r="R624" s="433"/>
      <c r="S624" s="145"/>
    </row>
    <row r="625" spans="1:19" ht="15" hidden="1" customHeight="1" x14ac:dyDescent="0.3">
      <c r="A625" s="437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6"/>
      <c r="N625" s="433"/>
      <c r="O625" s="433"/>
      <c r="P625" s="433"/>
      <c r="Q625" s="434"/>
      <c r="R625" s="433"/>
      <c r="S625" s="145"/>
    </row>
    <row r="626" spans="1:19" ht="15" hidden="1" customHeight="1" x14ac:dyDescent="0.3">
      <c r="A626" s="437" t="s">
        <v>1068</v>
      </c>
      <c r="B626" s="63" t="s">
        <v>8575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6"/>
      <c r="N626" s="433"/>
      <c r="O626" s="433"/>
      <c r="P626" s="433"/>
      <c r="Q626" s="434"/>
      <c r="R626" s="433"/>
      <c r="S626" s="145"/>
    </row>
    <row r="627" spans="1:19" ht="15" hidden="1" customHeight="1" x14ac:dyDescent="0.3">
      <c r="A627" s="437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6"/>
      <c r="N627" s="433"/>
      <c r="O627" s="433"/>
      <c r="P627" s="433"/>
      <c r="Q627" s="434"/>
      <c r="R627" s="433"/>
      <c r="S627" s="145"/>
    </row>
    <row r="628" spans="1:19" ht="15" hidden="1" customHeight="1" x14ac:dyDescent="0.3">
      <c r="A628" s="437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6"/>
      <c r="N628" s="433"/>
      <c r="O628" s="433"/>
      <c r="P628" s="433"/>
      <c r="Q628" s="434"/>
      <c r="R628" s="433"/>
      <c r="S628" s="145"/>
    </row>
    <row r="629" spans="1:19" ht="15" customHeight="1" x14ac:dyDescent="0.3">
      <c r="A629" s="437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6"/>
      <c r="N629" s="433"/>
      <c r="O629" s="433"/>
      <c r="P629" s="433"/>
      <c r="Q629" s="434"/>
      <c r="R629" s="433"/>
      <c r="S629" s="145"/>
    </row>
    <row r="630" spans="1:19" ht="15" hidden="1" customHeight="1" x14ac:dyDescent="0.3">
      <c r="A630" s="437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6"/>
      <c r="N630" s="433"/>
      <c r="O630" s="433"/>
      <c r="P630" s="433"/>
      <c r="Q630" s="434"/>
      <c r="R630" s="433"/>
      <c r="S630" s="145"/>
    </row>
    <row r="631" spans="1:19" ht="15" hidden="1" customHeight="1" x14ac:dyDescent="0.3">
      <c r="A631" s="437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6"/>
      <c r="N631" s="433"/>
      <c r="O631" s="433"/>
      <c r="P631" s="433"/>
      <c r="Q631" s="434"/>
      <c r="R631" s="433"/>
      <c r="S631" s="145"/>
    </row>
    <row r="632" spans="1:19" ht="15" hidden="1" customHeight="1" x14ac:dyDescent="0.3">
      <c r="A632" s="438" t="s">
        <v>1068</v>
      </c>
      <c r="B632" s="418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08" t="s">
        <v>609</v>
      </c>
      <c r="I632" s="60"/>
      <c r="J632"/>
      <c r="L632"/>
      <c r="M632" s="436"/>
      <c r="N632" s="433"/>
      <c r="O632" s="433"/>
      <c r="P632" s="433"/>
      <c r="Q632" s="434"/>
      <c r="R632" s="433"/>
      <c r="S632" s="145"/>
    </row>
    <row r="633" spans="1:19" ht="15" hidden="1" customHeight="1" x14ac:dyDescent="0.3">
      <c r="A633" s="437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8576</v>
      </c>
      <c r="J633"/>
      <c r="L633"/>
      <c r="M633" s="436"/>
      <c r="N633" s="433"/>
      <c r="O633" s="433"/>
      <c r="P633" s="433"/>
      <c r="Q633" s="434"/>
      <c r="R633" s="433"/>
      <c r="S633" s="145"/>
    </row>
    <row r="634" spans="1:19" ht="15" hidden="1" customHeight="1" x14ac:dyDescent="0.3">
      <c r="A634" s="437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6"/>
      <c r="N634" s="433"/>
      <c r="O634" s="433"/>
      <c r="P634" s="433"/>
      <c r="Q634" s="434"/>
      <c r="R634" s="433"/>
      <c r="S634" s="145"/>
    </row>
    <row r="635" spans="1:19" ht="15" hidden="1" customHeight="1" x14ac:dyDescent="0.3">
      <c r="A635" s="437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6"/>
      <c r="N635" s="433"/>
      <c r="O635" s="433"/>
      <c r="P635" s="433"/>
      <c r="Q635" s="434"/>
      <c r="R635" s="433"/>
      <c r="S635" s="145"/>
    </row>
    <row r="636" spans="1:19" ht="15" hidden="1" customHeight="1" x14ac:dyDescent="0.3">
      <c r="A636" s="437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6"/>
      <c r="N636" s="433"/>
      <c r="O636" s="433"/>
      <c r="P636" s="433"/>
      <c r="Q636" s="434"/>
      <c r="R636" s="433"/>
      <c r="S636" s="145"/>
    </row>
    <row r="637" spans="1:19" ht="15" hidden="1" customHeight="1" x14ac:dyDescent="0.3">
      <c r="A637" s="437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8577</v>
      </c>
      <c r="J637"/>
      <c r="L637"/>
      <c r="M637" s="436"/>
      <c r="N637" s="433"/>
      <c r="O637" s="433"/>
      <c r="P637" s="433"/>
      <c r="Q637" s="434"/>
      <c r="R637" s="433"/>
      <c r="S637" s="145"/>
    </row>
    <row r="638" spans="1:19" ht="15" hidden="1" customHeight="1" x14ac:dyDescent="0.3">
      <c r="A638" s="437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8577</v>
      </c>
      <c r="J638"/>
      <c r="L638"/>
      <c r="M638" s="436"/>
      <c r="N638" s="433"/>
      <c r="O638" s="433"/>
      <c r="P638" s="433"/>
      <c r="Q638" s="434"/>
      <c r="R638" s="433"/>
      <c r="S638" s="145"/>
    </row>
    <row r="639" spans="1:19" ht="15" hidden="1" customHeight="1" x14ac:dyDescent="0.3">
      <c r="A639" s="437" t="s">
        <v>1068</v>
      </c>
      <c r="B639" s="75" t="s">
        <v>7798</v>
      </c>
      <c r="C639" s="87" t="s">
        <v>7699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8577</v>
      </c>
      <c r="J639"/>
      <c r="L639"/>
      <c r="M639" s="436"/>
      <c r="N639" s="433"/>
      <c r="O639" s="433"/>
      <c r="P639" s="433"/>
      <c r="Q639" s="434"/>
      <c r="R639" s="433"/>
      <c r="S639" s="145"/>
    </row>
    <row r="640" spans="1:19" ht="15" hidden="1" customHeight="1" x14ac:dyDescent="0.3">
      <c r="A640" s="437" t="s">
        <v>1068</v>
      </c>
      <c r="B640" s="79" t="s">
        <v>5651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8578</v>
      </c>
      <c r="J640"/>
      <c r="L640"/>
      <c r="M640" s="436"/>
      <c r="N640" s="433"/>
      <c r="O640" s="433"/>
      <c r="P640" s="433"/>
      <c r="Q640" s="434"/>
      <c r="R640" s="433"/>
      <c r="S640" s="145"/>
    </row>
    <row r="641" spans="1:19" ht="15" hidden="1" customHeight="1" x14ac:dyDescent="0.3">
      <c r="A641" s="437" t="s">
        <v>1068</v>
      </c>
      <c r="B641" s="111" t="s">
        <v>8579</v>
      </c>
      <c r="C641" s="60" t="s">
        <v>7332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8578</v>
      </c>
      <c r="J641"/>
      <c r="L641"/>
      <c r="M641" s="436"/>
      <c r="N641" s="433"/>
      <c r="O641" s="433"/>
      <c r="P641" s="433"/>
      <c r="Q641" s="434"/>
      <c r="R641" s="433"/>
      <c r="S641" s="145"/>
    </row>
    <row r="642" spans="1:19" ht="15" hidden="1" customHeight="1" x14ac:dyDescent="0.3">
      <c r="A642" s="437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6"/>
      <c r="N642" s="433"/>
      <c r="O642" s="433"/>
      <c r="P642" s="433"/>
      <c r="Q642" s="434"/>
      <c r="R642" s="433"/>
      <c r="S642" s="145"/>
    </row>
    <row r="643" spans="1:19" ht="15" hidden="1" customHeight="1" x14ac:dyDescent="0.3">
      <c r="A643" s="437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6"/>
      <c r="N643" s="433"/>
      <c r="O643" s="433"/>
      <c r="P643" s="433"/>
      <c r="Q643" s="434"/>
      <c r="R643" s="433"/>
      <c r="S643" s="145"/>
    </row>
    <row r="644" spans="1:19" ht="15" hidden="1" customHeight="1" x14ac:dyDescent="0.3">
      <c r="A644" s="437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6"/>
      <c r="N644" s="433"/>
      <c r="O644" s="433"/>
      <c r="P644" s="433"/>
      <c r="Q644" s="434"/>
      <c r="R644" s="433"/>
      <c r="S644" s="145"/>
    </row>
    <row r="645" spans="1:19" ht="15" hidden="1" customHeight="1" x14ac:dyDescent="0.3">
      <c r="A645" s="437" t="s">
        <v>1068</v>
      </c>
      <c r="B645" s="60" t="s">
        <v>461</v>
      </c>
      <c r="C645" s="75" t="s">
        <v>8580</v>
      </c>
      <c r="D645" s="65">
        <v>1</v>
      </c>
      <c r="E645" s="449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8581</v>
      </c>
      <c r="J645"/>
      <c r="L645"/>
      <c r="M645" s="436"/>
      <c r="N645" s="433"/>
      <c r="O645" s="433"/>
      <c r="P645" s="433"/>
      <c r="Q645" s="434"/>
      <c r="R645" s="433"/>
      <c r="S645" s="145"/>
    </row>
    <row r="646" spans="1:19" ht="15" hidden="1" customHeight="1" x14ac:dyDescent="0.3">
      <c r="A646" s="437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8581</v>
      </c>
      <c r="J646"/>
      <c r="L646"/>
      <c r="M646" s="436"/>
      <c r="N646" s="433"/>
      <c r="O646" s="433"/>
      <c r="P646" s="433"/>
      <c r="Q646" s="434"/>
      <c r="R646" s="433"/>
      <c r="S646" s="145"/>
    </row>
    <row r="647" spans="1:19" ht="15" hidden="1" customHeight="1" x14ac:dyDescent="0.3">
      <c r="A647" s="437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6"/>
      <c r="N647" s="433"/>
      <c r="O647" s="433"/>
      <c r="P647" s="433"/>
      <c r="Q647" s="434"/>
      <c r="R647" s="433"/>
      <c r="S647" s="145"/>
    </row>
    <row r="648" spans="1:19" ht="15" hidden="1" customHeight="1" x14ac:dyDescent="0.3">
      <c r="A648" s="437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6"/>
      <c r="N648" s="433"/>
      <c r="O648" s="433"/>
      <c r="P648" s="433"/>
      <c r="Q648" s="434"/>
      <c r="R648" s="433"/>
      <c r="S648" s="145"/>
    </row>
    <row r="649" spans="1:19" ht="15" hidden="1" customHeight="1" x14ac:dyDescent="0.3">
      <c r="A649" s="437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6"/>
      <c r="N649" s="433"/>
      <c r="O649" s="433"/>
      <c r="P649" s="433"/>
      <c r="Q649" s="434"/>
      <c r="R649" s="433"/>
      <c r="S649" s="145"/>
    </row>
    <row r="650" spans="1:19" ht="15" hidden="1" customHeight="1" x14ac:dyDescent="0.3">
      <c r="A650" s="437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6"/>
      <c r="N650" s="433"/>
      <c r="O650" s="433"/>
      <c r="P650" s="433"/>
      <c r="Q650" s="434"/>
      <c r="R650" s="433"/>
      <c r="S650" s="145"/>
    </row>
    <row r="651" spans="1:19" ht="15" hidden="1" customHeight="1" x14ac:dyDescent="0.3">
      <c r="A651" s="437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6"/>
      <c r="N651" s="433"/>
      <c r="O651" s="433"/>
      <c r="P651" s="433"/>
      <c r="Q651" s="434"/>
      <c r="R651" s="433"/>
      <c r="S651" s="145"/>
    </row>
    <row r="652" spans="1:19" ht="15" hidden="1" customHeight="1" x14ac:dyDescent="0.3">
      <c r="A652" s="437" t="s">
        <v>1086</v>
      </c>
      <c r="B652" s="63" t="s">
        <v>4169</v>
      </c>
      <c r="C652" s="60" t="s">
        <v>8582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8583</v>
      </c>
      <c r="J652"/>
      <c r="L652"/>
      <c r="M652" s="436"/>
      <c r="N652" s="433"/>
      <c r="O652" s="433"/>
      <c r="P652" s="433"/>
      <c r="Q652" s="434"/>
      <c r="R652" s="433"/>
      <c r="S652" s="145"/>
    </row>
    <row r="653" spans="1:19" ht="15" hidden="1" customHeight="1" x14ac:dyDescent="0.3">
      <c r="A653" s="437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6"/>
      <c r="N653" s="433"/>
      <c r="O653" s="433"/>
      <c r="P653" s="433"/>
      <c r="Q653" s="434"/>
      <c r="R653" s="433"/>
      <c r="S653" s="145"/>
    </row>
    <row r="654" spans="1:19" ht="15" hidden="1" customHeight="1" x14ac:dyDescent="0.3">
      <c r="A654" s="437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6"/>
      <c r="N654" s="433"/>
      <c r="O654" s="433"/>
      <c r="P654" s="433"/>
      <c r="Q654" s="434"/>
      <c r="R654" s="433"/>
      <c r="S654" s="145"/>
    </row>
    <row r="655" spans="1:19" ht="15" hidden="1" customHeight="1" x14ac:dyDescent="0.3">
      <c r="A655" s="437" t="s">
        <v>1086</v>
      </c>
      <c r="B655" s="79" t="s">
        <v>5651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6"/>
      <c r="N655" s="433"/>
      <c r="O655" s="433"/>
      <c r="P655" s="433"/>
      <c r="Q655" s="434"/>
      <c r="R655" s="433"/>
      <c r="S655" s="145"/>
    </row>
    <row r="656" spans="1:19" ht="15" hidden="1" customHeight="1" x14ac:dyDescent="0.3">
      <c r="A656" s="437" t="s">
        <v>1086</v>
      </c>
      <c r="B656" s="79" t="s">
        <v>5446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6"/>
      <c r="N656" s="433"/>
      <c r="O656" s="433"/>
      <c r="P656" s="433"/>
      <c r="Q656" s="434"/>
      <c r="R656" s="433"/>
      <c r="S656" s="145"/>
    </row>
    <row r="657" spans="1:19" ht="15" hidden="1" customHeight="1" x14ac:dyDescent="0.3">
      <c r="A657" s="437" t="s">
        <v>1086</v>
      </c>
      <c r="B657" s="63" t="s">
        <v>8233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8584</v>
      </c>
      <c r="J657"/>
      <c r="L657"/>
      <c r="M657" s="436"/>
      <c r="N657" s="433"/>
      <c r="O657" s="433"/>
      <c r="P657" s="433"/>
      <c r="Q657" s="434"/>
      <c r="R657" s="433"/>
      <c r="S657" s="145"/>
    </row>
    <row r="658" spans="1:19" ht="15" hidden="1" customHeight="1" x14ac:dyDescent="0.3">
      <c r="A658" s="437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8584</v>
      </c>
      <c r="J658"/>
      <c r="L658"/>
      <c r="M658" s="436"/>
      <c r="N658" s="433"/>
      <c r="O658" s="433"/>
      <c r="P658" s="433"/>
      <c r="Q658" s="434"/>
      <c r="R658" s="433"/>
      <c r="S658" s="145"/>
    </row>
    <row r="659" spans="1:19" ht="15" hidden="1" customHeight="1" x14ac:dyDescent="0.3">
      <c r="A659" s="437" t="s">
        <v>1086</v>
      </c>
      <c r="B659" s="63" t="s">
        <v>8328</v>
      </c>
      <c r="C659" s="75" t="s">
        <v>5315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8584</v>
      </c>
      <c r="J659">
        <f>28000/8</f>
        <v>3500</v>
      </c>
      <c r="L659"/>
      <c r="M659" s="436"/>
      <c r="N659" s="433"/>
      <c r="O659" s="433"/>
      <c r="P659" s="433"/>
      <c r="Q659" s="434"/>
      <c r="R659" s="433"/>
      <c r="S659" s="145"/>
    </row>
    <row r="660" spans="1:19" ht="15" hidden="1" customHeight="1" x14ac:dyDescent="0.3">
      <c r="A660" s="437" t="s">
        <v>1086</v>
      </c>
      <c r="B660" s="111" t="s">
        <v>8329</v>
      </c>
      <c r="C660" s="75" t="s">
        <v>5315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8584</v>
      </c>
      <c r="J660"/>
      <c r="L660"/>
      <c r="M660" s="436"/>
      <c r="N660" s="433"/>
      <c r="O660" s="433"/>
      <c r="P660" s="433"/>
      <c r="Q660" s="434"/>
      <c r="R660" s="433"/>
      <c r="S660" s="145"/>
    </row>
    <row r="661" spans="1:19" ht="15" hidden="1" customHeight="1" x14ac:dyDescent="0.3">
      <c r="A661" s="437" t="s">
        <v>1086</v>
      </c>
      <c r="B661" s="63" t="s">
        <v>8233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8585</v>
      </c>
      <c r="I661" s="73" t="s">
        <v>8586</v>
      </c>
      <c r="J661"/>
      <c r="L661"/>
      <c r="M661" s="436"/>
      <c r="N661" s="433"/>
      <c r="O661" s="433"/>
      <c r="P661" s="433"/>
      <c r="Q661" s="434"/>
      <c r="R661" s="433"/>
      <c r="S661" s="145"/>
    </row>
    <row r="662" spans="1:19" ht="15" hidden="1" customHeight="1" x14ac:dyDescent="0.3">
      <c r="A662" s="437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8585</v>
      </c>
      <c r="I662" s="73" t="s">
        <v>8586</v>
      </c>
      <c r="J662"/>
      <c r="L662"/>
      <c r="M662" s="436"/>
      <c r="N662" s="433"/>
      <c r="O662" s="433"/>
      <c r="P662" s="433"/>
      <c r="Q662" s="434"/>
      <c r="R662" s="433"/>
      <c r="S662" s="145"/>
    </row>
    <row r="663" spans="1:19" ht="15" hidden="1" customHeight="1" x14ac:dyDescent="0.3">
      <c r="A663" s="437" t="s">
        <v>1086</v>
      </c>
      <c r="B663" s="63" t="s">
        <v>8328</v>
      </c>
      <c r="C663" s="75" t="s">
        <v>5315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8585</v>
      </c>
      <c r="I663" s="73" t="s">
        <v>8586</v>
      </c>
      <c r="J663"/>
      <c r="L663"/>
      <c r="M663" s="436"/>
      <c r="N663" s="433"/>
      <c r="O663" s="433"/>
      <c r="P663" s="433"/>
      <c r="Q663" s="434"/>
      <c r="R663" s="433"/>
      <c r="S663" s="145"/>
    </row>
    <row r="664" spans="1:19" ht="15" hidden="1" customHeight="1" x14ac:dyDescent="0.3">
      <c r="A664" s="437" t="s">
        <v>1086</v>
      </c>
      <c r="B664" s="111" t="s">
        <v>8329</v>
      </c>
      <c r="C664" s="75" t="s">
        <v>5315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8585</v>
      </c>
      <c r="I664" s="73" t="s">
        <v>8586</v>
      </c>
      <c r="J664"/>
      <c r="L664"/>
      <c r="M664" s="436"/>
      <c r="N664" s="433"/>
      <c r="O664" s="433"/>
      <c r="P664" s="433"/>
      <c r="Q664" s="434"/>
      <c r="R664" s="433"/>
      <c r="S664" s="145"/>
    </row>
    <row r="665" spans="1:19" ht="15" hidden="1" customHeight="1" x14ac:dyDescent="0.3">
      <c r="A665" s="437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8585</v>
      </c>
      <c r="I665" s="73" t="s">
        <v>8586</v>
      </c>
      <c r="J665"/>
      <c r="L665"/>
      <c r="M665" s="436"/>
      <c r="N665" s="433"/>
      <c r="O665" s="433"/>
      <c r="P665" s="433"/>
      <c r="Q665" s="434"/>
      <c r="R665" s="433"/>
      <c r="S665" s="145"/>
    </row>
    <row r="666" spans="1:19" ht="15" hidden="1" customHeight="1" x14ac:dyDescent="0.3">
      <c r="A666" s="437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8587</v>
      </c>
      <c r="J666"/>
      <c r="L666"/>
      <c r="M666" s="436"/>
      <c r="N666" s="433"/>
      <c r="O666" s="433"/>
      <c r="P666" s="433"/>
      <c r="Q666" s="434"/>
      <c r="R666" s="433"/>
      <c r="S666" s="145"/>
    </row>
    <row r="667" spans="1:19" ht="15" hidden="1" customHeight="1" x14ac:dyDescent="0.3">
      <c r="A667" s="437" t="s">
        <v>1086</v>
      </c>
      <c r="B667" s="60" t="s">
        <v>8588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8587</v>
      </c>
      <c r="J667"/>
      <c r="L667"/>
      <c r="M667" s="436"/>
      <c r="N667" s="433"/>
      <c r="O667" s="433"/>
      <c r="P667" s="433"/>
      <c r="Q667" s="434"/>
      <c r="R667" s="433"/>
      <c r="S667" s="145"/>
    </row>
    <row r="668" spans="1:19" ht="15" hidden="1" customHeight="1" x14ac:dyDescent="0.3">
      <c r="A668" s="437" t="s">
        <v>1086</v>
      </c>
      <c r="B668" s="60" t="s">
        <v>8285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8587</v>
      </c>
      <c r="J668"/>
      <c r="L668"/>
      <c r="M668" s="436"/>
      <c r="N668" s="433"/>
      <c r="O668" s="433"/>
      <c r="P668" s="433"/>
      <c r="Q668" s="434"/>
      <c r="R668" s="433"/>
      <c r="S668" s="145"/>
    </row>
    <row r="669" spans="1:19" ht="15" hidden="1" customHeight="1" x14ac:dyDescent="0.3">
      <c r="A669" s="437" t="s">
        <v>1086</v>
      </c>
      <c r="B669" s="79" t="s">
        <v>6784</v>
      </c>
      <c r="C669" s="60" t="s">
        <v>6785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8587</v>
      </c>
      <c r="J669"/>
      <c r="L669"/>
      <c r="M669" s="436"/>
      <c r="N669" s="433"/>
      <c r="O669" s="433"/>
      <c r="P669" s="433"/>
      <c r="Q669" s="434"/>
      <c r="R669" s="433"/>
      <c r="S669" s="145"/>
    </row>
    <row r="670" spans="1:19" ht="15" hidden="1" customHeight="1" x14ac:dyDescent="0.3">
      <c r="A670" s="437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8589</v>
      </c>
      <c r="J670"/>
      <c r="L670"/>
      <c r="M670" s="436"/>
      <c r="N670" s="433"/>
      <c r="O670" s="433"/>
      <c r="P670" s="433"/>
      <c r="Q670" s="434"/>
      <c r="R670" s="433"/>
      <c r="S670" s="145"/>
    </row>
    <row r="671" spans="1:19" ht="15" hidden="1" customHeight="1" x14ac:dyDescent="0.3">
      <c r="A671" s="437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8589</v>
      </c>
      <c r="J671"/>
      <c r="L671"/>
      <c r="M671" s="436"/>
      <c r="N671" s="433"/>
      <c r="O671" s="433"/>
      <c r="P671" s="433"/>
      <c r="Q671" s="434"/>
      <c r="R671" s="433"/>
      <c r="S671" s="145"/>
    </row>
    <row r="672" spans="1:19" ht="15" hidden="1" customHeight="1" x14ac:dyDescent="0.3">
      <c r="A672" s="437" t="s">
        <v>1086</v>
      </c>
      <c r="B672" s="60" t="s">
        <v>461</v>
      </c>
      <c r="C672" s="60" t="s">
        <v>8590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8589</v>
      </c>
      <c r="J672"/>
      <c r="K672" s="164"/>
      <c r="L672"/>
      <c r="M672" s="436"/>
      <c r="N672" s="433"/>
      <c r="O672" s="433"/>
      <c r="P672" s="433"/>
      <c r="Q672" s="434"/>
      <c r="R672" s="433"/>
      <c r="S672" s="145"/>
    </row>
    <row r="673" spans="1:19" ht="15" hidden="1" customHeight="1" x14ac:dyDescent="0.3">
      <c r="A673" s="437" t="s">
        <v>1086</v>
      </c>
      <c r="B673" s="60" t="s">
        <v>461</v>
      </c>
      <c r="C673" s="60" t="s">
        <v>8495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8589</v>
      </c>
      <c r="J673"/>
      <c r="K673" s="450"/>
      <c r="L673"/>
      <c r="M673" s="436"/>
      <c r="N673" s="433"/>
      <c r="O673" s="433"/>
      <c r="P673" s="433"/>
      <c r="Q673" s="434"/>
      <c r="R673" s="433"/>
      <c r="S673" s="145"/>
    </row>
    <row r="674" spans="1:19" ht="15" hidden="1" customHeight="1" x14ac:dyDescent="0.3">
      <c r="A674" s="437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0"/>
      <c r="L674"/>
      <c r="M674" s="436"/>
      <c r="N674" s="433"/>
      <c r="O674" s="433"/>
      <c r="P674" s="433"/>
      <c r="Q674" s="434"/>
      <c r="R674" s="433"/>
      <c r="S674" s="145"/>
    </row>
    <row r="675" spans="1:19" ht="15" hidden="1" customHeight="1" x14ac:dyDescent="0.3">
      <c r="A675" s="437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6"/>
      <c r="N675" s="433"/>
      <c r="O675" s="433"/>
      <c r="P675" s="433"/>
      <c r="Q675" s="434"/>
      <c r="R675" s="433"/>
      <c r="S675" s="145"/>
    </row>
    <row r="676" spans="1:19" ht="15" hidden="1" customHeight="1" x14ac:dyDescent="0.3">
      <c r="A676" s="437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6"/>
      <c r="N676" s="433"/>
      <c r="O676" s="433"/>
      <c r="P676" s="433"/>
      <c r="Q676" s="434"/>
      <c r="R676" s="433"/>
      <c r="S676" s="145"/>
    </row>
    <row r="677" spans="1:19" ht="15" hidden="1" customHeight="1" x14ac:dyDescent="0.3">
      <c r="A677" s="437" t="s">
        <v>1086</v>
      </c>
      <c r="B677" s="60" t="s">
        <v>7582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8591</v>
      </c>
      <c r="J677"/>
      <c r="K677" s="164"/>
      <c r="L677"/>
      <c r="M677" s="436"/>
      <c r="N677" s="433"/>
      <c r="O677" s="433"/>
      <c r="P677" s="433"/>
      <c r="Q677" s="434"/>
      <c r="R677" s="433"/>
      <c r="S677" s="145"/>
    </row>
    <row r="678" spans="1:19" ht="15" hidden="1" customHeight="1" x14ac:dyDescent="0.3">
      <c r="A678" s="437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8591</v>
      </c>
      <c r="J678"/>
      <c r="K678" s="164"/>
      <c r="L678"/>
      <c r="M678" s="436"/>
      <c r="N678" s="433"/>
      <c r="O678" s="433"/>
      <c r="P678" s="433"/>
      <c r="Q678" s="434"/>
      <c r="R678" s="433"/>
      <c r="S678" s="145"/>
    </row>
    <row r="679" spans="1:19" ht="15" hidden="1" customHeight="1" x14ac:dyDescent="0.3">
      <c r="A679" s="437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8591</v>
      </c>
      <c r="J679"/>
      <c r="K679" s="164"/>
      <c r="L679"/>
      <c r="M679" s="436"/>
      <c r="N679" s="433"/>
      <c r="O679" s="433"/>
      <c r="P679" s="433"/>
      <c r="Q679" s="434"/>
      <c r="R679" s="433"/>
      <c r="S679" s="145"/>
    </row>
    <row r="680" spans="1:19" ht="15" hidden="1" customHeight="1" x14ac:dyDescent="0.3">
      <c r="A680" s="437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8592</v>
      </c>
      <c r="J680"/>
      <c r="K680" s="164"/>
      <c r="L680"/>
      <c r="M680" s="436"/>
      <c r="N680" s="433"/>
      <c r="O680" s="433"/>
      <c r="P680" s="433"/>
      <c r="Q680" s="434"/>
      <c r="R680" s="433"/>
      <c r="S680" s="145"/>
    </row>
    <row r="681" spans="1:19" ht="15" hidden="1" customHeight="1" x14ac:dyDescent="0.3">
      <c r="A681" s="437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8592</v>
      </c>
      <c r="J681"/>
      <c r="K681" s="164"/>
      <c r="L681"/>
      <c r="M681" s="436"/>
      <c r="N681" s="433"/>
      <c r="O681" s="433"/>
      <c r="P681" s="433"/>
      <c r="Q681" s="434"/>
      <c r="R681" s="433"/>
      <c r="S681" s="145"/>
    </row>
    <row r="682" spans="1:19" ht="15" hidden="1" customHeight="1" x14ac:dyDescent="0.3">
      <c r="A682" s="437" t="s">
        <v>1086</v>
      </c>
      <c r="B682" s="60" t="s">
        <v>8381</v>
      </c>
      <c r="C682" s="60" t="s">
        <v>8382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8592</v>
      </c>
      <c r="J682"/>
      <c r="K682" s="164"/>
      <c r="L682"/>
      <c r="M682" s="436"/>
      <c r="N682" s="433"/>
      <c r="O682" s="433"/>
      <c r="P682" s="433"/>
      <c r="Q682" s="434"/>
      <c r="R682" s="433"/>
      <c r="S682" s="145"/>
    </row>
    <row r="683" spans="1:19" ht="15" hidden="1" customHeight="1" x14ac:dyDescent="0.3">
      <c r="A683" s="437" t="s">
        <v>1086</v>
      </c>
      <c r="B683" s="60" t="s">
        <v>286</v>
      </c>
      <c r="C683" s="80" t="s">
        <v>287</v>
      </c>
      <c r="D683" s="65">
        <v>1</v>
      </c>
      <c r="E683" s="449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8592</v>
      </c>
      <c r="J683"/>
      <c r="K683" s="450"/>
      <c r="L683"/>
      <c r="M683" s="436"/>
      <c r="N683" s="433"/>
      <c r="O683" s="433"/>
      <c r="P683" s="433"/>
      <c r="Q683" s="434"/>
      <c r="R683" s="433"/>
      <c r="S683" s="145"/>
    </row>
    <row r="684" spans="1:19" ht="15" hidden="1" customHeight="1" x14ac:dyDescent="0.3">
      <c r="A684" s="437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8593</v>
      </c>
      <c r="J684"/>
      <c r="K684" s="164"/>
      <c r="L684"/>
      <c r="M684" s="436"/>
      <c r="N684" s="433"/>
      <c r="O684" s="433"/>
      <c r="P684" s="433"/>
      <c r="Q684" s="434"/>
      <c r="R684" s="433"/>
      <c r="S684" s="145"/>
    </row>
    <row r="685" spans="1:19" ht="15" hidden="1" customHeight="1" x14ac:dyDescent="0.3">
      <c r="A685" s="437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8593</v>
      </c>
      <c r="J685"/>
      <c r="K685" s="164"/>
      <c r="L685"/>
      <c r="M685" s="436"/>
      <c r="N685" s="433"/>
      <c r="O685" s="433"/>
      <c r="P685" s="433"/>
      <c r="Q685" s="434"/>
      <c r="R685" s="433"/>
      <c r="S685" s="145"/>
    </row>
    <row r="686" spans="1:19" ht="15" hidden="1" customHeight="1" x14ac:dyDescent="0.3">
      <c r="A686" s="437" t="s">
        <v>1086</v>
      </c>
      <c r="B686" s="60" t="s">
        <v>8594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8595</v>
      </c>
      <c r="J686"/>
      <c r="K686" s="164"/>
      <c r="L686"/>
      <c r="M686" s="436"/>
      <c r="N686" s="433"/>
      <c r="O686" s="433"/>
      <c r="P686" s="433"/>
      <c r="Q686" s="434"/>
      <c r="R686" s="433"/>
      <c r="S686" s="145"/>
    </row>
    <row r="687" spans="1:19" ht="15" hidden="1" customHeight="1" x14ac:dyDescent="0.3">
      <c r="A687" s="437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8596</v>
      </c>
      <c r="J687"/>
      <c r="K687" s="164"/>
      <c r="L687"/>
      <c r="M687" s="436"/>
      <c r="N687" s="433"/>
      <c r="O687" s="433"/>
      <c r="P687" s="433"/>
      <c r="Q687" s="434"/>
      <c r="R687" s="433"/>
      <c r="S687" s="145"/>
    </row>
    <row r="688" spans="1:19" ht="15" hidden="1" customHeight="1" x14ac:dyDescent="0.3">
      <c r="A688" s="437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8596</v>
      </c>
      <c r="J688"/>
      <c r="K688" s="164"/>
      <c r="L688"/>
      <c r="M688" s="436"/>
      <c r="N688" s="433"/>
      <c r="O688" s="433"/>
      <c r="P688" s="433"/>
      <c r="Q688" s="434"/>
      <c r="R688" s="433"/>
      <c r="S688" s="145"/>
    </row>
    <row r="689" spans="1:19" ht="15" hidden="1" customHeight="1" x14ac:dyDescent="0.3">
      <c r="A689" s="437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8596</v>
      </c>
      <c r="J689"/>
      <c r="K689" s="164"/>
      <c r="L689"/>
      <c r="M689" s="436"/>
      <c r="N689" s="433"/>
      <c r="O689" s="433"/>
      <c r="P689" s="433"/>
      <c r="Q689" s="434"/>
      <c r="R689" s="433"/>
      <c r="S689" s="145"/>
    </row>
    <row r="690" spans="1:19" ht="15" hidden="1" customHeight="1" x14ac:dyDescent="0.3">
      <c r="A690" s="437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8596</v>
      </c>
      <c r="J690"/>
      <c r="K690" s="164"/>
      <c r="L690"/>
      <c r="M690" s="436"/>
      <c r="N690" s="433"/>
      <c r="O690" s="433"/>
      <c r="P690" s="433"/>
      <c r="Q690" s="434"/>
      <c r="R690" s="433"/>
      <c r="S690" s="145"/>
    </row>
    <row r="691" spans="1:19" ht="15" hidden="1" customHeight="1" x14ac:dyDescent="0.3">
      <c r="A691" s="437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6"/>
      <c r="N691" s="433"/>
      <c r="O691" s="433"/>
      <c r="P691" s="433"/>
      <c r="Q691" s="434"/>
      <c r="R691" s="433"/>
      <c r="S691" s="145"/>
    </row>
    <row r="692" spans="1:19" ht="15" customHeight="1" x14ac:dyDescent="0.3">
      <c r="A692" s="437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6"/>
      <c r="N692" s="433"/>
      <c r="O692" s="433"/>
      <c r="P692" s="433"/>
      <c r="Q692" s="434"/>
      <c r="R692" s="433"/>
      <c r="S692" s="145"/>
    </row>
    <row r="693" spans="1:19" ht="15" hidden="1" customHeight="1" x14ac:dyDescent="0.3">
      <c r="A693" s="437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6"/>
      <c r="N693" s="433"/>
      <c r="O693" s="433"/>
      <c r="P693" s="433"/>
      <c r="Q693" s="434"/>
      <c r="R693" s="433"/>
      <c r="S693" s="145"/>
    </row>
    <row r="694" spans="1:19" ht="15" hidden="1" customHeight="1" x14ac:dyDescent="0.3">
      <c r="A694" s="437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6"/>
      <c r="N694" s="433"/>
      <c r="O694" s="433"/>
      <c r="P694" s="433"/>
      <c r="Q694" s="434"/>
      <c r="R694" s="433"/>
      <c r="S694" s="145"/>
    </row>
    <row r="695" spans="1:19" ht="15" customHeight="1" x14ac:dyDescent="0.3">
      <c r="A695" s="437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6"/>
      <c r="N695" s="433"/>
      <c r="O695" s="433"/>
      <c r="P695" s="433"/>
      <c r="Q695" s="434"/>
      <c r="R695" s="433"/>
      <c r="S695" s="145"/>
    </row>
    <row r="696" spans="1:19" ht="15" hidden="1" customHeight="1" x14ac:dyDescent="0.3">
      <c r="A696" s="437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6"/>
      <c r="N696" s="433"/>
      <c r="O696" s="433"/>
      <c r="P696" s="433"/>
      <c r="Q696" s="434"/>
      <c r="R696" s="433"/>
      <c r="S696" s="145"/>
    </row>
    <row r="697" spans="1:19" ht="15" hidden="1" customHeight="1" x14ac:dyDescent="0.3">
      <c r="A697" s="437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0"/>
      <c r="L697"/>
      <c r="M697" s="436"/>
      <c r="N697" s="433"/>
      <c r="O697" s="433"/>
      <c r="P697" s="433"/>
      <c r="Q697" s="434"/>
      <c r="R697" s="433"/>
      <c r="S697" s="145"/>
    </row>
    <row r="698" spans="1:19" ht="15" hidden="1" customHeight="1" x14ac:dyDescent="0.3">
      <c r="A698" s="437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0"/>
      <c r="L698"/>
      <c r="M698" s="436"/>
      <c r="N698" s="433"/>
      <c r="O698" s="433"/>
      <c r="P698" s="433"/>
      <c r="Q698" s="434"/>
      <c r="R698" s="433"/>
      <c r="S698" s="145"/>
    </row>
    <row r="699" spans="1:19" ht="15" hidden="1" customHeight="1" x14ac:dyDescent="0.3">
      <c r="A699" s="437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8597</v>
      </c>
      <c r="J699"/>
      <c r="K699" s="450"/>
      <c r="L699"/>
      <c r="M699" s="436"/>
      <c r="N699" s="433"/>
      <c r="O699" s="433"/>
      <c r="P699" s="433"/>
      <c r="Q699" s="434"/>
      <c r="R699" s="433"/>
      <c r="S699" s="145"/>
    </row>
    <row r="700" spans="1:19" ht="15" hidden="1" customHeight="1" x14ac:dyDescent="0.3">
      <c r="A700" s="437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8598</v>
      </c>
      <c r="J700"/>
      <c r="K700" s="164"/>
      <c r="L700"/>
      <c r="M700" s="436"/>
      <c r="N700" s="433"/>
      <c r="O700" s="433"/>
      <c r="P700" s="433"/>
      <c r="Q700" s="434"/>
      <c r="R700" s="433"/>
      <c r="S700" s="145"/>
    </row>
    <row r="701" spans="1:19" ht="15" hidden="1" customHeight="1" x14ac:dyDescent="0.3">
      <c r="A701" s="437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8598</v>
      </c>
      <c r="J701"/>
      <c r="K701" s="450"/>
      <c r="L701"/>
      <c r="M701" s="436"/>
      <c r="N701" s="433"/>
      <c r="O701" s="433"/>
      <c r="P701" s="433"/>
      <c r="Q701" s="434"/>
      <c r="R701" s="433"/>
      <c r="S701" s="145"/>
    </row>
    <row r="702" spans="1:19" ht="15" hidden="1" customHeight="1" x14ac:dyDescent="0.3">
      <c r="A702" s="437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8598</v>
      </c>
      <c r="J702"/>
      <c r="K702" s="450"/>
      <c r="L702"/>
      <c r="M702" s="436"/>
      <c r="N702" s="433"/>
      <c r="O702" s="433"/>
      <c r="P702" s="433"/>
      <c r="Q702" s="434"/>
      <c r="R702" s="433"/>
      <c r="S702" s="145"/>
    </row>
    <row r="703" spans="1:19" ht="15" hidden="1" customHeight="1" x14ac:dyDescent="0.3">
      <c r="A703" s="437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0"/>
      <c r="L703"/>
      <c r="M703" s="436"/>
      <c r="N703" s="433"/>
      <c r="O703" s="433"/>
      <c r="P703" s="433"/>
      <c r="Q703" s="434"/>
      <c r="R703" s="433"/>
      <c r="S703" s="145"/>
    </row>
    <row r="704" spans="1:19" ht="15" hidden="1" customHeight="1" x14ac:dyDescent="0.3">
      <c r="A704" s="437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8599</v>
      </c>
      <c r="J704"/>
      <c r="L704"/>
      <c r="M704" s="436"/>
      <c r="N704" s="433"/>
      <c r="O704" s="433"/>
      <c r="P704" s="433"/>
      <c r="Q704" s="434"/>
      <c r="R704" s="433"/>
      <c r="S704" s="145"/>
    </row>
    <row r="705" spans="1:19" ht="15" hidden="1" customHeight="1" x14ac:dyDescent="0.3">
      <c r="A705" s="437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8599</v>
      </c>
      <c r="J705"/>
      <c r="L705"/>
      <c r="M705" s="436"/>
      <c r="N705" s="433"/>
      <c r="O705" s="433"/>
      <c r="P705" s="433"/>
      <c r="Q705" s="434"/>
      <c r="R705" s="433"/>
      <c r="S705" s="145"/>
    </row>
    <row r="706" spans="1:19" ht="15" hidden="1" customHeight="1" x14ac:dyDescent="0.3">
      <c r="A706" s="437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8599</v>
      </c>
      <c r="J706"/>
      <c r="L706"/>
      <c r="M706" s="436"/>
      <c r="N706" s="433"/>
      <c r="O706" s="433"/>
      <c r="P706" s="433"/>
      <c r="Q706" s="434"/>
      <c r="R706" s="433"/>
      <c r="S706" s="145"/>
    </row>
    <row r="707" spans="1:19" ht="15" hidden="1" customHeight="1" x14ac:dyDescent="0.3">
      <c r="A707" s="437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8599</v>
      </c>
      <c r="J707"/>
      <c r="L707"/>
      <c r="M707" s="436"/>
      <c r="N707" s="433"/>
      <c r="O707" s="433"/>
      <c r="P707" s="433"/>
      <c r="Q707" s="434"/>
      <c r="R707" s="433"/>
      <c r="S707" s="145"/>
    </row>
    <row r="708" spans="1:19" ht="15" hidden="1" customHeight="1" x14ac:dyDescent="0.3">
      <c r="A708" s="437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8599</v>
      </c>
      <c r="J708"/>
      <c r="L708"/>
      <c r="M708" s="436"/>
      <c r="N708" s="433"/>
      <c r="O708" s="433"/>
      <c r="P708" s="433"/>
      <c r="Q708" s="434"/>
      <c r="R708" s="433"/>
      <c r="S708" s="145"/>
    </row>
    <row r="709" spans="1:19" ht="15" hidden="1" customHeight="1" x14ac:dyDescent="0.3">
      <c r="A709" s="437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8599</v>
      </c>
      <c r="J709"/>
      <c r="L709"/>
      <c r="M709" s="436"/>
      <c r="N709" s="433"/>
      <c r="O709" s="433"/>
      <c r="P709" s="433"/>
      <c r="Q709" s="434"/>
      <c r="R709" s="433"/>
      <c r="S709" s="145"/>
    </row>
    <row r="710" spans="1:19" ht="15" hidden="1" customHeight="1" x14ac:dyDescent="0.3">
      <c r="A710" s="437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8599</v>
      </c>
      <c r="J710"/>
      <c r="L710"/>
      <c r="M710" s="436"/>
      <c r="N710" s="433"/>
      <c r="O710" s="433"/>
      <c r="P710" s="433"/>
      <c r="Q710" s="434"/>
      <c r="R710" s="433"/>
      <c r="S710" s="145"/>
    </row>
    <row r="711" spans="1:19" ht="15" hidden="1" customHeight="1" x14ac:dyDescent="0.3">
      <c r="A711" s="437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8600</v>
      </c>
      <c r="J711"/>
      <c r="L711"/>
      <c r="M711" s="436"/>
      <c r="N711" s="433"/>
      <c r="O711" s="433"/>
      <c r="P711" s="433"/>
      <c r="Q711" s="434"/>
      <c r="R711" s="433"/>
      <c r="S711" s="145"/>
    </row>
    <row r="712" spans="1:19" ht="15" hidden="1" customHeight="1" x14ac:dyDescent="0.3">
      <c r="A712" s="440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8600</v>
      </c>
      <c r="J712"/>
      <c r="L712"/>
      <c r="M712" s="436"/>
      <c r="N712" s="433"/>
      <c r="O712" s="433"/>
      <c r="P712" s="433"/>
      <c r="Q712" s="434"/>
      <c r="R712" s="433"/>
      <c r="S712" s="145"/>
    </row>
    <row r="713" spans="1:19" ht="15" hidden="1" customHeight="1" x14ac:dyDescent="0.3">
      <c r="A713" s="437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8600</v>
      </c>
      <c r="J713"/>
      <c r="L713"/>
      <c r="M713" s="436"/>
      <c r="N713" s="433"/>
      <c r="O713" s="433"/>
      <c r="P713" s="433"/>
      <c r="Q713" s="434"/>
      <c r="R713" s="433"/>
      <c r="S713" s="145"/>
    </row>
    <row r="714" spans="1:19" ht="15" hidden="1" customHeight="1" x14ac:dyDescent="0.3">
      <c r="A714" s="437" t="s">
        <v>397</v>
      </c>
      <c r="B714" s="63" t="s">
        <v>8224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8600</v>
      </c>
      <c r="J714"/>
      <c r="L714"/>
      <c r="M714" s="436"/>
      <c r="N714" s="433"/>
      <c r="O714" s="433"/>
      <c r="P714" s="433"/>
      <c r="Q714" s="434"/>
      <c r="R714" s="433"/>
      <c r="S714" s="145"/>
    </row>
    <row r="715" spans="1:19" ht="15" hidden="1" customHeight="1" x14ac:dyDescent="0.3">
      <c r="A715" s="437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8600</v>
      </c>
      <c r="J715"/>
      <c r="L715"/>
      <c r="M715" s="436"/>
      <c r="N715" s="433"/>
      <c r="O715" s="433"/>
      <c r="P715" s="433"/>
      <c r="Q715" s="434"/>
      <c r="R715" s="433"/>
      <c r="S715" s="145"/>
    </row>
    <row r="716" spans="1:19" ht="15" hidden="1" customHeight="1" x14ac:dyDescent="0.3">
      <c r="A716" s="437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8600</v>
      </c>
      <c r="J716"/>
      <c r="L716"/>
      <c r="M716" s="436"/>
      <c r="N716" s="433"/>
      <c r="O716" s="433"/>
      <c r="P716" s="433"/>
      <c r="Q716" s="434"/>
      <c r="R716" s="433"/>
      <c r="S716" s="145"/>
    </row>
    <row r="717" spans="1:19" ht="15" hidden="1" customHeight="1" x14ac:dyDescent="0.3">
      <c r="A717" s="437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8600</v>
      </c>
      <c r="J717"/>
      <c r="L717"/>
      <c r="M717" s="436"/>
      <c r="N717" s="433"/>
      <c r="O717" s="433"/>
      <c r="P717" s="433"/>
      <c r="Q717" s="434"/>
      <c r="R717" s="433"/>
      <c r="S717" s="145"/>
    </row>
    <row r="718" spans="1:19" ht="15" hidden="1" customHeight="1" x14ac:dyDescent="0.3">
      <c r="A718" s="437" t="s">
        <v>397</v>
      </c>
      <c r="B718" s="60" t="s">
        <v>4881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6"/>
      <c r="N718" s="433"/>
      <c r="O718" s="433"/>
      <c r="P718" s="433"/>
      <c r="Q718" s="434"/>
      <c r="R718" s="433"/>
      <c r="S718" s="145"/>
    </row>
    <row r="719" spans="1:19" ht="15" hidden="1" customHeight="1" x14ac:dyDescent="0.3">
      <c r="A719" s="437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6"/>
      <c r="N719" s="433"/>
      <c r="O719" s="433"/>
      <c r="P719" s="433"/>
      <c r="Q719" s="434"/>
      <c r="R719" s="433"/>
      <c r="S719" s="145"/>
    </row>
    <row r="720" spans="1:19" ht="15" hidden="1" customHeight="1" x14ac:dyDescent="0.3">
      <c r="A720" s="437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6"/>
      <c r="N720" s="433"/>
      <c r="O720" s="433"/>
      <c r="P720" s="433"/>
      <c r="Q720" s="434"/>
      <c r="R720" s="433"/>
      <c r="S720" s="145"/>
    </row>
    <row r="721" spans="1:19" ht="15" customHeight="1" x14ac:dyDescent="0.3">
      <c r="A721" s="437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6"/>
      <c r="N721" s="433"/>
      <c r="O721" s="433"/>
      <c r="P721" s="433"/>
      <c r="Q721" s="434"/>
      <c r="R721" s="433"/>
      <c r="S721" s="145"/>
    </row>
    <row r="722" spans="1:19" ht="15" hidden="1" customHeight="1" x14ac:dyDescent="0.3">
      <c r="A722" s="437" t="s">
        <v>397</v>
      </c>
      <c r="B722" s="60" t="s">
        <v>139</v>
      </c>
      <c r="C722" s="60" t="s">
        <v>140</v>
      </c>
      <c r="D722" s="65">
        <v>1</v>
      </c>
      <c r="E722" s="449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6"/>
      <c r="N722" s="433"/>
      <c r="O722" s="433"/>
      <c r="P722" s="433"/>
      <c r="Q722" s="434"/>
      <c r="R722" s="433"/>
      <c r="S722" s="145"/>
    </row>
    <row r="723" spans="1:19" ht="15" hidden="1" customHeight="1" x14ac:dyDescent="0.3">
      <c r="A723" s="437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6"/>
      <c r="N723" s="433"/>
      <c r="O723" s="433"/>
      <c r="P723" s="433"/>
      <c r="Q723" s="434"/>
      <c r="R723" s="433"/>
      <c r="S723" s="145"/>
    </row>
    <row r="724" spans="1:19" ht="15" hidden="1" customHeight="1" x14ac:dyDescent="0.3">
      <c r="A724" s="437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6"/>
      <c r="N724" s="433"/>
      <c r="O724" s="433"/>
      <c r="P724" s="433"/>
      <c r="Q724" s="434"/>
      <c r="R724" s="433"/>
      <c r="S724" s="145"/>
    </row>
    <row r="725" spans="1:19" ht="15" hidden="1" customHeight="1" x14ac:dyDescent="0.3">
      <c r="A725" s="437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8601</v>
      </c>
      <c r="J725"/>
      <c r="L725"/>
      <c r="M725" s="436"/>
      <c r="N725" s="433"/>
      <c r="O725" s="433"/>
      <c r="P725" s="433"/>
      <c r="Q725" s="434"/>
      <c r="R725" s="433"/>
      <c r="S725" s="145"/>
    </row>
    <row r="726" spans="1:19" ht="15" hidden="1" customHeight="1" x14ac:dyDescent="0.3">
      <c r="A726" s="437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8601</v>
      </c>
      <c r="J726"/>
      <c r="L726"/>
      <c r="M726" s="436"/>
      <c r="N726" s="433"/>
      <c r="O726" s="433"/>
      <c r="P726" s="433"/>
      <c r="Q726" s="434"/>
      <c r="R726" s="433"/>
      <c r="S726" s="145"/>
    </row>
    <row r="727" spans="1:19" ht="15" hidden="1" customHeight="1" x14ac:dyDescent="0.3">
      <c r="A727" s="437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8601</v>
      </c>
      <c r="J727">
        <f>104000/1.2</f>
        <v>86666.666666666672</v>
      </c>
      <c r="K727">
        <f>86667*0.3</f>
        <v>26000.1</v>
      </c>
      <c r="L727"/>
      <c r="M727" s="436"/>
      <c r="N727" s="433"/>
      <c r="O727" s="433"/>
      <c r="P727" s="433"/>
      <c r="Q727" s="434"/>
      <c r="R727" s="433"/>
      <c r="S727" s="145"/>
    </row>
    <row r="728" spans="1:19" ht="15" hidden="1" customHeight="1" x14ac:dyDescent="0.3">
      <c r="A728" s="437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8601</v>
      </c>
      <c r="J728"/>
      <c r="L728"/>
      <c r="M728" s="436"/>
      <c r="N728" s="433"/>
      <c r="O728" s="433"/>
      <c r="P728" s="433"/>
      <c r="Q728" s="434"/>
      <c r="R728" s="433"/>
      <c r="S728" s="145"/>
    </row>
    <row r="729" spans="1:19" ht="15" hidden="1" customHeight="1" x14ac:dyDescent="0.3">
      <c r="A729" s="437" t="s">
        <v>397</v>
      </c>
      <c r="B729" s="60" t="s">
        <v>286</v>
      </c>
      <c r="C729" s="75" t="s">
        <v>7650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8601</v>
      </c>
      <c r="J729"/>
      <c r="L729"/>
      <c r="M729" s="436"/>
      <c r="N729" s="433"/>
      <c r="O729" s="433"/>
      <c r="P729" s="433"/>
      <c r="Q729" s="434"/>
      <c r="R729" s="433"/>
      <c r="S729" s="145"/>
    </row>
    <row r="730" spans="1:19" ht="15" hidden="1" customHeight="1" x14ac:dyDescent="0.3">
      <c r="A730" s="437" t="s">
        <v>397</v>
      </c>
      <c r="B730" s="63" t="s">
        <v>443</v>
      </c>
      <c r="C730" s="87" t="s">
        <v>444</v>
      </c>
      <c r="D730" s="65">
        <v>5</v>
      </c>
      <c r="E730" s="449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8601</v>
      </c>
      <c r="J730"/>
      <c r="L730"/>
      <c r="M730" s="436"/>
      <c r="N730" s="433"/>
      <c r="O730" s="433"/>
      <c r="P730" s="433"/>
      <c r="Q730" s="434"/>
      <c r="R730" s="433"/>
      <c r="S730" s="145"/>
    </row>
    <row r="731" spans="1:19" ht="15" hidden="1" customHeight="1" x14ac:dyDescent="0.3">
      <c r="A731" s="437" t="s">
        <v>397</v>
      </c>
      <c r="B731" s="60" t="s">
        <v>445</v>
      </c>
      <c r="C731" s="87" t="s">
        <v>446</v>
      </c>
      <c r="D731" s="88">
        <v>5</v>
      </c>
      <c r="E731" s="447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8601</v>
      </c>
      <c r="J731"/>
      <c r="L731"/>
      <c r="M731" s="436"/>
      <c r="N731" s="433"/>
      <c r="O731" s="433"/>
      <c r="P731" s="433"/>
      <c r="Q731" s="434"/>
      <c r="R731" s="433"/>
      <c r="S731" s="145"/>
    </row>
    <row r="732" spans="1:19" ht="15" hidden="1" customHeight="1" x14ac:dyDescent="0.3">
      <c r="A732" s="437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8601</v>
      </c>
      <c r="J732"/>
      <c r="L732"/>
      <c r="M732" s="436"/>
      <c r="N732" s="433"/>
      <c r="O732" s="433"/>
      <c r="P732" s="433"/>
      <c r="Q732" s="434"/>
      <c r="R732" s="433"/>
      <c r="S732" s="145"/>
    </row>
    <row r="733" spans="1:19" ht="15" hidden="1" customHeight="1" x14ac:dyDescent="0.3">
      <c r="A733" s="437" t="s">
        <v>397</v>
      </c>
      <c r="B733" s="60" t="s">
        <v>5979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8601</v>
      </c>
      <c r="J733"/>
      <c r="L733"/>
      <c r="M733" s="436"/>
      <c r="N733" s="433"/>
      <c r="O733" s="433"/>
      <c r="P733" s="433"/>
      <c r="Q733" s="434"/>
      <c r="R733" s="433"/>
      <c r="S733" s="145"/>
    </row>
    <row r="734" spans="1:19" ht="15" hidden="1" customHeight="1" x14ac:dyDescent="0.3">
      <c r="A734" s="437" t="s">
        <v>397</v>
      </c>
      <c r="B734" s="60" t="s">
        <v>8602</v>
      </c>
      <c r="C734" s="60" t="s">
        <v>8603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8601</v>
      </c>
      <c r="J734"/>
      <c r="L734"/>
      <c r="M734" s="436"/>
      <c r="N734" s="433"/>
      <c r="O734" s="433"/>
      <c r="P734" s="433"/>
      <c r="Q734" s="434"/>
      <c r="R734" s="433"/>
      <c r="S734" s="145"/>
    </row>
    <row r="735" spans="1:19" ht="15" hidden="1" customHeight="1" x14ac:dyDescent="0.3">
      <c r="A735" s="437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8601</v>
      </c>
      <c r="J735"/>
      <c r="L735"/>
      <c r="M735" s="436"/>
      <c r="N735" s="433"/>
      <c r="O735" s="433"/>
      <c r="P735" s="433"/>
      <c r="Q735" s="434"/>
      <c r="R735" s="433"/>
      <c r="S735" s="145"/>
    </row>
    <row r="736" spans="1:19" ht="15" hidden="1" customHeight="1" x14ac:dyDescent="0.3">
      <c r="A736" s="437" t="s">
        <v>397</v>
      </c>
      <c r="B736" s="80" t="s">
        <v>8183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8601</v>
      </c>
      <c r="J736"/>
      <c r="L736"/>
      <c r="M736" s="436"/>
      <c r="N736" s="433"/>
      <c r="O736" s="433"/>
      <c r="P736" s="433"/>
      <c r="Q736" s="434"/>
      <c r="R736" s="433"/>
      <c r="S736" s="145"/>
    </row>
    <row r="737" spans="1:19" ht="15" hidden="1" customHeight="1" x14ac:dyDescent="0.3">
      <c r="A737" s="437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8604</v>
      </c>
      <c r="J737"/>
      <c r="L737"/>
      <c r="M737" s="436"/>
      <c r="N737" s="433"/>
      <c r="O737" s="433"/>
      <c r="P737" s="433"/>
      <c r="Q737" s="434"/>
      <c r="R737" s="433"/>
      <c r="S737" s="145"/>
    </row>
    <row r="738" spans="1:19" ht="15" hidden="1" customHeight="1" x14ac:dyDescent="0.3">
      <c r="A738" s="437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8604</v>
      </c>
      <c r="J738"/>
      <c r="L738"/>
      <c r="M738" s="436"/>
      <c r="N738" s="433"/>
      <c r="O738" s="433"/>
      <c r="P738" s="433"/>
      <c r="Q738" s="434"/>
      <c r="R738" s="433"/>
      <c r="S738" s="145"/>
    </row>
    <row r="739" spans="1:19" ht="15" hidden="1" customHeight="1" x14ac:dyDescent="0.3">
      <c r="A739" s="437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8604</v>
      </c>
      <c r="J739"/>
      <c r="L739"/>
      <c r="M739" s="436"/>
      <c r="N739" s="433"/>
      <c r="O739" s="433"/>
      <c r="P739" s="433"/>
      <c r="Q739" s="434"/>
      <c r="R739" s="433"/>
      <c r="S739" s="145"/>
    </row>
    <row r="740" spans="1:19" ht="15" hidden="1" customHeight="1" x14ac:dyDescent="0.3">
      <c r="A740" s="437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8604</v>
      </c>
      <c r="J740"/>
      <c r="L740"/>
      <c r="M740" s="436"/>
      <c r="N740" s="433"/>
      <c r="O740" s="433"/>
      <c r="P740" s="433"/>
      <c r="Q740" s="434"/>
      <c r="R740" s="433"/>
      <c r="S740" s="145"/>
    </row>
    <row r="741" spans="1:19" ht="15" hidden="1" customHeight="1" x14ac:dyDescent="0.3">
      <c r="A741" s="437" t="s">
        <v>397</v>
      </c>
      <c r="B741" s="60" t="s">
        <v>8122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8605</v>
      </c>
      <c r="J741"/>
      <c r="L741"/>
      <c r="M741" s="436"/>
      <c r="N741" s="433"/>
      <c r="O741" s="433"/>
      <c r="P741" s="433"/>
      <c r="Q741" s="434"/>
      <c r="R741" s="433"/>
      <c r="S741" s="145"/>
    </row>
    <row r="742" spans="1:19" ht="15" hidden="1" customHeight="1" x14ac:dyDescent="0.3">
      <c r="A742" s="437" t="s">
        <v>397</v>
      </c>
      <c r="B742" s="60" t="s">
        <v>8606</v>
      </c>
      <c r="C742" s="60" t="s">
        <v>8607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8608</v>
      </c>
      <c r="J742"/>
      <c r="L742"/>
      <c r="M742" s="436"/>
      <c r="N742" s="433"/>
      <c r="O742" s="433"/>
      <c r="P742" s="433"/>
      <c r="Q742" s="434"/>
      <c r="R742" s="433"/>
      <c r="S742" s="145"/>
    </row>
    <row r="743" spans="1:19" ht="15" hidden="1" customHeight="1" x14ac:dyDescent="0.3">
      <c r="A743" s="437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6"/>
      <c r="N743" s="433"/>
      <c r="O743" s="433"/>
      <c r="P743" s="433"/>
      <c r="Q743" s="434"/>
      <c r="R743" s="433"/>
      <c r="S743" s="145"/>
    </row>
    <row r="744" spans="1:19" ht="15" hidden="1" customHeight="1" x14ac:dyDescent="0.3">
      <c r="A744" s="437" t="s">
        <v>397</v>
      </c>
      <c r="B744" s="79" t="s">
        <v>41</v>
      </c>
      <c r="C744" s="60" t="s">
        <v>8609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8610</v>
      </c>
      <c r="I744" s="73" t="s">
        <v>8611</v>
      </c>
      <c r="J744"/>
      <c r="L744"/>
      <c r="M744" s="436"/>
      <c r="N744" s="433"/>
      <c r="O744" s="433"/>
      <c r="P744" s="433"/>
      <c r="Q744" s="434"/>
      <c r="R744" s="433"/>
      <c r="S744" s="145"/>
    </row>
    <row r="745" spans="1:19" ht="15" hidden="1" customHeight="1" x14ac:dyDescent="0.3">
      <c r="A745" s="437" t="s">
        <v>397</v>
      </c>
      <c r="B745" s="60" t="s">
        <v>58</v>
      </c>
      <c r="C745" s="60" t="s">
        <v>67</v>
      </c>
      <c r="D745" s="60">
        <v>1</v>
      </c>
      <c r="E745" s="447" t="s">
        <v>31</v>
      </c>
      <c r="F745" s="61">
        <v>320000</v>
      </c>
      <c r="G745" s="72">
        <f t="shared" si="28"/>
        <v>320000</v>
      </c>
      <c r="H745" s="69" t="s">
        <v>8610</v>
      </c>
      <c r="I745" s="73" t="s">
        <v>8611</v>
      </c>
      <c r="J745"/>
      <c r="L745"/>
      <c r="M745" s="436"/>
      <c r="N745" s="433"/>
      <c r="O745" s="433"/>
      <c r="P745" s="433"/>
      <c r="Q745" s="434"/>
      <c r="R745" s="433"/>
      <c r="S745" s="145"/>
    </row>
    <row r="746" spans="1:19" ht="15" hidden="1" customHeight="1" x14ac:dyDescent="0.3">
      <c r="A746" s="437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8611</v>
      </c>
      <c r="J746"/>
      <c r="L746"/>
      <c r="M746" s="436"/>
      <c r="N746" s="433"/>
      <c r="O746" s="433"/>
      <c r="P746" s="433"/>
      <c r="Q746" s="434"/>
      <c r="R746" s="433"/>
      <c r="S746" s="145"/>
    </row>
    <row r="747" spans="1:19" ht="15" hidden="1" customHeight="1" x14ac:dyDescent="0.3">
      <c r="A747" s="437" t="s">
        <v>397</v>
      </c>
      <c r="B747" s="60" t="s">
        <v>6872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8611</v>
      </c>
      <c r="J747"/>
      <c r="L747"/>
      <c r="M747" s="436"/>
      <c r="N747" s="433"/>
      <c r="O747" s="433"/>
      <c r="P747" s="433"/>
      <c r="Q747" s="434"/>
      <c r="R747" s="433"/>
      <c r="S747" s="145"/>
    </row>
    <row r="748" spans="1:19" ht="15" hidden="1" customHeight="1" x14ac:dyDescent="0.3">
      <c r="A748" s="437" t="s">
        <v>397</v>
      </c>
      <c r="B748" s="63" t="s">
        <v>6873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8611</v>
      </c>
      <c r="J748"/>
      <c r="L748"/>
      <c r="M748" s="436"/>
      <c r="N748" s="433"/>
      <c r="O748" s="433"/>
      <c r="P748" s="433"/>
      <c r="Q748" s="434"/>
      <c r="R748" s="433"/>
      <c r="S748" s="145"/>
    </row>
    <row r="749" spans="1:19" ht="15" hidden="1" customHeight="1" x14ac:dyDescent="0.3">
      <c r="A749" s="437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8612</v>
      </c>
      <c r="I749" s="73" t="s">
        <v>8611</v>
      </c>
      <c r="J749"/>
      <c r="L749"/>
      <c r="M749" s="436"/>
      <c r="N749" s="433"/>
      <c r="O749" s="433"/>
      <c r="P749" s="433"/>
      <c r="Q749" s="434"/>
      <c r="R749" s="433"/>
      <c r="S749" s="145"/>
    </row>
    <row r="750" spans="1:19" ht="15" hidden="1" customHeight="1" x14ac:dyDescent="0.3">
      <c r="A750" s="437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8612</v>
      </c>
      <c r="I750" s="73" t="s">
        <v>8611</v>
      </c>
      <c r="J750"/>
      <c r="L750"/>
      <c r="M750" s="436"/>
      <c r="N750" s="433"/>
      <c r="O750" s="433"/>
      <c r="P750" s="433"/>
      <c r="Q750" s="434"/>
      <c r="R750" s="433"/>
      <c r="S750" s="145"/>
    </row>
    <row r="751" spans="1:19" ht="15" hidden="1" customHeight="1" x14ac:dyDescent="0.3">
      <c r="A751" s="437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6"/>
      <c r="N751" s="433"/>
      <c r="O751" s="433"/>
      <c r="P751" s="433"/>
      <c r="Q751" s="434"/>
      <c r="R751" s="433"/>
      <c r="S751" s="145"/>
    </row>
    <row r="752" spans="1:19" ht="15" hidden="1" customHeight="1" x14ac:dyDescent="0.3">
      <c r="A752" s="437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6"/>
      <c r="N752" s="433"/>
      <c r="O752" s="433"/>
      <c r="P752" s="433"/>
      <c r="Q752" s="434"/>
      <c r="R752" s="433"/>
      <c r="S752" s="145"/>
    </row>
    <row r="753" spans="1:19" ht="15" hidden="1" customHeight="1" x14ac:dyDescent="0.3">
      <c r="A753" s="437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6"/>
      <c r="N753" s="433"/>
      <c r="O753" s="433"/>
      <c r="P753" s="433"/>
      <c r="Q753" s="434"/>
      <c r="R753" s="433"/>
      <c r="S753" s="145"/>
    </row>
    <row r="754" spans="1:19" ht="15" hidden="1" customHeight="1" x14ac:dyDescent="0.3">
      <c r="A754" s="437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6"/>
      <c r="N754" s="433"/>
      <c r="O754" s="433"/>
      <c r="P754" s="433"/>
      <c r="Q754" s="434"/>
      <c r="R754" s="433"/>
      <c r="S754" s="145"/>
    </row>
    <row r="755" spans="1:19" ht="15" hidden="1" customHeight="1" x14ac:dyDescent="0.3">
      <c r="A755" s="437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6"/>
      <c r="N755" s="433"/>
      <c r="O755" s="433"/>
      <c r="P755" s="433"/>
      <c r="Q755" s="434"/>
      <c r="R755" s="433"/>
      <c r="S755" s="145"/>
    </row>
    <row r="756" spans="1:19" ht="15" hidden="1" customHeight="1" x14ac:dyDescent="0.3">
      <c r="A756" s="437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6"/>
      <c r="N756" s="433"/>
      <c r="O756" s="433"/>
      <c r="P756" s="433"/>
      <c r="Q756" s="434"/>
      <c r="R756" s="433"/>
      <c r="S756" s="145"/>
    </row>
    <row r="757" spans="1:19" ht="15" hidden="1" customHeight="1" x14ac:dyDescent="0.3">
      <c r="A757" s="437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8566</v>
      </c>
      <c r="J757"/>
      <c r="L757"/>
      <c r="M757" s="436"/>
      <c r="N757" s="433"/>
      <c r="O757" s="433"/>
      <c r="P757" s="433"/>
      <c r="Q757" s="434"/>
      <c r="R757" s="433"/>
      <c r="S757" s="145"/>
    </row>
    <row r="758" spans="1:19" ht="15" hidden="1" customHeight="1" x14ac:dyDescent="0.3">
      <c r="A758" s="437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8566</v>
      </c>
      <c r="J758"/>
      <c r="L758"/>
      <c r="M758" s="436"/>
      <c r="N758" s="433"/>
      <c r="O758" s="433"/>
      <c r="P758" s="433"/>
      <c r="Q758" s="434"/>
      <c r="R758" s="433"/>
      <c r="S758" s="145"/>
    </row>
    <row r="759" spans="1:19" ht="15" hidden="1" customHeight="1" x14ac:dyDescent="0.3">
      <c r="A759" s="437" t="s">
        <v>1160</v>
      </c>
      <c r="B759" s="63" t="s">
        <v>4169</v>
      </c>
      <c r="C759" s="60" t="s">
        <v>8582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8566</v>
      </c>
      <c r="J759"/>
      <c r="L759"/>
      <c r="M759" s="436"/>
      <c r="N759" s="433"/>
      <c r="O759" s="433"/>
      <c r="P759" s="433"/>
      <c r="Q759" s="434"/>
      <c r="R759" s="433"/>
      <c r="S759" s="145"/>
    </row>
    <row r="760" spans="1:19" ht="15" hidden="1" customHeight="1" x14ac:dyDescent="0.3">
      <c r="A760" s="437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8613</v>
      </c>
      <c r="J760"/>
      <c r="L760"/>
      <c r="M760" s="436"/>
      <c r="N760" s="433"/>
      <c r="O760" s="433"/>
      <c r="P760" s="433"/>
      <c r="Q760" s="434"/>
      <c r="R760" s="433"/>
      <c r="S760" s="145"/>
    </row>
    <row r="761" spans="1:19" ht="15" hidden="1" customHeight="1" x14ac:dyDescent="0.3">
      <c r="A761" s="437" t="s">
        <v>1160</v>
      </c>
      <c r="B761" s="60" t="s">
        <v>6668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8613</v>
      </c>
      <c r="J761"/>
      <c r="L761"/>
      <c r="M761" s="436"/>
      <c r="N761" s="433"/>
      <c r="O761" s="433"/>
      <c r="P761" s="433"/>
      <c r="Q761" s="434"/>
      <c r="R761" s="433"/>
      <c r="S761" s="145"/>
    </row>
    <row r="762" spans="1:19" ht="15" hidden="1" customHeight="1" x14ac:dyDescent="0.3">
      <c r="A762" s="437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8614</v>
      </c>
      <c r="J762"/>
      <c r="L762"/>
      <c r="M762" s="436"/>
      <c r="N762" s="433"/>
      <c r="O762" s="433"/>
      <c r="P762" s="433"/>
      <c r="Q762" s="434"/>
      <c r="R762" s="433"/>
      <c r="S762" s="145"/>
    </row>
    <row r="763" spans="1:19" ht="15" hidden="1" customHeight="1" x14ac:dyDescent="0.3">
      <c r="A763" s="437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8615</v>
      </c>
      <c r="I763" s="60"/>
      <c r="J763">
        <f>17500/25</f>
        <v>700</v>
      </c>
      <c r="L763"/>
      <c r="M763" s="436"/>
      <c r="N763" s="433"/>
      <c r="O763" s="433"/>
      <c r="P763" s="433"/>
      <c r="Q763" s="434"/>
      <c r="R763" s="433"/>
      <c r="S763" s="145"/>
    </row>
    <row r="764" spans="1:19" ht="15" hidden="1" customHeight="1" x14ac:dyDescent="0.3">
      <c r="A764" s="437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8616</v>
      </c>
      <c r="J764"/>
      <c r="L764"/>
      <c r="M764" s="436"/>
      <c r="N764" s="433"/>
      <c r="O764" s="433"/>
      <c r="P764" s="433"/>
      <c r="Q764" s="434"/>
      <c r="R764" s="433"/>
      <c r="S764" s="145"/>
    </row>
    <row r="765" spans="1:19" ht="15" hidden="1" customHeight="1" x14ac:dyDescent="0.3">
      <c r="A765" s="437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8616</v>
      </c>
      <c r="J765"/>
      <c r="L765"/>
      <c r="M765" s="436"/>
      <c r="N765" s="433"/>
      <c r="O765" s="433"/>
      <c r="P765" s="433"/>
      <c r="Q765" s="434"/>
      <c r="R765" s="433"/>
      <c r="S765" s="145"/>
    </row>
    <row r="766" spans="1:19" ht="15" hidden="1" customHeight="1" x14ac:dyDescent="0.3">
      <c r="A766" s="437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8617</v>
      </c>
      <c r="J766">
        <f>7200/6</f>
        <v>1200</v>
      </c>
      <c r="L766"/>
      <c r="M766" s="436"/>
      <c r="N766" s="433"/>
      <c r="O766" s="433"/>
      <c r="P766" s="433"/>
      <c r="Q766" s="434"/>
      <c r="R766" s="433"/>
      <c r="S766" s="145"/>
    </row>
    <row r="767" spans="1:19" ht="15" hidden="1" customHeight="1" x14ac:dyDescent="0.3">
      <c r="A767" s="437" t="s">
        <v>1160</v>
      </c>
      <c r="B767" s="63" t="s">
        <v>8224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8617</v>
      </c>
      <c r="J767">
        <f>10200/6</f>
        <v>1700</v>
      </c>
      <c r="L767"/>
      <c r="M767" s="436"/>
      <c r="N767" s="433"/>
      <c r="O767" s="433"/>
      <c r="P767" s="433"/>
      <c r="Q767" s="434"/>
      <c r="R767" s="433"/>
      <c r="S767" s="145"/>
    </row>
    <row r="768" spans="1:19" ht="15" hidden="1" customHeight="1" x14ac:dyDescent="0.3">
      <c r="A768" s="437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6"/>
      <c r="N768" s="433"/>
      <c r="O768" s="433"/>
      <c r="P768" s="433"/>
      <c r="Q768" s="434"/>
      <c r="R768" s="433"/>
      <c r="S768" s="145"/>
    </row>
    <row r="769" spans="1:19" ht="15" hidden="1" customHeight="1" x14ac:dyDescent="0.3">
      <c r="A769" s="437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6"/>
      <c r="N769" s="433"/>
      <c r="O769" s="433"/>
      <c r="P769" s="433"/>
      <c r="Q769" s="434"/>
      <c r="R769" s="433"/>
      <c r="S769" s="145"/>
    </row>
    <row r="770" spans="1:19" ht="15" hidden="1" customHeight="1" x14ac:dyDescent="0.3">
      <c r="A770" s="437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6"/>
      <c r="N770" s="433"/>
      <c r="O770" s="433"/>
      <c r="P770" s="433"/>
      <c r="Q770" s="434"/>
      <c r="R770" s="433"/>
      <c r="S770" s="145"/>
    </row>
    <row r="771" spans="1:19" ht="15" hidden="1" customHeight="1" x14ac:dyDescent="0.25">
      <c r="A771" s="437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8618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7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8618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7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7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8619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7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7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7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7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7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7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7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7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7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7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7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8620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7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8620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7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8620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7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7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7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7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8621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7371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8622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8622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8623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8623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8623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8623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8623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8623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8624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8624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8625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8625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8381</v>
      </c>
      <c r="C810" s="60" t="s">
        <v>8382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8625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8625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5651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8625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8626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8627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5651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8605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8628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8628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8628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8628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8629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8629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7393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8630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7036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8630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4169</v>
      </c>
      <c r="C823" s="60" t="s">
        <v>8582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1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8631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8632</v>
      </c>
      <c r="C827" s="87" t="s">
        <v>8459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8631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6937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8633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6938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8633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8224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8633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8634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8634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8634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8634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8634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8634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8634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8634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8634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6456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6457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8635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8636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8637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8638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8637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8639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8637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8640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8637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8641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8637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8642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8637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8643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8637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8644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8637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8645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8637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8332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8646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2" t="s">
        <v>1218</v>
      </c>
      <c r="B881" s="418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08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5651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8647</v>
      </c>
    </row>
    <row r="884" spans="1:9" customFormat="1" ht="15" hidden="1" customHeight="1" x14ac:dyDescent="0.25">
      <c r="A884" s="218" t="s">
        <v>1218</v>
      </c>
      <c r="B884" s="111" t="s">
        <v>6937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8647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8648</v>
      </c>
    </row>
    <row r="886" spans="1:9" customFormat="1" ht="15" hidden="1" customHeight="1" x14ac:dyDescent="0.25">
      <c r="A886" s="218" t="s">
        <v>1218</v>
      </c>
      <c r="B886" s="60" t="s">
        <v>4207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8648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8649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8650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8651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8650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8652</v>
      </c>
      <c r="I889" s="73" t="s">
        <v>8653</v>
      </c>
    </row>
    <row r="890" spans="1:9" customFormat="1" ht="15" hidden="1" customHeight="1" x14ac:dyDescent="0.25">
      <c r="A890" s="218" t="s">
        <v>1218</v>
      </c>
      <c r="B890" s="60" t="s">
        <v>7055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8652</v>
      </c>
      <c r="I890" s="73" t="s">
        <v>8653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8653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8653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8653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8653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8653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8653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8654</v>
      </c>
      <c r="I897" s="60" t="s">
        <v>8623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8655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8655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8655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8655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8655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8655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6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8656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6">
        <v>95000</v>
      </c>
      <c r="G907" s="83">
        <f t="shared" si="36"/>
        <v>95000</v>
      </c>
      <c r="H907" s="112" t="s">
        <v>1041</v>
      </c>
      <c r="I907" s="60" t="s">
        <v>8656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8656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8381</v>
      </c>
      <c r="C909" s="60" t="s">
        <v>8382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8656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8653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8653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8653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6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5651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08" t="s">
        <v>166</v>
      </c>
      <c r="I942" s="60" t="s">
        <v>8657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8658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8658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8658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4287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9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8659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8659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8659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8660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8660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8661</v>
      </c>
      <c r="I962" s="73" t="s">
        <v>8660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8660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8660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8660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8660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8660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8660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8660</v>
      </c>
    </row>
    <row r="970" spans="1:9" customFormat="1" ht="15" hidden="1" customHeight="1" x14ac:dyDescent="0.25">
      <c r="A970" s="218" t="s">
        <v>1299</v>
      </c>
      <c r="B970" s="60" t="s">
        <v>7302</v>
      </c>
      <c r="C970" s="87" t="s">
        <v>7303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8660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4287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8662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8662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8662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8662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8662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8662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8663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8664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8665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8666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8666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8666</v>
      </c>
    </row>
    <row r="1027" spans="1:9" customFormat="1" ht="15" hidden="1" customHeight="1" x14ac:dyDescent="0.25">
      <c r="A1027" s="218" t="s">
        <v>1329</v>
      </c>
      <c r="B1027" s="60" t="s">
        <v>6501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8666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8616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8616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8616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8616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8616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8667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8668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8669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8668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8668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8668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8668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8668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8670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8670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8670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8670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3">
        <v>52150</v>
      </c>
      <c r="G1043" s="68">
        <f t="shared" si="40"/>
        <v>677950</v>
      </c>
      <c r="H1043" s="69" t="s">
        <v>1319</v>
      </c>
      <c r="I1043" s="73" t="s">
        <v>8670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8670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8670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8671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8616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8616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8616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8616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8616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8616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8672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8616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8616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8634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8634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8673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4010</v>
      </c>
      <c r="I1061" s="60" t="s">
        <v>8673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6013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8674</v>
      </c>
      <c r="I1062" s="73" t="s">
        <v>8653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7808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4" t="s">
        <v>8675</v>
      </c>
      <c r="C1070" s="60" t="s">
        <v>8676</v>
      </c>
      <c r="D1070" s="65">
        <v>1</v>
      </c>
      <c r="E1070" s="455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8677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8678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8679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8678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8680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8678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8681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8678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8682</v>
      </c>
      <c r="I1090" s="73" t="s">
        <v>8683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8682</v>
      </c>
      <c r="I1091" s="73" t="s">
        <v>8683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8682</v>
      </c>
      <c r="I1092" s="73" t="s">
        <v>8683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4010</v>
      </c>
      <c r="I1093" s="73" t="s">
        <v>8684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8685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8685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8686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8685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8687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8685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8688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8685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8689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8685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8690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8685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8685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8685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8691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8692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881">
        <v>17800000</v>
      </c>
      <c r="G1108" s="882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883"/>
      <c r="G1109" s="884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883"/>
      <c r="G1110" s="884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883"/>
      <c r="G1111" s="884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885"/>
      <c r="G1112" s="886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6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8693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8694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7946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8695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8695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8693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8696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8696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8285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8696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8693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8697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8697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7368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8697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8285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8697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8698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8699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8700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8701</v>
      </c>
      <c r="I1142" s="60" t="s">
        <v>8702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8703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7958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8" t="s">
        <v>135</v>
      </c>
      <c r="C1149" s="378" t="s">
        <v>136</v>
      </c>
      <c r="D1149" s="377">
        <v>8</v>
      </c>
      <c r="E1149" s="443" t="s">
        <v>137</v>
      </c>
      <c r="F1149" s="457">
        <v>33000</v>
      </c>
      <c r="G1149" s="457">
        <f t="shared" si="42"/>
        <v>264000</v>
      </c>
      <c r="H1149" s="445" t="s">
        <v>558</v>
      </c>
      <c r="I1149" s="446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8704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8705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7540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8705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8705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8705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8705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8706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8707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8707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8707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8708</v>
      </c>
      <c r="C1180" s="60" t="s">
        <v>580</v>
      </c>
      <c r="D1180" s="60">
        <v>1</v>
      </c>
      <c r="E1180" s="447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8707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8709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8710</v>
      </c>
      <c r="I1186" s="73" t="s">
        <v>8711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8710</v>
      </c>
      <c r="I1187" s="73" t="s">
        <v>8711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8712</v>
      </c>
      <c r="D1188" s="60">
        <v>1</v>
      </c>
      <c r="E1188" s="447" t="s">
        <v>31</v>
      </c>
      <c r="F1188" s="72">
        <v>4095560</v>
      </c>
      <c r="G1188" s="68">
        <f t="shared" si="43"/>
        <v>4095560</v>
      </c>
      <c r="H1188" s="69" t="s">
        <v>8710</v>
      </c>
      <c r="I1188" s="73" t="s">
        <v>8711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8713</v>
      </c>
      <c r="C1189" s="60" t="s">
        <v>8714</v>
      </c>
      <c r="D1189" s="60">
        <v>1</v>
      </c>
      <c r="E1189" s="447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8711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8713</v>
      </c>
      <c r="C1190" s="60" t="s">
        <v>8715</v>
      </c>
      <c r="D1190" s="60">
        <v>1</v>
      </c>
      <c r="E1190" s="447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8711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8716</v>
      </c>
      <c r="C1191" s="60" t="s">
        <v>8717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8711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8711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8711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8718</v>
      </c>
      <c r="J1194" t="s">
        <v>8719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8718</v>
      </c>
      <c r="J1195" t="s">
        <v>8395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8718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8720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8705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8705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8705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8721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8721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8721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8708</v>
      </c>
      <c r="C1224" s="60" t="s">
        <v>580</v>
      </c>
      <c r="D1224" s="60">
        <v>1</v>
      </c>
      <c r="E1224" s="447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8721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8206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8721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8207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8721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8721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8721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7552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8721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8721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8721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8721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8722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8708</v>
      </c>
      <c r="C1234" s="60" t="s">
        <v>580</v>
      </c>
      <c r="D1234" s="60">
        <v>1</v>
      </c>
      <c r="E1234" s="447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8722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8295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8723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8724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8724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4980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8725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5651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8725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8726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8727</v>
      </c>
      <c r="I1240" s="60" t="s">
        <v>8728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8727</v>
      </c>
      <c r="I1241" s="60" t="s">
        <v>8728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8727</v>
      </c>
      <c r="I1242" s="60" t="s">
        <v>8728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8729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8730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8731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8732</v>
      </c>
      <c r="I1248" s="60" t="s">
        <v>8432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8705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5651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8360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8733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8685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8205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8734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8321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8734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8734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8734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8734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8734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8734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6937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8735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8735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8736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8736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6938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8736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6938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8737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8737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8737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8329</v>
      </c>
      <c r="C1271" s="75" t="s">
        <v>5315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8658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8658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8738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8738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8738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8738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8738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8285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8738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8739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8739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8739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8739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8739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8244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8739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8740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8740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8740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8740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8741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8740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8742</v>
      </c>
      <c r="I1293" s="69" t="s">
        <v>8740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8743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8744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8743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8743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8743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8743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8743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8743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8743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8360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8743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5651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8743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8743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8745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8743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8743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8746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8743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8747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8748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8749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8748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8750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8750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8750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8266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8750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8750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8750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8750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8750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8750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8750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8750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8632</v>
      </c>
      <c r="C1327" s="60" t="s">
        <v>8459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8750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8585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8585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8585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8585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8585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8585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6937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8751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8752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8752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8752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8632</v>
      </c>
      <c r="C1344" s="60" t="s">
        <v>8459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8752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8632</v>
      </c>
      <c r="C1345" s="60" t="s">
        <v>8459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8753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8">
        <v>410000</v>
      </c>
      <c r="G1347" s="72">
        <f t="shared" si="46"/>
        <v>410000</v>
      </c>
      <c r="H1347" s="86" t="s">
        <v>3239</v>
      </c>
      <c r="I1347" s="60" t="s">
        <v>8753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8754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8754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8754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8754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8755</v>
      </c>
      <c r="C1352" s="60" t="s">
        <v>8756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8757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8758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8757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8759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8757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8760</v>
      </c>
      <c r="I1355" s="60" t="s">
        <v>8757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8761</v>
      </c>
      <c r="I1356" s="60" t="s">
        <v>8757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8762</v>
      </c>
      <c r="C1357" s="60" t="s">
        <v>8763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8764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8765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8766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8767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8632</v>
      </c>
      <c r="C1360" s="60" t="s">
        <v>8459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8767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8768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8768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8768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8769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8769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8769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8769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8769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8770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8751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2">
        <v>45140</v>
      </c>
      <c r="B1391" s="418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08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8771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8177</v>
      </c>
      <c r="C1398" s="60" t="s">
        <v>8772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8771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8773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8771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8774</v>
      </c>
      <c r="C1400" s="75" t="s">
        <v>8775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8776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8776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8771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8109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4169</v>
      </c>
      <c r="C1404" s="60" t="s">
        <v>8582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5651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8777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8770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8777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8778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8778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8778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8778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8778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8778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8778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8778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8779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4335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8780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7356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4923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4339</v>
      </c>
      <c r="C1437" s="60" t="s">
        <v>4340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8781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8782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8781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8782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8781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8782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8781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8782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8781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8782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8781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8782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8781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8782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8781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8782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8781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8782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8783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8784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8782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8785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8782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8786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8782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8787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8783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8783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8788</v>
      </c>
      <c r="C1454" s="60" t="s">
        <v>8789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8780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8790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8790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8790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8790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8791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8792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8295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8793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8793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8793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8793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8793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8793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8794</v>
      </c>
      <c r="I1476" s="73" t="s">
        <v>8795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8794</v>
      </c>
      <c r="I1477" s="73" t="s">
        <v>8795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8794</v>
      </c>
      <c r="I1478" s="73" t="s">
        <v>8795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8779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8796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8796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8796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8796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8797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8797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8797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6938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8798</v>
      </c>
      <c r="I1488" s="73" t="s">
        <v>8799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8798</v>
      </c>
      <c r="I1489" s="73" t="s">
        <v>8799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8713</v>
      </c>
      <c r="C1492" s="121" t="s">
        <v>8800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8801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8713</v>
      </c>
      <c r="C1493" s="75" t="s">
        <v>8802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8801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8803</v>
      </c>
      <c r="C1494" s="121" t="s">
        <v>8804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8801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8716</v>
      </c>
      <c r="C1495" s="75" t="s">
        <v>8805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8801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8801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8122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8801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8760</v>
      </c>
      <c r="I1498" s="60" t="s">
        <v>8801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8806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8801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8807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8801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8808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8809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8809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8809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8810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8811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8811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8295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8812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8813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4169</v>
      </c>
      <c r="C1513" s="60" t="s">
        <v>8582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8813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8813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8813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8295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8814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8814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8815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8815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8815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8816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8817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8818</v>
      </c>
      <c r="J1529" t="s">
        <v>8395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8818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7461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8819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5398</v>
      </c>
      <c r="C1532" s="215" t="s">
        <v>5396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8820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8820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8820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8820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8821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8821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8822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8822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8822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8822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7689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8823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8824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8824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8824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8824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8824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8825</v>
      </c>
      <c r="I1563" s="73" t="s">
        <v>8824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8826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8825</v>
      </c>
      <c r="I1564" s="73" t="s">
        <v>8824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8825</v>
      </c>
      <c r="I1565" s="73" t="s">
        <v>8824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8827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8824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8828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8824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8829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8824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8830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8824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8831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8824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8832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8824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4181</v>
      </c>
      <c r="I1572" s="73" t="s">
        <v>8833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8834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8835</v>
      </c>
      <c r="I1573" s="73" t="s">
        <v>8833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8836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8837</v>
      </c>
      <c r="I1574" s="73" t="s">
        <v>8833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8835</v>
      </c>
      <c r="I1575" s="73" t="s">
        <v>8833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8835</v>
      </c>
      <c r="I1576" s="73" t="s">
        <v>8833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8837</v>
      </c>
      <c r="I1577" s="73" t="s">
        <v>8833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8837</v>
      </c>
      <c r="I1578" s="73" t="s">
        <v>8833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8833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8838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8838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8839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8839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8839</v>
      </c>
      <c r="J1584" t="s">
        <v>8395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8839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8839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8839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8840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8840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8840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8841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8842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8842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8843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7898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8844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8218</v>
      </c>
      <c r="I1596" s="73" t="s">
        <v>8845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8845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8846</v>
      </c>
      <c r="I1598" s="60" t="s">
        <v>8847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8846</v>
      </c>
      <c r="I1599" s="60" t="s">
        <v>8847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8846</v>
      </c>
      <c r="I1600" s="60" t="s">
        <v>8847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8848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8848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8849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8849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8850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8850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8427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8851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8852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8853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8854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8855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8855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8856</v>
      </c>
      <c r="I1619" s="60" t="s">
        <v>8855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8855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8855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8857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8857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8858</v>
      </c>
      <c r="C1627" s="121" t="s">
        <v>8859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8860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8858</v>
      </c>
      <c r="C1628" s="121" t="s">
        <v>8861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8860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8860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8860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7249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8862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8863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8863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8863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8864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8864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8864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8864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8864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8864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7250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8865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8360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8865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8866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8866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8866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8866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8866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8866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7249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8866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8866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8866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8866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8866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8866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8867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8868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8868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7250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8869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8870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8870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8870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8871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8872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8873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8873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8873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8874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4410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8875</v>
      </c>
      <c r="I1710" s="60" t="s">
        <v>8876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8877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8877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8878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8878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8879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8880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8881</v>
      </c>
      <c r="C1717" s="121" t="s">
        <v>67</v>
      </c>
      <c r="D1717" s="65">
        <v>1</v>
      </c>
      <c r="E1717" s="71" t="s">
        <v>31</v>
      </c>
      <c r="F1717" s="459" t="s">
        <v>8882</v>
      </c>
      <c r="G1717" s="460" t="s">
        <v>8882</v>
      </c>
      <c r="H1717" s="69" t="s">
        <v>8091</v>
      </c>
      <c r="I1717" s="73" t="s">
        <v>8880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8880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8880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8880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8880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8880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8883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8884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8885</v>
      </c>
      <c r="I1724" s="73" t="s">
        <v>8884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8885</v>
      </c>
      <c r="I1725" s="73" t="s">
        <v>8884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8886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8886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8886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8887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8887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8888</v>
      </c>
      <c r="C1731" s="121" t="s">
        <v>8889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8890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8888</v>
      </c>
      <c r="C1732" s="60" t="s">
        <v>8891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8890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8866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8330</v>
      </c>
      <c r="C1734" s="75" t="s">
        <v>5315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8866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8892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4026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8893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8894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8893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8895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8896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8896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8897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8897</v>
      </c>
      <c r="I1759" s="60"/>
      <c r="J1759"/>
      <c r="L1759"/>
      <c r="M1759"/>
    </row>
    <row r="1760" spans="1:13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8898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8898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8898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8898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8898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8899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8360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8866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8890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8900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8901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8901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8616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8616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8902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4410</v>
      </c>
      <c r="C1779" s="121" t="s">
        <v>8903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8904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8905</v>
      </c>
      <c r="I1780" s="60" t="s">
        <v>8906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6668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8905</v>
      </c>
      <c r="I1781" s="60" t="s">
        <v>8906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8907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8907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6212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8907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8907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8907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8908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8908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8909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8910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8910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8910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8911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8911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8911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8911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8912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8913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8913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8913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8913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8914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8913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8915</v>
      </c>
      <c r="C1808" s="64" t="s">
        <v>8916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8917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8915</v>
      </c>
      <c r="C1809" s="121" t="s">
        <v>8918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8917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8915</v>
      </c>
      <c r="C1810" s="64" t="s">
        <v>8919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8917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8920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8917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8921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8917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8922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8917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8923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8917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8924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8917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8925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8925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8925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8925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8925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8925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8925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8925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8925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7135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8925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8926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8927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8926</v>
      </c>
      <c r="J1827"/>
      <c r="L1827"/>
      <c r="M1827"/>
    </row>
    <row r="1828" spans="1:13" ht="15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8926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8928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8928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8928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8928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8928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8330</v>
      </c>
      <c r="C1840" s="75" t="s">
        <v>5315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8928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8929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8930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8930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8930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8931</v>
      </c>
      <c r="I1847" s="60" t="s">
        <v>8932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8933</v>
      </c>
      <c r="I1848" s="60" t="s">
        <v>8932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8932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8932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8934</v>
      </c>
      <c r="I1851" s="60" t="s">
        <v>8932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8892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8935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8935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6937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8936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6937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8937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8938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8938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8632</v>
      </c>
      <c r="C1859" s="87" t="s">
        <v>8459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8938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6796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8939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8616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7138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8940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8941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8941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8942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8943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8928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8944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8945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8946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8945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8945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8945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8947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8948</v>
      </c>
      <c r="I1884" s="60" t="s">
        <v>8947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8949</v>
      </c>
      <c r="I1885" s="60" t="s">
        <v>8947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8947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8950</v>
      </c>
      <c r="I1887" s="73" t="s">
        <v>8951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8952</v>
      </c>
      <c r="C1920" s="60" t="s">
        <v>8953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8954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8954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8954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8955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8956</v>
      </c>
      <c r="I1923" s="60" t="s">
        <v>8957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8958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8956</v>
      </c>
      <c r="I1924" s="60" t="s">
        <v>8957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8959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8956</v>
      </c>
      <c r="I1925" s="60" t="s">
        <v>8957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8960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8956</v>
      </c>
      <c r="I1926" s="60" t="s">
        <v>8957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8956</v>
      </c>
      <c r="I1927" s="60" t="s">
        <v>8957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8956</v>
      </c>
      <c r="I1928" s="60" t="s">
        <v>8957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8961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8912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8961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8912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8962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8962</v>
      </c>
      <c r="J1942" t="s">
        <v>8395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8963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8963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8963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8964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8964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8964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8964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8964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8965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8965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8233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8966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8966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8966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8967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8967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8967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8967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8968</v>
      </c>
      <c r="C1976" s="60" t="s">
        <v>8969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8970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8968</v>
      </c>
      <c r="C1977" s="60" t="s">
        <v>8971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6" t="s">
        <v>8972</v>
      </c>
      <c r="I1977" s="73" t="s">
        <v>8970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8970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8970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8952</v>
      </c>
      <c r="C1980" s="60" t="s">
        <v>8973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8970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8970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8970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8974</v>
      </c>
      <c r="I1983" s="73" t="s">
        <v>8975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8976</v>
      </c>
      <c r="I1984" s="73" t="s">
        <v>8975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8976</v>
      </c>
      <c r="I1985" s="73" t="s">
        <v>8975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8976</v>
      </c>
      <c r="I1986" s="73" t="s">
        <v>8975</v>
      </c>
      <c r="J1986" t="s">
        <v>8395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8976</v>
      </c>
      <c r="I1987" s="73" t="s">
        <v>8975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8977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8978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8979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8978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8980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8978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8981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8981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8981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8981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8981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8981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8981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8981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8981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8981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8982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8982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8982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8983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8984</v>
      </c>
      <c r="C2019" s="121" t="s">
        <v>8985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8986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8984</v>
      </c>
      <c r="C2020" s="121" t="s">
        <v>8987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8986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8986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8988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5651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8937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5651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6937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6938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8989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8989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8989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8990</v>
      </c>
      <c r="C2036" s="121" t="s">
        <v>8991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8992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8992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8992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5651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8992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6401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8992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8993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8992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1" t="s">
        <v>8994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8992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8995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8992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8996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8992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8997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8992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8998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8999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9000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7597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9000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8567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8367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9001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9002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9003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9002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9002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9004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9005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9006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9005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6937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9005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9007</v>
      </c>
      <c r="I2068" s="73" t="s">
        <v>9008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9007</v>
      </c>
      <c r="I2069" s="73" t="s">
        <v>9008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9007</v>
      </c>
      <c r="I2070" s="73" t="s">
        <v>9008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9007</v>
      </c>
      <c r="I2071" s="73" t="s">
        <v>9008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9007</v>
      </c>
      <c r="I2072" s="73" t="s">
        <v>9008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9009</v>
      </c>
      <c r="I2073" s="73" t="s">
        <v>9010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9009</v>
      </c>
      <c r="I2074" s="73" t="s">
        <v>9010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9009</v>
      </c>
      <c r="I2075" s="73" t="s">
        <v>9010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9009</v>
      </c>
      <c r="I2076" s="73" t="s">
        <v>9010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9009</v>
      </c>
      <c r="I2077" s="73" t="s">
        <v>9010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9009</v>
      </c>
      <c r="I2078" s="73" t="s">
        <v>9010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8616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8616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8616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8616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8616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8616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8616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9011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9011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9011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9011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9011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8892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9012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9013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9013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9013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9013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9013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9014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9014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9015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9016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9016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9016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9016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8100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9017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9018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9018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9018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9018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9018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9019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9019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9019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5651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9020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9021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9021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9022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9023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9024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9023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5651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9025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6937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9025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2" t="s">
        <v>9026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9027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2" t="s">
        <v>9026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2" t="s">
        <v>9028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2" t="s">
        <v>9028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9029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9029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5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9015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9030</v>
      </c>
      <c r="I2157" s="73" t="s">
        <v>9031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8606</v>
      </c>
      <c r="C2158" s="60" t="s">
        <v>9032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9031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9033</v>
      </c>
      <c r="C2159" s="365" t="s">
        <v>9034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9031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9031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9031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9035</v>
      </c>
      <c r="I2162" s="73" t="s">
        <v>9031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9036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9036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9037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9037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9038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9039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7302</v>
      </c>
      <c r="C2170" s="87" t="s">
        <v>7303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9040</v>
      </c>
      <c r="I2170" s="73" t="s">
        <v>9041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9042</v>
      </c>
      <c r="I2171" s="73" t="s">
        <v>9043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9044</v>
      </c>
      <c r="I2172" s="73" t="s">
        <v>9043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9045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9046</v>
      </c>
      <c r="C2174" s="365" t="s">
        <v>9047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9048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9046</v>
      </c>
      <c r="C2175" s="87" t="s">
        <v>9049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9048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9048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9048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9046</v>
      </c>
      <c r="C2178" s="365" t="s">
        <v>9050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9051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9051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9051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9015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9015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8826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9015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9052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7356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9053</v>
      </c>
      <c r="I2192" s="60" t="s">
        <v>9052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9054</v>
      </c>
      <c r="I2193" s="60" t="s">
        <v>9052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9052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9052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9055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70" t="s">
        <v>9056</v>
      </c>
      <c r="I2196" s="60" t="s">
        <v>9052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9057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72"/>
      <c r="I2197" s="60" t="s">
        <v>9052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9058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9059</v>
      </c>
      <c r="C2199" s="60" t="s">
        <v>9060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9058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9059</v>
      </c>
      <c r="C2200" s="60" t="s">
        <v>9061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9058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9059</v>
      </c>
      <c r="C2201" s="60" t="s">
        <v>9062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9058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9059</v>
      </c>
      <c r="C2202" s="60" t="s">
        <v>9063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9058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9058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3" t="s">
        <v>9064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7511</v>
      </c>
      <c r="I2205" s="463" t="s">
        <v>9064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7511</v>
      </c>
      <c r="I2206" s="463" t="s">
        <v>9064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7511</v>
      </c>
      <c r="I2207" s="463" t="s">
        <v>9064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9059</v>
      </c>
      <c r="C2208" s="60" t="s">
        <v>9065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7511</v>
      </c>
      <c r="I2208" s="463" t="s">
        <v>9064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9059</v>
      </c>
      <c r="C2209" s="60" t="s">
        <v>9066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7511</v>
      </c>
      <c r="I2209" s="463" t="s">
        <v>9064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9059</v>
      </c>
      <c r="C2210" s="60" t="s">
        <v>9067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7511</v>
      </c>
      <c r="I2210" s="463" t="s">
        <v>9064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9059</v>
      </c>
      <c r="C2211" s="60" t="s">
        <v>9068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7511</v>
      </c>
      <c r="I2211" s="463" t="s">
        <v>9064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9069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6784</v>
      </c>
      <c r="C2226" s="60" t="s">
        <v>6785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3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9070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9070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9070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9071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9071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9071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9071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9071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9071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9071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9071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9071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4" t="s">
        <v>9072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4" t="s">
        <v>9072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4169</v>
      </c>
      <c r="C2248" s="60" t="s">
        <v>8582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4" t="s">
        <v>9072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4" t="s">
        <v>9072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6933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4" t="s">
        <v>9072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9073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9074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9074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9074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9075</v>
      </c>
      <c r="C2256" s="75" t="s">
        <v>9076</v>
      </c>
      <c r="D2256" s="88">
        <v>0.5</v>
      </c>
      <c r="E2256" s="118" t="s">
        <v>9077</v>
      </c>
      <c r="F2256" s="68">
        <v>150000</v>
      </c>
      <c r="G2256" s="95">
        <f t="shared" si="67"/>
        <v>75000</v>
      </c>
      <c r="H2256" s="69" t="s">
        <v>717</v>
      </c>
      <c r="I2256" s="463" t="s">
        <v>9078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6668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3" t="s">
        <v>9078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9079</v>
      </c>
      <c r="I2258" s="463" t="s">
        <v>9078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9080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9080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8233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8732</v>
      </c>
      <c r="I2261" s="73" t="s">
        <v>9081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8366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8732</v>
      </c>
      <c r="I2262" s="73" t="s">
        <v>9081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5398</v>
      </c>
      <c r="C2263" s="215" t="s">
        <v>5396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8616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8616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9082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9083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8199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9083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9083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9083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9083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9084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9084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9084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8226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9085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9085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9085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8366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9085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9085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9085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9086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9086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9086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9086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9086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7717</v>
      </c>
      <c r="C2297" s="60" t="s">
        <v>5435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9087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5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9088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9088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9088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9088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9088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9088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9088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9088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9088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9089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6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8616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9082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8616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8616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8616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8616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9090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9091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9092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8360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9092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9093</v>
      </c>
      <c r="I2327" s="73" t="s">
        <v>9094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9093</v>
      </c>
      <c r="I2328" s="73" t="s">
        <v>9094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4884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9094</v>
      </c>
      <c r="J2329"/>
      <c r="L2329"/>
      <c r="M2329"/>
    </row>
    <row r="2330" spans="1:13" ht="15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8826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6456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6457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7594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9095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9095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9095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9095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8322</v>
      </c>
      <c r="I2341" s="73" t="s">
        <v>9096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8616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8616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9097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9097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9097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9097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5" t="s">
        <v>9098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9099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9099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6784</v>
      </c>
      <c r="C2351" s="60" t="s">
        <v>6785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9099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9100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9101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9100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9101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9102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9102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8233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9103</v>
      </c>
      <c r="I2358" s="73" t="s">
        <v>9104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9103</v>
      </c>
      <c r="I2359" s="73" t="s">
        <v>9104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8427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9105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8427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9105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9105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9106</v>
      </c>
      <c r="C2372" s="70" t="s">
        <v>9107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9105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9108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9108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9108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9108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9109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9109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9109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5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9110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9110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9111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8366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9111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9111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6561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9111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9111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9111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3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3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9112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9113</v>
      </c>
      <c r="I2417" s="73" t="s">
        <v>9114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9115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9114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9114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9114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9114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9114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9114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9116</v>
      </c>
      <c r="I2424" s="73" t="s">
        <v>9114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9117</v>
      </c>
      <c r="I2425" s="73" t="s">
        <v>9114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9117</v>
      </c>
      <c r="I2426" s="73" t="s">
        <v>9114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9114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9118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8427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9118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9119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9118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9120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9120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9120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9059</v>
      </c>
      <c r="C2437" s="60" t="s">
        <v>9121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9122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9059</v>
      </c>
      <c r="C2438" s="60" t="s">
        <v>9123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9122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9122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9122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9122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9124</v>
      </c>
      <c r="I2442" s="73" t="s">
        <v>9125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9126</v>
      </c>
      <c r="I2443" s="73" t="s">
        <v>9125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9125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9125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9127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9082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5398</v>
      </c>
      <c r="C2458" s="215" t="s">
        <v>5396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7195</v>
      </c>
      <c r="I2460" s="73" t="s">
        <v>9128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9129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9130</v>
      </c>
      <c r="I2461" s="73" t="s">
        <v>9128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7195</v>
      </c>
      <c r="I2462" s="73" t="s">
        <v>9128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8367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9131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9132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9133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9132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9134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9132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9135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5264</v>
      </c>
      <c r="C2468" s="70" t="s">
        <v>9136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9137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9137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8632</v>
      </c>
      <c r="C2470" s="60" t="s">
        <v>8459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9137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9138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9138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9138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9138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9139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9139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9139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9139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9139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9139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9139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9140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9141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9140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9140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9142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9141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9142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9143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9144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9145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9144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9144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9146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9146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9146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9146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9146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9146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9147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9141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9147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9147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9148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9149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9150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9149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9151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9152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9152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9152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9153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9153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9153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5296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9154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9154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9155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9156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9156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9157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9157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9158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9158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8585</v>
      </c>
      <c r="I2539" s="73" t="s">
        <v>9159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8233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8585</v>
      </c>
      <c r="I2540" s="73" t="s">
        <v>9159</v>
      </c>
      <c r="J2540"/>
      <c r="L2540"/>
      <c r="M2540"/>
    </row>
    <row r="2541" spans="1:13" ht="15" hidden="1" customHeight="1" x14ac:dyDescent="0.25">
      <c r="A2541" s="218">
        <v>45233</v>
      </c>
      <c r="B2541" s="378" t="s">
        <v>135</v>
      </c>
      <c r="C2541" s="378" t="s">
        <v>136</v>
      </c>
      <c r="D2541" s="377">
        <v>9</v>
      </c>
      <c r="E2541" s="446" t="s">
        <v>137</v>
      </c>
      <c r="F2541" s="379">
        <v>33000</v>
      </c>
      <c r="G2541" s="380">
        <f>F2541*D2541</f>
        <v>297000</v>
      </c>
      <c r="H2541" s="445" t="s">
        <v>9160</v>
      </c>
      <c r="I2541" s="446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9161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9161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9161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9161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9161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9161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9162</v>
      </c>
      <c r="C2551" s="75" t="s">
        <v>9163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9164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9162</v>
      </c>
      <c r="C2552" s="75" t="s">
        <v>9165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9164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9162</v>
      </c>
      <c r="C2553" s="75" t="s">
        <v>9166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9164</v>
      </c>
      <c r="J2553"/>
      <c r="L2553"/>
      <c r="M2553"/>
    </row>
    <row r="2554" spans="1:13" hidden="1" x14ac:dyDescent="0.25">
      <c r="A2554" s="218">
        <v>45233</v>
      </c>
      <c r="B2554" s="60" t="s">
        <v>9162</v>
      </c>
      <c r="C2554" s="75" t="s">
        <v>9167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9164</v>
      </c>
      <c r="J2554"/>
      <c r="L2554"/>
      <c r="M2554"/>
    </row>
    <row r="2555" spans="1:13" hidden="1" x14ac:dyDescent="0.25">
      <c r="A2555" s="218">
        <v>45233</v>
      </c>
      <c r="B2555" s="60" t="s">
        <v>9162</v>
      </c>
      <c r="C2555" s="75" t="s">
        <v>9168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9164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9162</v>
      </c>
      <c r="C2556" s="75" t="s">
        <v>9169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9164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9164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9164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9170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9170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9170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9170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9170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9170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9162</v>
      </c>
      <c r="C2565" s="60" t="s">
        <v>9171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9170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9162</v>
      </c>
      <c r="C2566" s="60" t="s">
        <v>9172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9170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9162</v>
      </c>
      <c r="C2567" s="60" t="s">
        <v>9173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9170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9170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9170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9174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9174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9174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9175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9176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9176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67" t="s">
        <v>141</v>
      </c>
      <c r="E2575" s="117" t="s">
        <v>28</v>
      </c>
      <c r="F2575" s="468">
        <v>55000</v>
      </c>
      <c r="G2575" s="68">
        <f t="shared" si="76"/>
        <v>55000</v>
      </c>
      <c r="H2575" s="69" t="s">
        <v>789</v>
      </c>
      <c r="I2575" s="73" t="s">
        <v>9176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9177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9178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9178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67" t="s">
        <v>141</v>
      </c>
      <c r="E2578" s="117" t="s">
        <v>28</v>
      </c>
      <c r="F2578" s="468">
        <v>55000</v>
      </c>
      <c r="G2578" s="68">
        <f t="shared" si="76"/>
        <v>55000</v>
      </c>
      <c r="H2578" s="86" t="s">
        <v>1095</v>
      </c>
      <c r="I2578" s="60" t="s">
        <v>9178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9179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9180</v>
      </c>
      <c r="I2579" s="60" t="s">
        <v>9181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9182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9180</v>
      </c>
      <c r="I2580" s="60" t="s">
        <v>9181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9183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9180</v>
      </c>
      <c r="I2581" s="60" t="s">
        <v>9181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9180</v>
      </c>
      <c r="I2582" s="60" t="s">
        <v>9181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67" t="s">
        <v>141</v>
      </c>
      <c r="E2583" s="117" t="s">
        <v>28</v>
      </c>
      <c r="F2583" s="468">
        <v>55000</v>
      </c>
      <c r="G2583" s="68">
        <f t="shared" si="76"/>
        <v>55000</v>
      </c>
      <c r="H2583" s="86" t="s">
        <v>9180</v>
      </c>
      <c r="I2583" s="60" t="s">
        <v>9181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7898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9184</v>
      </c>
      <c r="I2586" s="73" t="s">
        <v>9185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9184</v>
      </c>
      <c r="I2587" s="73" t="s">
        <v>9185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9185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9185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9186</v>
      </c>
      <c r="I2590" s="73" t="s">
        <v>9185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9185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9187</v>
      </c>
      <c r="I2592" s="73" t="s">
        <v>9185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9187</v>
      </c>
      <c r="I2593" s="73" t="s">
        <v>9185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9187</v>
      </c>
      <c r="I2594" s="73" t="s">
        <v>9185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9188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9189</v>
      </c>
      <c r="I2595" s="73" t="s">
        <v>9185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9190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9189</v>
      </c>
      <c r="I2596" s="73" t="s">
        <v>9185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9191</v>
      </c>
      <c r="I2597" s="73" t="s">
        <v>9185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9185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9185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6773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9192</v>
      </c>
      <c r="I2600" s="73" t="s">
        <v>9193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9194</v>
      </c>
      <c r="I2601" s="73" t="s">
        <v>9193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9195</v>
      </c>
      <c r="I2602" s="73" t="s">
        <v>9193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9195</v>
      </c>
      <c r="I2603" s="73" t="s">
        <v>9193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9195</v>
      </c>
      <c r="I2604" s="73" t="s">
        <v>9193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9196</v>
      </c>
      <c r="I2605" s="73" t="s">
        <v>9193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9193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9197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9197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9197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9198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9198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9198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9198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9199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9103</v>
      </c>
      <c r="I2623" s="73" t="s">
        <v>9200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9201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9103</v>
      </c>
      <c r="I2624" s="73" t="s">
        <v>9200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9202</v>
      </c>
      <c r="I2636" s="73" t="s">
        <v>9203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9204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9204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9204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9204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9204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9204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9204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5733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9205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5826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9206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9206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9206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9206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9207</v>
      </c>
      <c r="I2656" s="73" t="s">
        <v>9206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9206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9206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9206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9208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9206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9206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9206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9206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9209</v>
      </c>
      <c r="I2664" s="73" t="s">
        <v>9206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9206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9183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9210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9210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9211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4787</v>
      </c>
      <c r="C2669" s="60" t="s">
        <v>4788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9212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9212</v>
      </c>
      <c r="J2670"/>
      <c r="L2670"/>
      <c r="M2670"/>
    </row>
    <row r="2671" spans="1:13" ht="15" hidden="1" customHeight="1" x14ac:dyDescent="0.25">
      <c r="A2671" s="60" t="s">
        <v>408</v>
      </c>
      <c r="B2671" s="469" t="s">
        <v>7344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9212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9212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9212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9212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9213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9213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9214</v>
      </c>
      <c r="I2677" s="73" t="s">
        <v>9215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9216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9216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9217</v>
      </c>
      <c r="C2681" s="70" t="s">
        <v>9218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9219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9217</v>
      </c>
      <c r="C2682" s="70" t="s">
        <v>9220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9219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9217</v>
      </c>
      <c r="C2683" s="70" t="s">
        <v>9221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9219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9217</v>
      </c>
      <c r="C2684" s="60" t="s">
        <v>9222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9219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9219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9219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67" t="s">
        <v>226</v>
      </c>
      <c r="E2687" s="117" t="s">
        <v>28</v>
      </c>
      <c r="F2687" s="468">
        <v>55000</v>
      </c>
      <c r="G2687" s="68">
        <f t="shared" si="78"/>
        <v>165000</v>
      </c>
      <c r="H2687" s="69" t="s">
        <v>1890</v>
      </c>
      <c r="I2687" s="73" t="s">
        <v>9219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9223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9224</v>
      </c>
      <c r="I2688" s="73" t="s">
        <v>9225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9225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9226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9227</v>
      </c>
      <c r="I2690" s="73" t="s">
        <v>9225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9228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9228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9229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9229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9217</v>
      </c>
      <c r="C2700" s="70" t="s">
        <v>9230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9231</v>
      </c>
      <c r="I2700" s="73" t="s">
        <v>9232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9217</v>
      </c>
      <c r="C2701" s="70" t="s">
        <v>9233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9113</v>
      </c>
      <c r="I2701" s="73" t="s">
        <v>9232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9234</v>
      </c>
      <c r="I2702" s="73" t="s">
        <v>9232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9232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9235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9235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9236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9237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9238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9237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9237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9237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9239</v>
      </c>
      <c r="C2712" s="346" t="s">
        <v>9240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9241</v>
      </c>
      <c r="I2712" s="73" t="s">
        <v>9237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9237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9242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9243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9243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9243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9243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9243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9243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9243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9243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9243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9243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9244</v>
      </c>
      <c r="I2724" s="73" t="s">
        <v>9245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9244</v>
      </c>
      <c r="I2725" s="73" t="s">
        <v>9245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9244</v>
      </c>
      <c r="I2726" s="73" t="s">
        <v>9245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9244</v>
      </c>
      <c r="I2727" s="73" t="s">
        <v>9245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5733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9246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9247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9247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9248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9248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9248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9248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9249</v>
      </c>
      <c r="C2747" s="346" t="s">
        <v>9250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9251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9252</v>
      </c>
      <c r="C2748" s="60" t="s">
        <v>9253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9251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9252</v>
      </c>
      <c r="C2749" s="60" t="s">
        <v>9254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9251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9252</v>
      </c>
      <c r="C2750" s="60" t="s">
        <v>9255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9251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9252</v>
      </c>
      <c r="C2751" s="60" t="s">
        <v>9256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9251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9257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5733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7266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6" t="s">
        <v>9258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66" t="s">
        <v>9258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6" t="s">
        <v>9258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9259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9259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9259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9260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9261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9261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9261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9261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8233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9262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9262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9262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9262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8779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9263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9263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9263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6" t="s">
        <v>9264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6" t="s">
        <v>9264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6" t="s">
        <v>9264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9265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9265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9265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9265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5733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9266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5733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9267</v>
      </c>
      <c r="I2820" s="73" t="s">
        <v>9185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6" t="s">
        <v>9258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9268</v>
      </c>
      <c r="C2822" s="87" t="s">
        <v>9269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9270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9268</v>
      </c>
      <c r="C2823" s="87" t="s">
        <v>9271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9270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6559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5733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9268</v>
      </c>
      <c r="C2833" s="87" t="s">
        <v>9272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9273</v>
      </c>
      <c r="I2833" s="73" t="s">
        <v>9274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9268</v>
      </c>
      <c r="C2834" s="87" t="s">
        <v>9275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9273</v>
      </c>
      <c r="I2834" s="73" t="s">
        <v>9274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9276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9276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9276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9276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9276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9183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9276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9277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9276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9278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9276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9279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9276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9280</v>
      </c>
      <c r="C2844" s="87" t="s">
        <v>9281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9282</v>
      </c>
      <c r="I2844" s="73" t="s">
        <v>9276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9280</v>
      </c>
      <c r="C2845" s="87" t="s">
        <v>9283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9282</v>
      </c>
      <c r="I2845" s="73" t="s">
        <v>9276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9284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9284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9130</v>
      </c>
      <c r="I2848" s="73" t="s">
        <v>9284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9130</v>
      </c>
      <c r="I2849" s="73" t="s">
        <v>9284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9284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9285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9284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9286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9284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9287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9284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9288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9284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9289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9284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9290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9284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9284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9291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9292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9292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8616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8616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8616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8616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8616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8616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8616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9268</v>
      </c>
      <c r="C2872" s="87" t="s">
        <v>9272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9293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9268</v>
      </c>
      <c r="C2873" s="87" t="s">
        <v>9275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9293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9294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9295</v>
      </c>
      <c r="I2874" s="73" t="s">
        <v>9291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8672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9296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9296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9296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9296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9296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9296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9296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9297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9297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9297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9298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9298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9299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9299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9300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9299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9301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9299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9302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9299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9226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9299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9303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9299</v>
      </c>
      <c r="J2915"/>
      <c r="L2915"/>
      <c r="M2915"/>
    </row>
    <row r="2916" spans="1:13" ht="15" hidden="1" customHeight="1" x14ac:dyDescent="0.25">
      <c r="A2916" s="386" t="s">
        <v>2541</v>
      </c>
      <c r="B2916" s="60" t="s">
        <v>5733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6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6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9304</v>
      </c>
      <c r="J2918"/>
      <c r="L2918"/>
      <c r="M2918"/>
    </row>
    <row r="2919" spans="1:13" ht="15" hidden="1" customHeight="1" x14ac:dyDescent="0.25">
      <c r="A2919" s="386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9304</v>
      </c>
      <c r="J2919"/>
      <c r="L2919"/>
      <c r="M2919"/>
    </row>
    <row r="2920" spans="1:13" ht="15" hidden="1" customHeight="1" x14ac:dyDescent="0.25">
      <c r="A2920" s="386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9304</v>
      </c>
      <c r="J2920"/>
      <c r="L2920"/>
      <c r="M2920"/>
    </row>
    <row r="2921" spans="1:13" ht="15" hidden="1" customHeight="1" x14ac:dyDescent="0.25">
      <c r="A2921" s="386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9304</v>
      </c>
      <c r="J2921"/>
      <c r="L2921"/>
      <c r="M2921"/>
    </row>
    <row r="2922" spans="1:13" ht="15" hidden="1" customHeight="1" x14ac:dyDescent="0.25">
      <c r="A2922" s="386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6" t="s">
        <v>2541</v>
      </c>
      <c r="B2923" s="60" t="s">
        <v>8269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6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6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6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6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6" t="s">
        <v>2541</v>
      </c>
      <c r="B2928" s="79" t="s">
        <v>101</v>
      </c>
      <c r="C2928" s="60" t="s">
        <v>9305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9306</v>
      </c>
      <c r="J2928"/>
      <c r="L2928"/>
      <c r="M2928"/>
    </row>
    <row r="2929" spans="1:13" ht="15" hidden="1" customHeight="1" x14ac:dyDescent="0.25">
      <c r="A2929" s="386" t="s">
        <v>2541</v>
      </c>
      <c r="B2929" s="79" t="s">
        <v>101</v>
      </c>
      <c r="C2929" s="60" t="s">
        <v>9307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9306</v>
      </c>
      <c r="J2929"/>
      <c r="L2929"/>
      <c r="M2929"/>
    </row>
    <row r="2930" spans="1:13" ht="15" hidden="1" customHeight="1" x14ac:dyDescent="0.25">
      <c r="A2930" s="386" t="s">
        <v>2541</v>
      </c>
      <c r="B2930" s="60" t="s">
        <v>115</v>
      </c>
      <c r="C2930" s="60" t="s">
        <v>9308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8732</v>
      </c>
      <c r="I2930" s="73" t="s">
        <v>9309</v>
      </c>
      <c r="J2930"/>
      <c r="L2930"/>
      <c r="M2930"/>
    </row>
    <row r="2931" spans="1:13" ht="15" hidden="1" customHeight="1" x14ac:dyDescent="0.25">
      <c r="A2931" s="386" t="s">
        <v>2541</v>
      </c>
      <c r="B2931" s="60" t="s">
        <v>115</v>
      </c>
      <c r="C2931" s="60" t="s">
        <v>9310</v>
      </c>
      <c r="D2931" s="65">
        <v>1</v>
      </c>
      <c r="E2931" s="66" t="s">
        <v>71</v>
      </c>
      <c r="F2931" s="72" t="s">
        <v>9311</v>
      </c>
      <c r="G2931" s="68" t="e">
        <f t="shared" si="85"/>
        <v>#VALUE!</v>
      </c>
      <c r="H2931" s="69" t="s">
        <v>8732</v>
      </c>
      <c r="I2931" s="73" t="s">
        <v>9309</v>
      </c>
      <c r="J2931"/>
      <c r="L2931"/>
      <c r="M2931"/>
    </row>
    <row r="2932" spans="1:13" ht="15" hidden="1" customHeight="1" x14ac:dyDescent="0.25">
      <c r="A2932" s="386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9312</v>
      </c>
      <c r="J2932"/>
      <c r="L2932"/>
      <c r="M2932"/>
    </row>
    <row r="2933" spans="1:13" ht="15" hidden="1" customHeight="1" x14ac:dyDescent="0.25">
      <c r="A2933" s="386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9312</v>
      </c>
      <c r="J2933"/>
      <c r="L2933"/>
      <c r="M2933"/>
    </row>
    <row r="2934" spans="1:13" ht="15" hidden="1" customHeight="1" x14ac:dyDescent="0.25">
      <c r="A2934" s="386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9312</v>
      </c>
      <c r="J2934"/>
      <c r="L2934"/>
      <c r="M2934"/>
    </row>
    <row r="2935" spans="1:13" ht="15" hidden="1" customHeight="1" x14ac:dyDescent="0.25">
      <c r="A2935" s="386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9312</v>
      </c>
      <c r="J2935"/>
      <c r="L2935"/>
      <c r="M2935"/>
    </row>
    <row r="2936" spans="1:13" ht="15" hidden="1" customHeight="1" x14ac:dyDescent="0.25">
      <c r="A2936" s="386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9312</v>
      </c>
      <c r="J2936"/>
      <c r="L2936"/>
      <c r="M2936"/>
    </row>
    <row r="2937" spans="1:13" ht="15" hidden="1" customHeight="1" x14ac:dyDescent="0.25">
      <c r="A2937" s="386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9312</v>
      </c>
      <c r="J2937"/>
      <c r="L2937"/>
      <c r="M2937"/>
    </row>
    <row r="2938" spans="1:13" ht="15" hidden="1" customHeight="1" x14ac:dyDescent="0.25">
      <c r="A2938" s="386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9312</v>
      </c>
      <c r="J2938"/>
      <c r="L2938"/>
      <c r="M2938"/>
    </row>
    <row r="2939" spans="1:13" ht="15" hidden="1" customHeight="1" x14ac:dyDescent="0.25">
      <c r="A2939" s="386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9312</v>
      </c>
      <c r="J2939"/>
      <c r="L2939"/>
      <c r="M2939"/>
    </row>
    <row r="2940" spans="1:13" ht="15" hidden="1" customHeight="1" x14ac:dyDescent="0.25">
      <c r="A2940" s="386" t="s">
        <v>2541</v>
      </c>
      <c r="B2940" s="60" t="s">
        <v>9082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9312</v>
      </c>
      <c r="J2940"/>
      <c r="L2940"/>
      <c r="M2940"/>
    </row>
    <row r="2941" spans="1:13" ht="15" hidden="1" customHeight="1" x14ac:dyDescent="0.25">
      <c r="A2941" s="386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9312</v>
      </c>
      <c r="J2941"/>
      <c r="L2941"/>
      <c r="M2941"/>
    </row>
    <row r="2942" spans="1:13" ht="15" hidden="1" customHeight="1" x14ac:dyDescent="0.25">
      <c r="A2942" s="386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9312</v>
      </c>
      <c r="J2942"/>
      <c r="L2942"/>
      <c r="M2942"/>
    </row>
    <row r="2943" spans="1:13" ht="15" hidden="1" customHeight="1" x14ac:dyDescent="0.25">
      <c r="A2943" s="386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9312</v>
      </c>
      <c r="J2943"/>
      <c r="L2943"/>
      <c r="M2943"/>
    </row>
    <row r="2944" spans="1:13" ht="15" hidden="1" customHeight="1" x14ac:dyDescent="0.25">
      <c r="A2944" s="386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9312</v>
      </c>
      <c r="J2944"/>
      <c r="L2944"/>
      <c r="M2944"/>
    </row>
    <row r="2945" spans="1:13" ht="15" hidden="1" customHeight="1" x14ac:dyDescent="0.25">
      <c r="A2945" s="386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9312</v>
      </c>
      <c r="J2945"/>
      <c r="L2945"/>
      <c r="M2945"/>
    </row>
    <row r="2946" spans="1:13" ht="15" hidden="1" customHeight="1" x14ac:dyDescent="0.25">
      <c r="A2946" s="386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6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9313</v>
      </c>
      <c r="J2947"/>
      <c r="L2947"/>
      <c r="M2947"/>
    </row>
    <row r="2948" spans="1:13" ht="15" hidden="1" customHeight="1" x14ac:dyDescent="0.25">
      <c r="A2948" s="386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9313</v>
      </c>
      <c r="J2948"/>
      <c r="L2948"/>
      <c r="M2948"/>
    </row>
    <row r="2949" spans="1:13" ht="15" hidden="1" customHeight="1" x14ac:dyDescent="0.25">
      <c r="A2949" s="386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9313</v>
      </c>
      <c r="J2949"/>
      <c r="L2949"/>
      <c r="M2949"/>
    </row>
    <row r="2950" spans="1:13" ht="15" hidden="1" customHeight="1" x14ac:dyDescent="0.25">
      <c r="A2950" s="386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9313</v>
      </c>
      <c r="J2950"/>
      <c r="L2950"/>
      <c r="M2950"/>
    </row>
    <row r="2951" spans="1:13" ht="15" hidden="1" customHeight="1" x14ac:dyDescent="0.25">
      <c r="A2951" s="386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9313</v>
      </c>
      <c r="J2951"/>
      <c r="L2951"/>
      <c r="M2951"/>
    </row>
    <row r="2952" spans="1:13" ht="15" hidden="1" customHeight="1" x14ac:dyDescent="0.25">
      <c r="A2952" s="386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9313</v>
      </c>
      <c r="J2952"/>
      <c r="L2952"/>
      <c r="M2952"/>
    </row>
    <row r="2953" spans="1:13" ht="15" hidden="1" customHeight="1" x14ac:dyDescent="0.25">
      <c r="A2953" s="386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9313</v>
      </c>
      <c r="J2953"/>
      <c r="L2953"/>
      <c r="M2953"/>
    </row>
    <row r="2954" spans="1:13" ht="15" hidden="1" customHeight="1" x14ac:dyDescent="0.25">
      <c r="A2954" s="386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9314</v>
      </c>
      <c r="J2954"/>
      <c r="L2954"/>
      <c r="M2954"/>
    </row>
    <row r="2955" spans="1:13" ht="15" hidden="1" customHeight="1" x14ac:dyDescent="0.25">
      <c r="A2955" s="386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9314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9315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9315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9315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9315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9315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9316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9316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9316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9316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9316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5733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9312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9312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9312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9312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9317</v>
      </c>
      <c r="C2975" s="60" t="s">
        <v>9318</v>
      </c>
      <c r="D2975" s="65">
        <v>1</v>
      </c>
      <c r="E2975" s="66" t="s">
        <v>28</v>
      </c>
      <c r="F2975" s="396">
        <v>10000000</v>
      </c>
      <c r="G2975" s="68">
        <f t="shared" si="86"/>
        <v>10000000</v>
      </c>
      <c r="H2975" s="69" t="s">
        <v>1146</v>
      </c>
      <c r="I2975" s="73" t="s">
        <v>9312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9319</v>
      </c>
      <c r="C2976" s="60" t="s">
        <v>9318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9312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9312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9320</v>
      </c>
      <c r="I2978" s="73" t="s">
        <v>9321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8008</v>
      </c>
      <c r="C2979" s="60" t="s">
        <v>8009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9320</v>
      </c>
      <c r="I2979" s="73" t="s">
        <v>9321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9322</v>
      </c>
      <c r="I2982" s="73" t="s">
        <v>9323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9324</v>
      </c>
      <c r="I2983" s="73" t="s">
        <v>9323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6519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9324</v>
      </c>
      <c r="I2984" s="73" t="s">
        <v>9323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9323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9325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9326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9326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9082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9327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9328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9328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9329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9328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9330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9328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9331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5733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6267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9332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9332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4881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9332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9332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9333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9333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9333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5733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9334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9334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9335</v>
      </c>
      <c r="C3026" s="121" t="s">
        <v>9336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9337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9335</v>
      </c>
      <c r="C3027" s="64" t="s">
        <v>9338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9337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9339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9337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9337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9337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9340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9340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9341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9342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9342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9343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9343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9343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9343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9343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5733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9344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9344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9344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9344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9344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9344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9344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9082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9344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8616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9345</v>
      </c>
      <c r="I3059" s="73" t="s">
        <v>9346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8318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9347</v>
      </c>
      <c r="I3060" s="73" t="s">
        <v>9346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9346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9346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9348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9348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9348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8270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9349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9350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9351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9350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9350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9350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9352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9353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9353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9353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7080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9354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9354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9354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9355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9356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9356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9356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9335</v>
      </c>
      <c r="C3085" s="121" t="s">
        <v>9357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9358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9335</v>
      </c>
      <c r="C3086" s="64" t="s">
        <v>9359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9358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9335</v>
      </c>
      <c r="C3087" s="121" t="s">
        <v>9336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9337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9335</v>
      </c>
      <c r="C3088" s="64" t="s">
        <v>9338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9337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9339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9337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9337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9337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5733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9360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9360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9360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9360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9361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9361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9361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9361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9361</v>
      </c>
      <c r="J3111"/>
      <c r="L3111"/>
      <c r="M3111"/>
    </row>
    <row r="3112" spans="1:13" ht="15" hidden="1" customHeight="1" x14ac:dyDescent="0.25">
      <c r="A3112" s="218" t="s">
        <v>2609</v>
      </c>
      <c r="B3112" s="378" t="s">
        <v>135</v>
      </c>
      <c r="C3112" s="378" t="s">
        <v>136</v>
      </c>
      <c r="D3112" s="470">
        <v>9</v>
      </c>
      <c r="E3112" s="471" t="s">
        <v>137</v>
      </c>
      <c r="F3112" s="472">
        <v>33000</v>
      </c>
      <c r="G3112" s="380">
        <f t="shared" si="92"/>
        <v>297000</v>
      </c>
      <c r="H3112" s="445" t="s">
        <v>9362</v>
      </c>
      <c r="I3112" s="446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9015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4274</v>
      </c>
      <c r="C3114" s="74" t="s">
        <v>4271</v>
      </c>
      <c r="D3114" s="65">
        <v>3</v>
      </c>
      <c r="E3114" s="66" t="s">
        <v>28</v>
      </c>
      <c r="F3114" s="396">
        <v>1750</v>
      </c>
      <c r="G3114" s="68">
        <f t="shared" si="92"/>
        <v>5250</v>
      </c>
      <c r="H3114" s="69" t="s">
        <v>9015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8269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9015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9015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8616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8616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9363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9364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9365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9364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9366</v>
      </c>
      <c r="C3122" s="473" t="s">
        <v>9367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9368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9366</v>
      </c>
      <c r="C3123" s="473" t="s">
        <v>9369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9368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9368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9368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9370</v>
      </c>
      <c r="C3126" s="473" t="s">
        <v>9371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9372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9372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9366</v>
      </c>
      <c r="C3128" s="473" t="s">
        <v>9373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9372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9366</v>
      </c>
      <c r="C3129" s="473" t="s">
        <v>9374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9372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9372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9372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9375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9375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9375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9376</v>
      </c>
      <c r="C3137" s="60" t="s">
        <v>9377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9378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9376</v>
      </c>
      <c r="C3138" s="60" t="s">
        <v>9379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9378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9376</v>
      </c>
      <c r="C3139" s="60" t="s">
        <v>9380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9378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9376</v>
      </c>
      <c r="C3140" s="60" t="s">
        <v>9381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9378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9376</v>
      </c>
      <c r="C3141" s="60" t="s">
        <v>9382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9378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9376</v>
      </c>
      <c r="C3142" s="60" t="s">
        <v>9383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9378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9384</v>
      </c>
      <c r="C3143" s="87" t="s">
        <v>9385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9386</v>
      </c>
      <c r="I3143" s="73" t="s">
        <v>9378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9387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9387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9387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9387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9387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9387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7810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6320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6477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6373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9388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9389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9389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9389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9390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9391</v>
      </c>
      <c r="C3170" s="60" t="s">
        <v>9392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9393</v>
      </c>
      <c r="I3170" s="60" t="s">
        <v>9390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9394</v>
      </c>
      <c r="C3171" s="60" t="s">
        <v>9395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9393</v>
      </c>
      <c r="I3171" s="60" t="s">
        <v>9390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9396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9390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9397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9390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9398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9390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9393</v>
      </c>
      <c r="I3175" s="60" t="s">
        <v>9390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9399</v>
      </c>
      <c r="I3176" s="60" t="s">
        <v>9390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9390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9390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9400</v>
      </c>
      <c r="C3179" s="60" t="s">
        <v>9401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8091</v>
      </c>
      <c r="I3179" s="60" t="s">
        <v>9390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8091</v>
      </c>
      <c r="I3180" s="60" t="s">
        <v>9390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9402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9402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9402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9403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9403</v>
      </c>
      <c r="I3185" s="60"/>
      <c r="J3185"/>
      <c r="L3185"/>
      <c r="M3185"/>
    </row>
    <row r="3186" spans="1:13" ht="15" hidden="1" customHeight="1" x14ac:dyDescent="0.25">
      <c r="A3186" s="386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6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6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6" t="s">
        <v>2660</v>
      </c>
      <c r="B3189" s="60" t="s">
        <v>5733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6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6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customHeight="1" x14ac:dyDescent="0.25">
      <c r="A3192" s="386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6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6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6" t="s">
        <v>2660</v>
      </c>
      <c r="B3195" s="60" t="s">
        <v>9404</v>
      </c>
      <c r="C3195" s="345" t="s">
        <v>9405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9406</v>
      </c>
      <c r="J3195"/>
      <c r="L3195"/>
      <c r="M3195"/>
    </row>
    <row r="3196" spans="1:13" ht="15" hidden="1" customHeight="1" x14ac:dyDescent="0.25">
      <c r="A3196" s="386" t="s">
        <v>2660</v>
      </c>
      <c r="B3196" s="60" t="s">
        <v>9404</v>
      </c>
      <c r="C3196" s="345" t="s">
        <v>9407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9406</v>
      </c>
      <c r="J3196"/>
      <c r="L3196"/>
      <c r="M3196"/>
    </row>
    <row r="3197" spans="1:13" ht="15" hidden="1" customHeight="1" x14ac:dyDescent="0.25">
      <c r="A3197" s="386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9406</v>
      </c>
      <c r="J3197"/>
      <c r="L3197"/>
      <c r="M3197"/>
    </row>
    <row r="3198" spans="1:13" ht="15" hidden="1" customHeight="1" x14ac:dyDescent="0.25">
      <c r="A3198" s="386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9406</v>
      </c>
      <c r="J3198"/>
      <c r="L3198"/>
      <c r="M3198"/>
    </row>
    <row r="3199" spans="1:13" ht="15" hidden="1" customHeight="1" x14ac:dyDescent="0.25">
      <c r="A3199" s="386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6" t="s">
        <v>2660</v>
      </c>
      <c r="B3200" s="63" t="s">
        <v>9408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6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6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6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6" t="s">
        <v>2660</v>
      </c>
      <c r="B3204" s="63" t="s">
        <v>9408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6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6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6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6" t="s">
        <v>2660</v>
      </c>
      <c r="B3208" s="63" t="s">
        <v>9408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6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6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6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6" t="s">
        <v>2660</v>
      </c>
      <c r="B3212" s="63" t="s">
        <v>9408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6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6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6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6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9409</v>
      </c>
      <c r="J3216"/>
      <c r="L3216"/>
      <c r="M3216"/>
    </row>
    <row r="3217" spans="1:13" ht="15" hidden="1" customHeight="1" x14ac:dyDescent="0.25">
      <c r="A3217" s="386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9409</v>
      </c>
      <c r="J3217"/>
      <c r="L3217"/>
      <c r="M3217"/>
    </row>
    <row r="3218" spans="1:13" ht="15" hidden="1" customHeight="1" x14ac:dyDescent="0.25">
      <c r="A3218" s="386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9410</v>
      </c>
      <c r="I3218" s="73" t="s">
        <v>9344</v>
      </c>
      <c r="J3218"/>
      <c r="L3218"/>
      <c r="M3218"/>
    </row>
    <row r="3219" spans="1:13" ht="15" hidden="1" customHeight="1" x14ac:dyDescent="0.25">
      <c r="A3219" s="386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9410</v>
      </c>
      <c r="I3219" s="73" t="s">
        <v>9344</v>
      </c>
      <c r="J3219"/>
      <c r="L3219"/>
      <c r="M3219"/>
    </row>
    <row r="3220" spans="1:13" ht="15" hidden="1" customHeight="1" x14ac:dyDescent="0.25">
      <c r="A3220" s="386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6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6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9411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9411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9411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9411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5733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9412</v>
      </c>
      <c r="I3234" s="60" t="s">
        <v>9413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9412</v>
      </c>
      <c r="I3235" s="60" t="s">
        <v>9413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9412</v>
      </c>
      <c r="I3236" s="60" t="s">
        <v>9413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9414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9413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6267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9370</v>
      </c>
      <c r="C3239" s="474" t="s">
        <v>9415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7681</v>
      </c>
      <c r="I3239" s="60" t="s">
        <v>9416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7681</v>
      </c>
      <c r="I3240" s="60" t="s">
        <v>9416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7681</v>
      </c>
      <c r="I3241" s="60" t="s">
        <v>9416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7681</v>
      </c>
      <c r="I3242" s="60" t="s">
        <v>9416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7571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9308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8574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9417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8574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9418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8574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9419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8574</v>
      </c>
      <c r="J3247"/>
      <c r="L3247"/>
      <c r="M3247"/>
    </row>
    <row r="3248" spans="1:13" ht="15" hidden="1" customHeight="1" x14ac:dyDescent="0.25">
      <c r="A3248" s="435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9420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9420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9420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9420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8585</v>
      </c>
      <c r="I3252" s="73" t="s">
        <v>9421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9421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9422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9422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9422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9422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9423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9423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9423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9423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9424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9424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9424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9424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9424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9425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9426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9417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9427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9417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9427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9428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9428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9429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9429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9429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9429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9430</v>
      </c>
      <c r="I3282" s="60" t="s">
        <v>9429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9429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9429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9429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9429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9431</v>
      </c>
      <c r="I3287" s="60" t="s">
        <v>9429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9432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9433</v>
      </c>
      <c r="I3289" s="60" t="s">
        <v>9434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9199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9435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9425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9435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9199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9435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9179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9435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5782</v>
      </c>
      <c r="F3294" s="61">
        <v>28000</v>
      </c>
      <c r="G3294" s="68">
        <f t="shared" si="97"/>
        <v>224000</v>
      </c>
      <c r="H3294" s="60" t="s">
        <v>1760</v>
      </c>
      <c r="I3294" s="60" t="s">
        <v>9435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5782</v>
      </c>
      <c r="F3295" s="61">
        <v>10000</v>
      </c>
      <c r="G3295" s="68">
        <f t="shared" si="97"/>
        <v>80000</v>
      </c>
      <c r="H3295" s="60" t="s">
        <v>1760</v>
      </c>
      <c r="I3295" s="60" t="s">
        <v>9435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5782</v>
      </c>
      <c r="F3296" s="60">
        <v>29000</v>
      </c>
      <c r="G3296" s="68">
        <f t="shared" si="97"/>
        <v>232000</v>
      </c>
      <c r="H3296" s="60" t="s">
        <v>1760</v>
      </c>
      <c r="I3296" s="60" t="s">
        <v>9435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9435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9435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9435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9436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9436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9436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9436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9437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9437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9437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9437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9437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9438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9439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9439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8127</v>
      </c>
      <c r="I3320" s="60" t="s">
        <v>9440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8127</v>
      </c>
      <c r="I3321" s="60" t="s">
        <v>9440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9441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9442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9443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9442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9444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9442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6068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9445</v>
      </c>
      <c r="I3325" s="60" t="s">
        <v>9446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6128</v>
      </c>
      <c r="C3326" s="60" t="s">
        <v>6129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9445</v>
      </c>
      <c r="I3326" s="60" t="s">
        <v>9446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9447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9448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9449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9448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9450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9448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9451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9448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9452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9448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9453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9448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9454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9454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9454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9455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9455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9456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9456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9456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9456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9456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9457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9458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9459</v>
      </c>
      <c r="D3351" s="65">
        <v>1</v>
      </c>
      <c r="E3351" s="441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9460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9461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8585</v>
      </c>
      <c r="I3352" s="60" t="s">
        <v>9462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9463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8585</v>
      </c>
      <c r="I3353" s="60" t="s">
        <v>9462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9464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9464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9464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9464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9464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9464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9465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9465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9466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9467</v>
      </c>
      <c r="I3364" s="60" t="s">
        <v>8616</v>
      </c>
      <c r="J3364"/>
      <c r="L3364"/>
      <c r="M3364"/>
    </row>
    <row r="3365" spans="1:13" ht="15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9467</v>
      </c>
      <c r="I3365" s="73" t="s">
        <v>8616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9468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9468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9468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9468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9468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9468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9468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9468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9468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9468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9468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9468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9468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9468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9468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9468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9469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9469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9469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9469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9469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9470</v>
      </c>
      <c r="C3387" s="60" t="s">
        <v>9471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9469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9469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9469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9469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9469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9469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9472</v>
      </c>
      <c r="C3393" s="60" t="s">
        <v>9473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9469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9474</v>
      </c>
      <c r="C3394" s="60" t="s">
        <v>9473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9469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9475</v>
      </c>
      <c r="C3395" s="60" t="s">
        <v>9473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9469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9476</v>
      </c>
      <c r="C3396" s="60" t="s">
        <v>9473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9469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9477</v>
      </c>
      <c r="C3397" s="60" t="s">
        <v>9473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9469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9478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9478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9478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9478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9479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9478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9480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1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9480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9481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9482</v>
      </c>
      <c r="I3419" s="60" t="s">
        <v>9483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7898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9483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7898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9483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9483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9483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9484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9485</v>
      </c>
      <c r="I3424" s="60" t="s">
        <v>9486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9487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9485</v>
      </c>
      <c r="I3425" s="60" t="s">
        <v>9486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9488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9485</v>
      </c>
      <c r="I3426" s="60" t="s">
        <v>9486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9489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9485</v>
      </c>
      <c r="I3427" s="60" t="s">
        <v>9486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9490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9485</v>
      </c>
      <c r="I3428" s="60" t="s">
        <v>9486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9491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9492</v>
      </c>
      <c r="I3429" s="60" t="s">
        <v>9486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9485</v>
      </c>
      <c r="I3430" s="60" t="s">
        <v>9486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9485</v>
      </c>
      <c r="I3431" s="60" t="s">
        <v>9486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9486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9486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9486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9486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9493</v>
      </c>
      <c r="I3436" s="60" t="s">
        <v>9486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9486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5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4583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9494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9495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9495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9495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9496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9496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9497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6"/>
      <c r="J3455"/>
      <c r="L3455"/>
      <c r="M3455"/>
    </row>
    <row r="3456" spans="1:13" ht="15" hidden="1" customHeight="1" x14ac:dyDescent="0.25">
      <c r="A3456" s="218">
        <v>45111</v>
      </c>
      <c r="B3456" s="111" t="s">
        <v>4583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6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6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6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6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7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6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6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6"/>
      <c r="J3462"/>
      <c r="L3462"/>
      <c r="M3462"/>
    </row>
    <row r="3463" spans="1:13" ht="15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6"/>
      <c r="J3463"/>
      <c r="L3463"/>
      <c r="M3463"/>
    </row>
    <row r="3464" spans="1:13" ht="15" hidden="1" customHeight="1" x14ac:dyDescent="0.25">
      <c r="A3464" s="218">
        <v>45111</v>
      </c>
      <c r="B3464" s="111" t="s">
        <v>4583</v>
      </c>
      <c r="C3464" s="346"/>
      <c r="D3464" s="116" t="s">
        <v>9498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6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78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6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9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9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9499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9500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9501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9500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9500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9502</v>
      </c>
      <c r="I3471" s="60" t="s">
        <v>9500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9500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9500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9503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9500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9504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9500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9505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9500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9506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9507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5651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4583</v>
      </c>
      <c r="C3486" s="346" t="s">
        <v>9141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5137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7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4583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5137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7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4583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9508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9509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9510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9511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9512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9513</v>
      </c>
      <c r="C3508" s="60" t="s">
        <v>9514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9515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9513</v>
      </c>
      <c r="C3509" s="346" t="s">
        <v>9516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9515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9513</v>
      </c>
      <c r="C3510" s="60" t="s">
        <v>9517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9515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9518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8835</v>
      </c>
      <c r="I3511" s="60" t="s">
        <v>9515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9519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9520</v>
      </c>
      <c r="I3512" s="60" t="s">
        <v>9515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9515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9515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9515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9515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9521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9521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9521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9522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3894</v>
      </c>
      <c r="I3520" s="60" t="s">
        <v>9523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9513</v>
      </c>
      <c r="C3521" s="60" t="s">
        <v>9524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3894</v>
      </c>
      <c r="I3521" s="60" t="s">
        <v>9523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9513</v>
      </c>
      <c r="C3522" s="60" t="s">
        <v>9525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3894</v>
      </c>
      <c r="I3522" s="60" t="s">
        <v>9523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9526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3894</v>
      </c>
      <c r="I3523" s="60" t="s">
        <v>9523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3894</v>
      </c>
      <c r="I3524" s="60" t="s">
        <v>9523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3894</v>
      </c>
      <c r="I3525" s="60" t="s">
        <v>9523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9527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9527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0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9527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1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8632</v>
      </c>
      <c r="C3530" s="91" t="s">
        <v>8459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9528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4583</v>
      </c>
      <c r="C3534" s="91" t="s">
        <v>1252</v>
      </c>
      <c r="D3534" s="142" t="s">
        <v>9529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2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5137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3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9530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9530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9530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9530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9425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9531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2" t="s">
        <v>9532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9531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5651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9533</v>
      </c>
      <c r="I3546" s="60" t="s">
        <v>9534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4583</v>
      </c>
      <c r="C3547" s="346" t="s">
        <v>9141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9533</v>
      </c>
      <c r="I3547" s="60" t="s">
        <v>9534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9534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9534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9534</v>
      </c>
      <c r="J3550"/>
      <c r="L3550"/>
      <c r="M3550"/>
    </row>
    <row r="3551" spans="1:13" ht="15" hidden="1" customHeight="1" x14ac:dyDescent="0.25">
      <c r="A3551" s="218">
        <v>45234</v>
      </c>
      <c r="B3551" s="484" t="s">
        <v>9535</v>
      </c>
      <c r="C3551" s="485" t="s">
        <v>105</v>
      </c>
      <c r="D3551" s="486">
        <v>2</v>
      </c>
      <c r="E3551" s="487" t="s">
        <v>71</v>
      </c>
      <c r="F3551" s="488" t="s">
        <v>9536</v>
      </c>
      <c r="G3551" s="489" t="e">
        <f t="shared" si="105"/>
        <v>#VALUE!</v>
      </c>
      <c r="H3551" s="490" t="s">
        <v>9537</v>
      </c>
      <c r="I3551" s="491" t="s">
        <v>9534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9532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9534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2" t="s">
        <v>9150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9534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9179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9538</v>
      </c>
      <c r="I3554" s="73" t="s">
        <v>9539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9417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9538</v>
      </c>
      <c r="I3555" s="73" t="s">
        <v>9539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9425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9538</v>
      </c>
      <c r="I3556" s="73" t="s">
        <v>9539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9532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9538</v>
      </c>
      <c r="I3557" s="73" t="s">
        <v>9539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9540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9538</v>
      </c>
      <c r="I3558" s="73" t="s">
        <v>9539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9425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9541</v>
      </c>
      <c r="I3559" s="73" t="s">
        <v>9542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9540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9541</v>
      </c>
      <c r="I3560" s="73" t="s">
        <v>9542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9417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9541</v>
      </c>
      <c r="I3561" s="73" t="s">
        <v>9542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9540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9541</v>
      </c>
      <c r="I3562" s="73" t="s">
        <v>9542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9543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9541</v>
      </c>
      <c r="I3563" s="73" t="s">
        <v>9542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4583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2" t="s">
        <v>225</v>
      </c>
      <c r="D3567" s="137" t="s">
        <v>9544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5137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9545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9545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8199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9126</v>
      </c>
      <c r="I3583" s="60" t="s">
        <v>9546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9546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9546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9546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9546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9547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9547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9376</v>
      </c>
      <c r="C3590" s="346" t="s">
        <v>9548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9547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9376</v>
      </c>
      <c r="C3591" s="346" t="s">
        <v>9549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9547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9547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9547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9547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9417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9550</v>
      </c>
      <c r="I3595" s="60" t="s">
        <v>9551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9419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9550</v>
      </c>
      <c r="I3596" s="60" t="s">
        <v>9551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9543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9550</v>
      </c>
      <c r="I3597" s="60" t="s">
        <v>9551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9417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9550</v>
      </c>
      <c r="I3598" s="60" t="s">
        <v>9551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9419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9550</v>
      </c>
      <c r="I3599" s="60" t="s">
        <v>9551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4583</v>
      </c>
      <c r="C3603" s="91" t="s">
        <v>1252</v>
      </c>
      <c r="D3603" s="116" t="s">
        <v>9552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5137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9553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9554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9555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9554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9556</v>
      </c>
      <c r="C3610" s="346" t="s">
        <v>9557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9554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9554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9558</v>
      </c>
      <c r="I3612" s="60" t="s">
        <v>9559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9558</v>
      </c>
      <c r="I3613" s="60" t="s">
        <v>9559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9560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8091</v>
      </c>
      <c r="I3614" s="60" t="s">
        <v>9561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9562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8091</v>
      </c>
      <c r="I3615" s="60" t="s">
        <v>9561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9563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8091</v>
      </c>
      <c r="I3616" s="60" t="s">
        <v>9561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8091</v>
      </c>
      <c r="I3617" s="60" t="s">
        <v>9561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8091</v>
      </c>
      <c r="I3618" s="60" t="s">
        <v>9561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4583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5137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2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9545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9564</v>
      </c>
      <c r="C3636" s="87" t="s">
        <v>9565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9566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9566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9566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9566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9566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6686</v>
      </c>
      <c r="I3641" s="60" t="s">
        <v>9567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9567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9567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9567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2" t="s">
        <v>225</v>
      </c>
      <c r="D3650" s="137" t="s">
        <v>9568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customHeight="1" x14ac:dyDescent="0.25">
      <c r="A3651" s="60" t="s">
        <v>2911</v>
      </c>
      <c r="B3651" s="60" t="s">
        <v>2914</v>
      </c>
      <c r="C3651" s="60" t="s">
        <v>646</v>
      </c>
      <c r="D3651" s="492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5137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4583</v>
      </c>
      <c r="C3654" s="91" t="s">
        <v>67</v>
      </c>
      <c r="D3654" s="142" t="s">
        <v>9569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5137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3">
        <f t="shared" ref="G3656:G3686" si="107">F3656*D3656</f>
        <v>16250</v>
      </c>
      <c r="H3656" s="494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5651</v>
      </c>
      <c r="C3657" s="75" t="s">
        <v>600</v>
      </c>
      <c r="D3657" s="495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9570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4583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9570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9571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9571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9572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9573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9574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9575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9576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9577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9578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9579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9580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9581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9580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9582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9580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9583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9580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9580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9584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9580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9585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9585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9585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9586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9586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9586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9586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9586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9587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4583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2" t="s">
        <v>225</v>
      </c>
      <c r="D3693" s="137" t="s">
        <v>9544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9556</v>
      </c>
      <c r="C3694" s="346" t="s">
        <v>9226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9588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9589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9590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9590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9590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9590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9590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9590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9590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9590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9590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9590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9590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9590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9590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9590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9590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9590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9590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9590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9591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9592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9593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9592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9592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9199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9184</v>
      </c>
      <c r="I3725" s="60" t="s">
        <v>9592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9425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9227</v>
      </c>
      <c r="I3726" s="60" t="s">
        <v>9592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9592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9594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9594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9594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9594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2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4583</v>
      </c>
      <c r="C3736" s="91" t="s">
        <v>67</v>
      </c>
      <c r="D3736" s="142" t="s">
        <v>9595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9596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9597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9308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9597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8632</v>
      </c>
      <c r="C3739" s="80" t="s">
        <v>8459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9598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9598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9598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9599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9600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9600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4583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9601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9601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9601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4583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9602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9602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9602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9602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9602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9602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9602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9602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9603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9602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9602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9602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9602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9602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9604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9604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9605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9606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9606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9606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4181</v>
      </c>
      <c r="I3786" s="60" t="s">
        <v>9607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9607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9608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9609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9609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9610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9610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9610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9611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9611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9611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9611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9612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9612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9612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9612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9613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9613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9425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8585</v>
      </c>
      <c r="I3806" s="73" t="s">
        <v>9614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9532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8585</v>
      </c>
      <c r="I3807" s="73" t="s">
        <v>9614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8585</v>
      </c>
      <c r="I3808" s="73" t="s">
        <v>9615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4583</v>
      </c>
      <c r="C3809" s="346" t="s">
        <v>9141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8585</v>
      </c>
      <c r="I3809" s="73" t="s">
        <v>9615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8585</v>
      </c>
      <c r="I3810" s="73" t="s">
        <v>9615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4025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9616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9617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9618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9619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9620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9621</v>
      </c>
      <c r="I3819" s="60" t="s">
        <v>9622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9623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9621</v>
      </c>
      <c r="I3820" s="60" t="s">
        <v>9622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9624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9621</v>
      </c>
      <c r="I3821" s="60" t="s">
        <v>9622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9625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9621</v>
      </c>
      <c r="I3822" s="60" t="s">
        <v>9622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9621</v>
      </c>
      <c r="I3823" s="60" t="s">
        <v>9622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9621</v>
      </c>
      <c r="I3824" s="60" t="s">
        <v>9622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9532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9622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9532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9622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9622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9622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9626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9627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9613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9613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9613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9613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9613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9613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9613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6903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9628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9628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9628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9103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4583</v>
      </c>
      <c r="C3855" s="346" t="s">
        <v>9141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9103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9629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9629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9629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9629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9629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9612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9612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9612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9608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9630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9631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9632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9632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9632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9632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9632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9632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9632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9632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9632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9632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9632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9633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9632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9629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9629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9629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9634</v>
      </c>
      <c r="C3890" s="87" t="s">
        <v>9635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9636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9634</v>
      </c>
      <c r="C3891" s="87" t="s">
        <v>9637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9636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9556</v>
      </c>
      <c r="C3892" s="60" t="s">
        <v>9638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9636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6937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9639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9639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9640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9640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8268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9641</v>
      </c>
      <c r="I3909" s="60" t="s">
        <v>9642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9643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9629</v>
      </c>
      <c r="I3910" s="60" t="s">
        <v>9642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9644</v>
      </c>
      <c r="I3911" s="60" t="s">
        <v>9642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9645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9646</v>
      </c>
      <c r="I3912" s="60" t="s">
        <v>9642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9647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9647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9647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3884</v>
      </c>
      <c r="I3916" s="60" t="s">
        <v>9647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5804</v>
      </c>
      <c r="C3917" s="87" t="s">
        <v>5315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9648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8114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9649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9649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9649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9649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9649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6937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9649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9650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9650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9650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9650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9651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9651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9651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9652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9652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9653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9654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9655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9656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9655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9655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9655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9657</v>
      </c>
      <c r="I3955" s="60" t="s">
        <v>9658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9657</v>
      </c>
      <c r="I3956" s="60" t="s">
        <v>9658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9659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9657</v>
      </c>
      <c r="I3957" s="60" t="s">
        <v>9658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9660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9657</v>
      </c>
      <c r="I3958" s="60" t="s">
        <v>9658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9657</v>
      </c>
      <c r="I3959" s="60" t="s">
        <v>9658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9657</v>
      </c>
      <c r="I3960" s="60" t="s">
        <v>9658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9657</v>
      </c>
      <c r="I3961" s="60" t="s">
        <v>9658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9657</v>
      </c>
      <c r="I3962" s="60" t="s">
        <v>9658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9657</v>
      </c>
      <c r="I3963" s="60" t="s">
        <v>9658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9657</v>
      </c>
      <c r="I3964" s="60" t="s">
        <v>9658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9657</v>
      </c>
      <c r="I3965" s="60" t="s">
        <v>9658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9657</v>
      </c>
      <c r="I3966" s="60" t="s">
        <v>9658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9657</v>
      </c>
      <c r="I3967" s="60" t="s">
        <v>9658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9657</v>
      </c>
      <c r="I3968" s="60" t="s">
        <v>9661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9657</v>
      </c>
      <c r="I3969" s="60" t="s">
        <v>9661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9657</v>
      </c>
      <c r="I3970" s="60" t="s">
        <v>9661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9657</v>
      </c>
      <c r="I3971" s="60" t="s">
        <v>9661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9657</v>
      </c>
      <c r="I3972" s="60" t="s">
        <v>9661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9657</v>
      </c>
      <c r="I3973" s="60" t="s">
        <v>9661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9662</v>
      </c>
      <c r="C3974" s="60" t="s">
        <v>9663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9657</v>
      </c>
      <c r="I3974" s="60" t="s">
        <v>9661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9664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9665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9665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9665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9666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9666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9556</v>
      </c>
      <c r="C3986" s="60" t="s">
        <v>9667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9668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9669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9670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9671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9672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9672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9672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9673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4583</v>
      </c>
      <c r="C4002" s="346" t="s">
        <v>9141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9673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9658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9658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9674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9674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9674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9674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9675</v>
      </c>
      <c r="C4014" s="60" t="s">
        <v>9676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9674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9675</v>
      </c>
      <c r="C4015" s="60" t="s">
        <v>9677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9674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9675</v>
      </c>
      <c r="C4016" s="60" t="s">
        <v>9678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9674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9675</v>
      </c>
      <c r="C4017" s="60" t="s">
        <v>9679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9674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9674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9674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4273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9674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9674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9680</v>
      </c>
      <c r="C4022" s="60" t="s">
        <v>9681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9682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9680</v>
      </c>
      <c r="C4023" s="60" t="s">
        <v>9683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9682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9680</v>
      </c>
      <c r="C4024" s="60" t="s">
        <v>9684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9682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9680</v>
      </c>
      <c r="C4025" s="60" t="s">
        <v>9685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9682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9680</v>
      </c>
      <c r="C4026" s="60" t="s">
        <v>9686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9682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9680</v>
      </c>
      <c r="C4027" s="60" t="s">
        <v>9687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9682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9680</v>
      </c>
      <c r="C4028" s="60" t="s">
        <v>9688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9682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9680</v>
      </c>
      <c r="C4029" s="60" t="s">
        <v>9689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9682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9690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9680</v>
      </c>
      <c r="C4031" s="496" t="s">
        <v>9691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9680</v>
      </c>
      <c r="C4032" s="362" t="s">
        <v>8465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9680</v>
      </c>
      <c r="C4033" s="60" t="s">
        <v>9692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9680</v>
      </c>
      <c r="C4034" s="60" t="s">
        <v>9693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9680</v>
      </c>
      <c r="C4035" s="60" t="s">
        <v>9694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9680</v>
      </c>
      <c r="C4036" s="60" t="s">
        <v>9695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9680</v>
      </c>
      <c r="C4037" s="60" t="s">
        <v>9696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9697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5137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9697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9698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9698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9698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9699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9699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9699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9700</v>
      </c>
      <c r="C4056" s="87" t="s">
        <v>9701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9702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9700</v>
      </c>
      <c r="C4057" s="87" t="s">
        <v>9703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9702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9702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9702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8616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8616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8616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8616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8616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8616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8616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8616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8616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8616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8616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9704</v>
      </c>
      <c r="C4071" s="60" t="s">
        <v>9318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8616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9705</v>
      </c>
      <c r="C4072" s="60" t="s">
        <v>9706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8616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8616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9700</v>
      </c>
      <c r="C4076" s="60" t="s">
        <v>9707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9708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9700</v>
      </c>
      <c r="C4077" s="60" t="s">
        <v>9709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9708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9708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9708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9710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9711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9711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9711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9712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9712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9712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9712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9713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9712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9714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9712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9712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9712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9712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9712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9712</v>
      </c>
      <c r="J4094"/>
      <c r="L4094"/>
      <c r="M4094"/>
    </row>
    <row r="4095" spans="1:13" ht="15" hidden="1" customHeight="1" x14ac:dyDescent="0.25">
      <c r="A4095" s="438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8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8">
        <v>45204</v>
      </c>
      <c r="B4097" s="63" t="s">
        <v>8114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8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8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8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8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8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8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8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8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8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8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8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8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8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8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8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8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8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8367</v>
      </c>
      <c r="I4114" s="73"/>
      <c r="J4114"/>
      <c r="L4114"/>
      <c r="M4114"/>
    </row>
    <row r="4115" spans="1:13" ht="15" hidden="1" customHeight="1" x14ac:dyDescent="0.25">
      <c r="A4115" s="438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8">
        <v>45204</v>
      </c>
      <c r="B4116" s="378" t="s">
        <v>135</v>
      </c>
      <c r="C4116" s="378" t="s">
        <v>136</v>
      </c>
      <c r="D4116" s="497">
        <v>8</v>
      </c>
      <c r="E4116" s="443" t="s">
        <v>137</v>
      </c>
      <c r="F4116" s="472">
        <v>33000</v>
      </c>
      <c r="G4116" s="380">
        <f t="shared" si="121"/>
        <v>264000</v>
      </c>
      <c r="H4116" s="445" t="s">
        <v>9160</v>
      </c>
      <c r="I4116" s="446"/>
      <c r="J4116"/>
      <c r="L4116"/>
      <c r="M4116"/>
    </row>
    <row r="4117" spans="1:13" ht="15" hidden="1" customHeight="1" x14ac:dyDescent="0.25">
      <c r="A4117" s="438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9666</v>
      </c>
      <c r="J4117"/>
      <c r="L4117"/>
      <c r="M4117"/>
    </row>
    <row r="4118" spans="1:13" ht="15" hidden="1" customHeight="1" x14ac:dyDescent="0.25">
      <c r="A4118" s="438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9715</v>
      </c>
      <c r="J4118"/>
      <c r="L4118"/>
      <c r="M4118"/>
    </row>
    <row r="4119" spans="1:13" ht="15" hidden="1" customHeight="1" x14ac:dyDescent="0.25">
      <c r="A4119" s="438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9715</v>
      </c>
      <c r="J4119"/>
      <c r="L4119"/>
      <c r="M4119"/>
    </row>
    <row r="4120" spans="1:13" ht="15" hidden="1" customHeight="1" x14ac:dyDescent="0.25">
      <c r="A4120" s="438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9715</v>
      </c>
      <c r="J4120"/>
      <c r="L4120"/>
      <c r="M4120"/>
    </row>
    <row r="4121" spans="1:13" ht="15" hidden="1" customHeight="1" x14ac:dyDescent="0.25">
      <c r="A4121" s="438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9715</v>
      </c>
      <c r="J4121"/>
      <c r="L4121"/>
      <c r="M4121"/>
    </row>
    <row r="4122" spans="1:13" ht="15" hidden="1" customHeight="1" x14ac:dyDescent="0.25">
      <c r="A4122" s="438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9716</v>
      </c>
      <c r="J4122"/>
      <c r="L4122"/>
      <c r="M4122"/>
    </row>
    <row r="4123" spans="1:13" ht="15" hidden="1" customHeight="1" x14ac:dyDescent="0.25">
      <c r="A4123" s="438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9716</v>
      </c>
      <c r="J4123"/>
      <c r="L4123"/>
      <c r="M4123"/>
    </row>
    <row r="4124" spans="1:13" ht="15" hidden="1" customHeight="1" x14ac:dyDescent="0.25">
      <c r="A4124" s="438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9716</v>
      </c>
      <c r="J4124"/>
      <c r="L4124"/>
      <c r="M4124"/>
    </row>
    <row r="4125" spans="1:13" ht="15" hidden="1" customHeight="1" x14ac:dyDescent="0.25">
      <c r="A4125" s="438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9717</v>
      </c>
      <c r="J4125"/>
      <c r="L4125"/>
      <c r="M4125"/>
    </row>
    <row r="4126" spans="1:13" ht="15" hidden="1" customHeight="1" x14ac:dyDescent="0.25">
      <c r="A4126" s="438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9717</v>
      </c>
      <c r="J4126"/>
      <c r="L4126"/>
      <c r="M4126"/>
    </row>
    <row r="4127" spans="1:13" ht="15" hidden="1" customHeight="1" x14ac:dyDescent="0.25">
      <c r="A4127" s="438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9717</v>
      </c>
      <c r="J4127"/>
      <c r="L4127"/>
      <c r="M4127"/>
    </row>
    <row r="4128" spans="1:13" ht="15" hidden="1" customHeight="1" x14ac:dyDescent="0.25">
      <c r="A4128" s="438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9717</v>
      </c>
      <c r="J4128"/>
      <c r="L4128"/>
      <c r="M4128"/>
    </row>
    <row r="4129" spans="1:13" ht="15" hidden="1" customHeight="1" x14ac:dyDescent="0.25">
      <c r="A4129" s="438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9718</v>
      </c>
      <c r="J4129"/>
      <c r="L4129"/>
      <c r="M4129"/>
    </row>
    <row r="4130" spans="1:13" ht="15" hidden="1" customHeight="1" x14ac:dyDescent="0.25">
      <c r="A4130" s="438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9718</v>
      </c>
      <c r="J4130"/>
      <c r="L4130"/>
      <c r="M4130"/>
    </row>
    <row r="4131" spans="1:13" ht="15" hidden="1" customHeight="1" x14ac:dyDescent="0.25">
      <c r="A4131" s="438">
        <v>45204</v>
      </c>
      <c r="B4131" s="139" t="s">
        <v>5651</v>
      </c>
      <c r="C4131" s="75" t="s">
        <v>600</v>
      </c>
      <c r="D4131" s="495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9719</v>
      </c>
      <c r="J4131"/>
      <c r="L4131"/>
      <c r="M4131"/>
    </row>
    <row r="4132" spans="1:13" ht="15" hidden="1" customHeight="1" x14ac:dyDescent="0.25">
      <c r="A4132" s="438">
        <v>45204</v>
      </c>
      <c r="B4132" s="60" t="s">
        <v>888</v>
      </c>
      <c r="C4132" s="365" t="s">
        <v>9141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9719</v>
      </c>
      <c r="J4132"/>
      <c r="L4132"/>
      <c r="M4132"/>
    </row>
    <row r="4133" spans="1:13" ht="15" hidden="1" customHeight="1" x14ac:dyDescent="0.25">
      <c r="A4133" s="438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8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9720</v>
      </c>
      <c r="J4134"/>
      <c r="L4134"/>
      <c r="M4134"/>
    </row>
    <row r="4135" spans="1:13" ht="15" hidden="1" customHeight="1" x14ac:dyDescent="0.25">
      <c r="A4135" s="438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9721</v>
      </c>
      <c r="I4135" s="60" t="s">
        <v>9722</v>
      </c>
      <c r="J4135"/>
      <c r="L4135"/>
      <c r="M4135"/>
    </row>
    <row r="4136" spans="1:13" ht="15" hidden="1" customHeight="1" x14ac:dyDescent="0.25">
      <c r="A4136" s="438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9721</v>
      </c>
      <c r="I4136" s="60" t="s">
        <v>9722</v>
      </c>
      <c r="J4136"/>
      <c r="L4136"/>
      <c r="M4136"/>
    </row>
    <row r="4137" spans="1:13" ht="15" hidden="1" customHeight="1" x14ac:dyDescent="0.25">
      <c r="A4137" s="438">
        <v>45204</v>
      </c>
      <c r="B4137" s="60" t="s">
        <v>5125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9721</v>
      </c>
      <c r="I4137" s="60" t="s">
        <v>9722</v>
      </c>
      <c r="J4137"/>
      <c r="L4137"/>
      <c r="M4137"/>
    </row>
    <row r="4138" spans="1:13" ht="15" hidden="1" customHeight="1" x14ac:dyDescent="0.25">
      <c r="A4138" s="438">
        <v>45204</v>
      </c>
      <c r="B4138" s="60" t="s">
        <v>9723</v>
      </c>
      <c r="C4138" s="87" t="s">
        <v>9724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9725</v>
      </c>
      <c r="J4138"/>
      <c r="L4138"/>
      <c r="M4138"/>
    </row>
    <row r="4139" spans="1:13" ht="15" hidden="1" customHeight="1" x14ac:dyDescent="0.25">
      <c r="A4139" s="438">
        <v>45204</v>
      </c>
      <c r="B4139" s="60" t="s">
        <v>9723</v>
      </c>
      <c r="C4139" s="60" t="s">
        <v>9726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9725</v>
      </c>
      <c r="J4139"/>
      <c r="L4139"/>
      <c r="M4139"/>
    </row>
    <row r="4140" spans="1:13" ht="15" hidden="1" customHeight="1" x14ac:dyDescent="0.25">
      <c r="A4140" s="438">
        <v>45204</v>
      </c>
      <c r="B4140" s="60" t="s">
        <v>9727</v>
      </c>
      <c r="C4140" s="60" t="s">
        <v>9728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9725</v>
      </c>
      <c r="J4140"/>
      <c r="L4140"/>
      <c r="M4140"/>
    </row>
    <row r="4141" spans="1:13" ht="15" hidden="1" customHeight="1" x14ac:dyDescent="0.25">
      <c r="A4141" s="438">
        <v>45204</v>
      </c>
      <c r="B4141" s="60" t="s">
        <v>9723</v>
      </c>
      <c r="C4141" s="60" t="s">
        <v>9729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9725</v>
      </c>
      <c r="J4141"/>
      <c r="L4141"/>
      <c r="M4141"/>
    </row>
    <row r="4142" spans="1:13" ht="15" hidden="1" customHeight="1" x14ac:dyDescent="0.25">
      <c r="A4142" s="438">
        <v>45204</v>
      </c>
      <c r="B4142" s="60" t="s">
        <v>9730</v>
      </c>
      <c r="C4142" s="60" t="s">
        <v>9731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9725</v>
      </c>
      <c r="J4142"/>
      <c r="L4142"/>
      <c r="M4142"/>
    </row>
    <row r="4143" spans="1:13" ht="15" hidden="1" customHeight="1" x14ac:dyDescent="0.25">
      <c r="A4143" s="438">
        <v>45204</v>
      </c>
      <c r="B4143" s="60" t="s">
        <v>9730</v>
      </c>
      <c r="C4143" s="60" t="s">
        <v>9732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9725</v>
      </c>
      <c r="J4143"/>
      <c r="L4143"/>
      <c r="M4143"/>
    </row>
    <row r="4144" spans="1:13" ht="15" hidden="1" customHeight="1" x14ac:dyDescent="0.25">
      <c r="A4144" s="438">
        <v>45204</v>
      </c>
      <c r="B4144" s="60" t="s">
        <v>9723</v>
      </c>
      <c r="C4144" s="60" t="s">
        <v>9733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9725</v>
      </c>
      <c r="J4144"/>
      <c r="L4144"/>
      <c r="M4144"/>
    </row>
    <row r="4145" spans="1:13" ht="15" hidden="1" customHeight="1" x14ac:dyDescent="0.25">
      <c r="A4145" s="438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9725</v>
      </c>
      <c r="J4145"/>
      <c r="L4145"/>
      <c r="M4145"/>
    </row>
    <row r="4146" spans="1:13" ht="15" hidden="1" customHeight="1" x14ac:dyDescent="0.25">
      <c r="A4146" s="438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9725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5733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8616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9734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9734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9419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9735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9425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9735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7211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9736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9736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9737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9738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9738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9738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9738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9738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9738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9738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9739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6686</v>
      </c>
      <c r="I4188" s="60" t="s">
        <v>9740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9741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6686</v>
      </c>
      <c r="I4189" s="60" t="s">
        <v>9740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9742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6686</v>
      </c>
      <c r="I4190" s="60" t="s">
        <v>9740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9743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6686</v>
      </c>
      <c r="I4191" s="60" t="s">
        <v>9740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9740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9740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6686</v>
      </c>
      <c r="I4194" s="60" t="s">
        <v>9740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6686</v>
      </c>
      <c r="I4195" s="60" t="s">
        <v>9740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9744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9744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9744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9744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8616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8616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9745</v>
      </c>
      <c r="C4212" s="64" t="s">
        <v>9746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9747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9745</v>
      </c>
      <c r="C4213" s="60" t="s">
        <v>9748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9747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9749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9749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9750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9750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9750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9750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9750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9750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9750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9750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9750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6321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9750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6321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9750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9751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9751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9751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9556</v>
      </c>
      <c r="C4230" s="60" t="s">
        <v>9226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9752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9556</v>
      </c>
      <c r="C4231" s="60" t="s">
        <v>9753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9754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9556</v>
      </c>
      <c r="C4232" s="60" t="s">
        <v>9755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9754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9700</v>
      </c>
      <c r="C4233" s="87" t="s">
        <v>9756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9754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9700</v>
      </c>
      <c r="C4234" s="353" t="s">
        <v>9757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9754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9754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9754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2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9758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9758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9758</v>
      </c>
      <c r="J4253"/>
      <c r="L4253"/>
      <c r="M4253"/>
    </row>
    <row r="4254" spans="1:13" ht="15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9758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9758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9758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9758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9758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9758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9758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9758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9758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9758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9759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9759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5651</v>
      </c>
      <c r="C4266" s="75" t="s">
        <v>600</v>
      </c>
      <c r="D4266" s="495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8732</v>
      </c>
      <c r="I4266" s="73" t="s">
        <v>9760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9141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8732</v>
      </c>
      <c r="I4267" s="73" t="s">
        <v>9760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8732</v>
      </c>
      <c r="I4268" s="73" t="s">
        <v>9760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8233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8732</v>
      </c>
      <c r="I4269" s="73" t="s">
        <v>9761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8732</v>
      </c>
      <c r="I4270" s="73" t="s">
        <v>9761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8328</v>
      </c>
      <c r="C4271" s="75" t="s">
        <v>5315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8732</v>
      </c>
      <c r="I4271" s="73" t="s">
        <v>9761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8329</v>
      </c>
      <c r="C4272" s="75" t="s">
        <v>5315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8732</v>
      </c>
      <c r="I4272" s="73" t="s">
        <v>9761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9762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8732</v>
      </c>
      <c r="I4273" s="73" t="s">
        <v>9763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9764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8732</v>
      </c>
      <c r="I4274" s="73" t="s">
        <v>9763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9765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9765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8233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8585</v>
      </c>
      <c r="I4277" s="73" t="s">
        <v>9766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8585</v>
      </c>
      <c r="I4278" s="73" t="s">
        <v>9766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8328</v>
      </c>
      <c r="C4279" s="75" t="s">
        <v>5315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8585</v>
      </c>
      <c r="I4279" s="73" t="s">
        <v>9766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8329</v>
      </c>
      <c r="C4280" s="75" t="s">
        <v>5315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8585</v>
      </c>
      <c r="I4280" s="73" t="s">
        <v>9766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8585</v>
      </c>
      <c r="I4281" s="73" t="s">
        <v>9766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5651</v>
      </c>
      <c r="C4282" s="75" t="s">
        <v>600</v>
      </c>
      <c r="D4282" s="495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8585</v>
      </c>
      <c r="I4282" s="73" t="s">
        <v>9766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9141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8585</v>
      </c>
      <c r="I4283" s="73" t="s">
        <v>9766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9767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9768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9768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9769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9770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9771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9770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9770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9770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9417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9772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9201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9772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9773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9773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9773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9774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9774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9774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9774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9774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9774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9775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9775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9776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9776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9776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9776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9777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9777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9777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9777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9778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9778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9778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9779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9779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9779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7681</v>
      </c>
      <c r="I4330" s="60" t="s">
        <v>9780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7681</v>
      </c>
      <c r="I4331" s="60" t="s">
        <v>9780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9781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7681</v>
      </c>
      <c r="I4332" s="60" t="s">
        <v>9780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9782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7681</v>
      </c>
      <c r="I4333" s="60" t="s">
        <v>9780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7681</v>
      </c>
      <c r="I4334" s="60" t="s">
        <v>9780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7681</v>
      </c>
      <c r="I4335" s="60" t="s">
        <v>9780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9783</v>
      </c>
      <c r="C4336" s="60" t="s">
        <v>9784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7681</v>
      </c>
      <c r="I4336" s="60" t="s">
        <v>9780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9785</v>
      </c>
      <c r="C4337" s="60" t="s">
        <v>9786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7681</v>
      </c>
      <c r="I4337" s="60" t="s">
        <v>9780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9787</v>
      </c>
      <c r="C4338" s="87" t="s">
        <v>9784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7681</v>
      </c>
      <c r="I4338" s="60" t="s">
        <v>9780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9788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9788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9788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9788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9788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9788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9788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9788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9788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9788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9789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9790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9791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9417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9792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9543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9792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9793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9793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9794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9795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9796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9795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9795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9795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9797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9798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9799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9798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9798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9798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9798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9798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9540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9103</v>
      </c>
      <c r="I4375" s="73" t="s">
        <v>9800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9417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9103</v>
      </c>
      <c r="I4376" s="73" t="s">
        <v>9800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6501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9801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9801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9801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9801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9801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9801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9802</v>
      </c>
      <c r="I4383" s="73" t="s">
        <v>9803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9802</v>
      </c>
      <c r="I4384" s="73" t="s">
        <v>9803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9803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9804</v>
      </c>
      <c r="I4386" s="73" t="s">
        <v>9803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9805</v>
      </c>
      <c r="I4387" s="60" t="s">
        <v>9806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9807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9805</v>
      </c>
      <c r="I4388" s="60" t="s">
        <v>9806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9808</v>
      </c>
      <c r="C4389" s="60" t="s">
        <v>9809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8091</v>
      </c>
      <c r="I4389" s="60" t="s">
        <v>9806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9806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9806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9805</v>
      </c>
      <c r="I4392" s="60" t="s">
        <v>9806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9806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9806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9806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9806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9556</v>
      </c>
      <c r="C4397" s="60" t="s">
        <v>9667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9806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9810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9810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9810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9810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5651</v>
      </c>
      <c r="C4411" s="75" t="s">
        <v>600</v>
      </c>
      <c r="D4411" s="495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9103</v>
      </c>
      <c r="I4411" s="73" t="s">
        <v>9811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9141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9103</v>
      </c>
      <c r="I4412" s="73" t="s">
        <v>9811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9812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9812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9812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9813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9813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9813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9813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9805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5651</v>
      </c>
      <c r="C4426" s="75" t="s">
        <v>600</v>
      </c>
      <c r="D4426" s="495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9103</v>
      </c>
      <c r="I4426" s="73" t="s">
        <v>9814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9141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9103</v>
      </c>
      <c r="I4427" s="73" t="s">
        <v>9814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9810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9810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9810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9810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9810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5651</v>
      </c>
      <c r="C4435" s="75" t="s">
        <v>600</v>
      </c>
      <c r="D4435" s="495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9815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9141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9815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9816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9817</v>
      </c>
      <c r="C4438" s="121" t="s">
        <v>9818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9816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9816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9816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9816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9819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9820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9820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9820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9821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9821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7012</v>
      </c>
      <c r="C4451" s="60" t="s">
        <v>7013</v>
      </c>
      <c r="D4451" s="81">
        <v>1</v>
      </c>
      <c r="E4451" s="76" t="s">
        <v>31</v>
      </c>
      <c r="F4451" s="398">
        <v>60000</v>
      </c>
      <c r="G4451" s="68">
        <f t="shared" si="130"/>
        <v>60000</v>
      </c>
      <c r="H4451" s="69" t="s">
        <v>166</v>
      </c>
      <c r="I4451" s="73" t="s">
        <v>9821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5137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8011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9822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9823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9824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9755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9824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9824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9824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9825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9826</v>
      </c>
      <c r="C4473" s="75" t="s">
        <v>9827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9828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9826</v>
      </c>
      <c r="C4474" s="75" t="s">
        <v>9829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9828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9826</v>
      </c>
      <c r="C4475" s="75" t="s">
        <v>9830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9828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9826</v>
      </c>
      <c r="C4476" s="75" t="s">
        <v>9831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9828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9826</v>
      </c>
      <c r="C4477" s="75" t="s">
        <v>9832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9828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9826</v>
      </c>
      <c r="C4478" s="75" t="s">
        <v>9833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9828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9834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9828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9835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9828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9836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9828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9828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9828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9828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9837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9837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9837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9837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5137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9838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9838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9838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9838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9838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8233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9839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9839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9839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8328</v>
      </c>
      <c r="C4501" s="75" t="s">
        <v>5315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9839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9840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9840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9840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9840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9841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9841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9841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9841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9841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9841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9841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64">
        <v>3860000</v>
      </c>
      <c r="G4524" s="867">
        <v>3860000</v>
      </c>
      <c r="H4524" s="870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65"/>
      <c r="G4525" s="868"/>
      <c r="H4525" s="871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65"/>
      <c r="G4526" s="868"/>
      <c r="H4526" s="871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66"/>
      <c r="G4527" s="869"/>
      <c r="H4527" s="872"/>
      <c r="I4527" s="60"/>
      <c r="J4527"/>
      <c r="L4527"/>
      <c r="M4527"/>
    </row>
    <row r="4528" spans="1:13" ht="15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9842</v>
      </c>
      <c r="I4530" s="73" t="s">
        <v>9843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9842</v>
      </c>
      <c r="I4531" s="73" t="s">
        <v>9843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9842</v>
      </c>
      <c r="I4532" s="73" t="s">
        <v>9843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9843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9842</v>
      </c>
      <c r="I4534" s="73" t="s">
        <v>9843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9843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9843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9843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9843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9843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9843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9843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9843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9843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9844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9844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9844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9844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9844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9844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9845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4265</v>
      </c>
      <c r="C4559" s="60" t="s">
        <v>5807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9846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9847</v>
      </c>
      <c r="I4573" s="73" t="s">
        <v>9848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9849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9849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9849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16408</v>
      </c>
      <c r="C4577" s="87" t="s">
        <v>9850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9849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16408</v>
      </c>
      <c r="C4578" s="87" t="s">
        <v>9851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9849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16408</v>
      </c>
      <c r="C4579" s="87" t="s">
        <v>9852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9849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16408</v>
      </c>
      <c r="C4580" s="87" t="s">
        <v>9853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9849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9849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9849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9849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9849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9849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9854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9854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9855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9841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9856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9857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9425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9858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9425</v>
      </c>
      <c r="D4604" s="125" t="s">
        <v>141</v>
      </c>
      <c r="E4604" s="447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9858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9557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9859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9860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9860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9860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9860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9861</v>
      </c>
      <c r="I4614" s="73" t="s">
        <v>9860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9862</v>
      </c>
      <c r="C4615" s="87" t="s">
        <v>9863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9864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9680</v>
      </c>
      <c r="C4616" s="87" t="s">
        <v>9865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9864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9866</v>
      </c>
      <c r="C4617" s="75" t="s">
        <v>9867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9864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9866</v>
      </c>
      <c r="C4618" s="75" t="s">
        <v>9868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9864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9869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9870</v>
      </c>
      <c r="I4619" s="86" t="s">
        <v>9871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9872</v>
      </c>
      <c r="I4620" s="86" t="s">
        <v>9871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9872</v>
      </c>
      <c r="I4621" s="86" t="s">
        <v>9871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9872</v>
      </c>
      <c r="I4622" s="86" t="s">
        <v>9871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9871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9873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9874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9874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9874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9874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9874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9874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9874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9874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9874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7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9874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9874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9874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9875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9875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9875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9875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9876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9876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9876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5651</v>
      </c>
      <c r="C4657" s="75" t="s">
        <v>600</v>
      </c>
      <c r="D4657" s="495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9877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9141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9877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9878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9878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9878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9879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9878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9880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9881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9882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9881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9881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9881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9881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5954</v>
      </c>
      <c r="C4668" s="347" t="s">
        <v>9883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9881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9883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9881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6628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9881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9884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9881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9885</v>
      </c>
      <c r="C4672" s="87" t="s">
        <v>9886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9887</v>
      </c>
      <c r="I4672" s="86" t="s">
        <v>9881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9885</v>
      </c>
      <c r="C4673" s="60" t="s">
        <v>9888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9887</v>
      </c>
      <c r="I4673" s="86" t="s">
        <v>9881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9881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9889</v>
      </c>
      <c r="I4675" s="86" t="s">
        <v>9890</v>
      </c>
      <c r="J4675"/>
      <c r="L4675"/>
      <c r="M4675"/>
    </row>
    <row r="4676" spans="1:13" ht="15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9891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9891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9892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7211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8779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8779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8935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9893</v>
      </c>
      <c r="J4707"/>
      <c r="L4707"/>
      <c r="M4707"/>
    </row>
    <row r="4708" spans="1:13" ht="15" hidden="1" customHeight="1" x14ac:dyDescent="0.25">
      <c r="A4708" s="60" t="s">
        <v>3401</v>
      </c>
      <c r="B4708" s="378" t="s">
        <v>135</v>
      </c>
      <c r="C4708" s="378" t="s">
        <v>136</v>
      </c>
      <c r="D4708" s="377">
        <v>8</v>
      </c>
      <c r="E4708" s="443" t="s">
        <v>137</v>
      </c>
      <c r="F4708" s="380">
        <v>33000</v>
      </c>
      <c r="G4708" s="382">
        <f>F4708*D4708</f>
        <v>264000</v>
      </c>
      <c r="H4708" s="445" t="s">
        <v>9362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5" t="s">
        <v>343</v>
      </c>
      <c r="C4709" s="376" t="s">
        <v>344</v>
      </c>
      <c r="D4709" s="377">
        <v>1</v>
      </c>
      <c r="E4709" s="443" t="s">
        <v>137</v>
      </c>
      <c r="F4709" s="380">
        <v>40359</v>
      </c>
      <c r="G4709" s="457">
        <f>F4709*D4709</f>
        <v>40359</v>
      </c>
      <c r="H4709" s="445" t="s">
        <v>9362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9894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9141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9894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9862</v>
      </c>
      <c r="C4715" s="75" t="s">
        <v>9895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9862</v>
      </c>
      <c r="C4716" s="91" t="s">
        <v>9896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9862</v>
      </c>
      <c r="C4717" s="91" t="s">
        <v>8464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9862</v>
      </c>
      <c r="C4718" s="60" t="s">
        <v>9897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9862</v>
      </c>
      <c r="C4719" s="70" t="s">
        <v>9898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9862</v>
      </c>
      <c r="C4720" s="60" t="s">
        <v>9899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9862</v>
      </c>
      <c r="C4721" s="75" t="s">
        <v>9900</v>
      </c>
      <c r="D4721" s="495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9862</v>
      </c>
      <c r="C4722" s="365" t="s">
        <v>9901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9862</v>
      </c>
      <c r="C4723" s="496" t="s">
        <v>9902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9903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9904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9904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9904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9904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9904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9904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9905</v>
      </c>
      <c r="J4730"/>
      <c r="L4730"/>
      <c r="M4730"/>
    </row>
    <row r="4731" spans="1:13" ht="15" hidden="1" customHeight="1" x14ac:dyDescent="0.25">
      <c r="A4731" s="386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6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6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6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6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6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6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6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6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6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6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6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6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6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6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9906</v>
      </c>
      <c r="J4745"/>
      <c r="L4745"/>
      <c r="M4745"/>
    </row>
    <row r="4746" spans="1:13" ht="15" hidden="1" customHeight="1" x14ac:dyDescent="0.25">
      <c r="A4746" s="386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6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9907</v>
      </c>
      <c r="J4747"/>
      <c r="L4747"/>
      <c r="M4747"/>
    </row>
    <row r="4748" spans="1:13" ht="15" hidden="1" customHeight="1" x14ac:dyDescent="0.25">
      <c r="A4748" s="386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9907</v>
      </c>
      <c r="J4748"/>
      <c r="L4748"/>
      <c r="M4748"/>
    </row>
    <row r="4749" spans="1:13" ht="15" hidden="1" customHeight="1" x14ac:dyDescent="0.25">
      <c r="A4749" s="386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8" t="s">
        <v>2007</v>
      </c>
      <c r="I4749" s="73"/>
      <c r="J4749"/>
      <c r="L4749"/>
      <c r="M4749"/>
    </row>
    <row r="4750" spans="1:13" ht="15" hidden="1" customHeight="1" x14ac:dyDescent="0.25">
      <c r="A4750" s="386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08" t="s">
        <v>2007</v>
      </c>
      <c r="I4750" s="60"/>
      <c r="J4750"/>
      <c r="L4750"/>
      <c r="M4750"/>
    </row>
    <row r="4751" spans="1:13" ht="15" hidden="1" customHeight="1" x14ac:dyDescent="0.25">
      <c r="A4751" s="386" t="s">
        <v>3431</v>
      </c>
      <c r="B4751" s="63" t="s">
        <v>8233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6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6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6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6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9908</v>
      </c>
      <c r="I4755" s="60"/>
      <c r="J4755"/>
      <c r="L4755"/>
      <c r="M4755"/>
    </row>
    <row r="4756" spans="1:13" ht="15" hidden="1" customHeight="1" x14ac:dyDescent="0.25">
      <c r="A4756" s="386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6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6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6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6" t="s">
        <v>3431</v>
      </c>
      <c r="B4760" s="60" t="s">
        <v>328</v>
      </c>
      <c r="C4760" s="60" t="s">
        <v>329</v>
      </c>
      <c r="D4760" s="125" t="s">
        <v>9855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9909</v>
      </c>
      <c r="E4761" s="66" t="s">
        <v>137</v>
      </c>
      <c r="F4761" s="105">
        <v>86250</v>
      </c>
      <c r="G4761" s="95">
        <f t="shared" si="138"/>
        <v>51750</v>
      </c>
      <c r="H4761" s="60" t="s">
        <v>9910</v>
      </c>
      <c r="I4761" s="60" t="s">
        <v>9911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9910</v>
      </c>
      <c r="I4762" s="60" t="s">
        <v>9911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9910</v>
      </c>
      <c r="I4763" s="60" t="s">
        <v>9911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9910</v>
      </c>
      <c r="I4764" s="60" t="s">
        <v>9911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9910</v>
      </c>
      <c r="I4765" s="60" t="s">
        <v>9911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9910</v>
      </c>
      <c r="I4766" s="60" t="s">
        <v>9911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9912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9913</v>
      </c>
      <c r="I4768" s="73" t="s">
        <v>9912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9912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9914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4352</v>
      </c>
      <c r="C4771" s="87" t="s">
        <v>9915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9914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4352</v>
      </c>
      <c r="C4772" s="87" t="s">
        <v>9916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9914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4352</v>
      </c>
      <c r="C4773" s="87" t="s">
        <v>9917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9914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4352</v>
      </c>
      <c r="C4774" s="87" t="s">
        <v>9918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9914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9914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9914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9919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9919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9919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9920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9921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9920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9920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9922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9923</v>
      </c>
      <c r="I4783" s="60" t="s">
        <v>9920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9924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9923</v>
      </c>
      <c r="I4784" s="60" t="s">
        <v>9920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9419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9184</v>
      </c>
      <c r="I4785" s="60" t="s">
        <v>9920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9532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9184</v>
      </c>
      <c r="I4786" s="60" t="s">
        <v>9920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9920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9920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9925</v>
      </c>
      <c r="C4789" s="75" t="s">
        <v>67</v>
      </c>
      <c r="D4789" s="65">
        <v>10</v>
      </c>
      <c r="E4789" s="66" t="s">
        <v>9926</v>
      </c>
      <c r="F4789" s="105">
        <v>1</v>
      </c>
      <c r="G4789" s="95">
        <f t="shared" si="140"/>
        <v>10</v>
      </c>
      <c r="H4789" s="69" t="s">
        <v>106</v>
      </c>
      <c r="I4789" s="60" t="s">
        <v>9920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9927</v>
      </c>
      <c r="I4790" s="60" t="s">
        <v>9928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9927</v>
      </c>
      <c r="I4791" s="60" t="s">
        <v>9928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9927</v>
      </c>
      <c r="I4792" s="60" t="s">
        <v>9928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9928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9929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9929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9930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8233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9103</v>
      </c>
      <c r="I4797" s="60" t="s">
        <v>9931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9103</v>
      </c>
      <c r="I4798" s="60" t="s">
        <v>9931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9103</v>
      </c>
      <c r="I4799" s="60" t="s">
        <v>9931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9103</v>
      </c>
      <c r="I4800" s="60" t="s">
        <v>9931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9103</v>
      </c>
      <c r="I4801" s="60" t="s">
        <v>9931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9932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9933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9621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9934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9934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9934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9934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9934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5561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9419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9935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9419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9935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9425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9935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9419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9935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9417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9935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9201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9936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9532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9936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9937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9937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9937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9938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9939</v>
      </c>
      <c r="I4840" s="73" t="s">
        <v>9938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9938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9938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9938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9940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9941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9942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9943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9942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9942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5561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9942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9944</v>
      </c>
      <c r="C4858" s="353" t="s">
        <v>9945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9946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9944</v>
      </c>
      <c r="C4859" s="87" t="s">
        <v>9947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9946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9948</v>
      </c>
      <c r="I4861" s="73" t="s">
        <v>9949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9948</v>
      </c>
      <c r="I4862" s="73" t="s">
        <v>9949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9948</v>
      </c>
      <c r="I4863" s="73" t="s">
        <v>9949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9949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5334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9948</v>
      </c>
      <c r="I4865" s="73" t="s">
        <v>9949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9950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9950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9950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9910</v>
      </c>
      <c r="I4869" s="73" t="s">
        <v>9950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9951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9951</v>
      </c>
      <c r="J4871"/>
      <c r="L4871"/>
      <c r="M4871"/>
    </row>
    <row r="4872" spans="1:13" ht="15" hidden="1" customHeight="1" x14ac:dyDescent="0.25">
      <c r="A4872" s="435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4522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9952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9952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9952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9952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9621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9953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9953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9953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9953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9954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9954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9954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9955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9954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9954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9956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9956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9956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9957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9956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9956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8394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8394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8415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4522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8935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8448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8422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8422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8422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9958</v>
      </c>
      <c r="C4921" s="91" t="s">
        <v>9959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9960</v>
      </c>
      <c r="C4925" s="91" t="s">
        <v>9961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9962</v>
      </c>
      <c r="C4926" s="91" t="s">
        <v>9961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9963</v>
      </c>
      <c r="C4927" s="60" t="s">
        <v>9961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9964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4522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9965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9863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9966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9865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9966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9862</v>
      </c>
      <c r="C5012" s="87" t="s">
        <v>9967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9966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9966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9966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9966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9968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9968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9968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9969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9968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4522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9970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9970</v>
      </c>
      <c r="J5029"/>
      <c r="L5029"/>
      <c r="M5029"/>
    </row>
    <row r="5030" spans="1:13" ht="15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8732</v>
      </c>
      <c r="I5033" s="60" t="s">
        <v>9971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8732</v>
      </c>
      <c r="I5034" s="60" t="s">
        <v>9971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8732</v>
      </c>
      <c r="I5035" s="60" t="s">
        <v>9971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9972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9972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9973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5954</v>
      </c>
      <c r="C5039" s="346" t="s">
        <v>9883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9974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9975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9974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8632</v>
      </c>
      <c r="C5044" s="91" t="s">
        <v>8459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9976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9977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9976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9978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9976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9979</v>
      </c>
      <c r="I5048" s="73" t="s">
        <v>9976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9976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7958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9980</v>
      </c>
      <c r="I5050" s="73" t="s">
        <v>9976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9981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6013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9981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9982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9983</v>
      </c>
      <c r="I5053" s="60" t="s">
        <v>9984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9985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9983</v>
      </c>
      <c r="I5054" s="60" t="s">
        <v>9984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9986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9983</v>
      </c>
      <c r="I5055" s="60" t="s">
        <v>9984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9987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9983</v>
      </c>
      <c r="I5056" s="60" t="s">
        <v>9984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9988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9983</v>
      </c>
      <c r="I5057" s="60" t="s">
        <v>9984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9989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9983</v>
      </c>
      <c r="I5058" s="60" t="s">
        <v>9984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9990</v>
      </c>
      <c r="C5059" s="91" t="s">
        <v>9991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9983</v>
      </c>
      <c r="I5059" s="60" t="s">
        <v>9984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9990</v>
      </c>
      <c r="C5060" s="91" t="s">
        <v>9992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9983</v>
      </c>
      <c r="I5060" s="60" t="s">
        <v>9984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9993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9983</v>
      </c>
      <c r="I5061" s="60" t="s">
        <v>9984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9994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9983</v>
      </c>
      <c r="I5062" s="60" t="s">
        <v>9984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9995</v>
      </c>
      <c r="C5063" s="60" t="s">
        <v>9996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9997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9997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9997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9419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9998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9999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10000</v>
      </c>
      <c r="I5067" s="60" t="s">
        <v>9998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10001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9998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10002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7681</v>
      </c>
      <c r="I5069" s="60" t="s">
        <v>9998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7681</v>
      </c>
      <c r="I5070" s="60" t="s">
        <v>9998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4522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10003</v>
      </c>
      <c r="I5081" s="73" t="s">
        <v>9997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9997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9997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9997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10004</v>
      </c>
      <c r="C5085" s="75" t="s">
        <v>10005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9802</v>
      </c>
      <c r="I5085" s="73" t="s">
        <v>10006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10004</v>
      </c>
      <c r="C5086" s="60" t="s">
        <v>10007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9802</v>
      </c>
      <c r="I5086" s="73" t="s">
        <v>10006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9802</v>
      </c>
      <c r="I5087" s="73" t="s">
        <v>10006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10008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10009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10009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10009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4522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10010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10011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10012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10011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10011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5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10011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10011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10011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10013</v>
      </c>
      <c r="C5103" s="91" t="s">
        <v>10014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10015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10013</v>
      </c>
      <c r="C5104" s="91" t="s">
        <v>10016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10015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10015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10015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8490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9141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8490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10017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10018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10019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10019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10020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10021</v>
      </c>
      <c r="I5124" s="60" t="s">
        <v>10022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10021</v>
      </c>
      <c r="I5125" s="60" t="s">
        <v>10022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10023</v>
      </c>
      <c r="I5126" s="60" t="s">
        <v>10024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10023</v>
      </c>
      <c r="I5127" s="60" t="s">
        <v>10024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10025</v>
      </c>
      <c r="I5128" s="60" t="s">
        <v>10026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10025</v>
      </c>
      <c r="I5129" s="60" t="s">
        <v>10026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10027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10025</v>
      </c>
      <c r="I5130" s="60" t="s">
        <v>10026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10028</v>
      </c>
      <c r="C5131" s="91" t="s">
        <v>10029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10025</v>
      </c>
      <c r="I5131" s="60" t="s">
        <v>10026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5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4522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8562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8562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8562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10030</v>
      </c>
      <c r="D5141" s="125" t="s">
        <v>141</v>
      </c>
      <c r="E5141" s="447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10031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10032</v>
      </c>
      <c r="D5142" s="371" t="s">
        <v>141</v>
      </c>
      <c r="E5142" s="498" t="s">
        <v>31</v>
      </c>
      <c r="F5142" s="72">
        <v>1697656</v>
      </c>
      <c r="G5142" s="72">
        <v>1697656</v>
      </c>
      <c r="H5142" s="86" t="s">
        <v>1606</v>
      </c>
      <c r="I5142" s="60" t="s">
        <v>10031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10033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10031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10034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10031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4583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10035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10035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4522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10035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10036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10035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4583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9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10037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10037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10037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8563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8563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4522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8581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8581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5651</v>
      </c>
      <c r="C5180" s="75" t="s">
        <v>600</v>
      </c>
      <c r="D5180" s="495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8581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4583</v>
      </c>
      <c r="C5181" s="346" t="s">
        <v>9141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8581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8581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8572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8572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8572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8572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8572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10038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10038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10038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10039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8592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8592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8592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8632</v>
      </c>
      <c r="C5198" s="60" t="s">
        <v>8459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8564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8564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9543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10040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9425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10040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9532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10041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9150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10041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9556</v>
      </c>
      <c r="C5209" s="87" t="s">
        <v>9823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10041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8589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8589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8589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8589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10042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8589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8589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6248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8589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8589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8632</v>
      </c>
      <c r="C5218" s="60" t="s">
        <v>8459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8589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10043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10043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10043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10043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10044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10045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10044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10046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10044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10047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10044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10044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10044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10048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10049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10049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10049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10050</v>
      </c>
      <c r="I5233" s="60" t="s">
        <v>10049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10051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10052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10053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10052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10052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10052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8608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8608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8608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8608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8415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7898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10054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10055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10054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10054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10024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10024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10024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10056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10024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10057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10024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10058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10024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10059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10024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8468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10024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10024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10060</v>
      </c>
      <c r="I5267" s="73" t="s">
        <v>10061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10062</v>
      </c>
      <c r="I5268" s="73" t="s">
        <v>10061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10063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10064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10065</v>
      </c>
      <c r="I5270" s="60" t="s">
        <v>10063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10066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10065</v>
      </c>
      <c r="I5271" s="60" t="s">
        <v>10063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10063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10063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10063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10063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4583</v>
      </c>
      <c r="C5283" s="346" t="s">
        <v>1252</v>
      </c>
      <c r="D5283" s="116" t="s">
        <v>10067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10068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10013</v>
      </c>
      <c r="C5287" s="60" t="s">
        <v>10069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10070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10070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10070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8632</v>
      </c>
      <c r="C5292" s="60" t="s">
        <v>8459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8614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8614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8614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8614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8597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8597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8597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8597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8597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10071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10071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10071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10072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10071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10073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10071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10074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10071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10071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10071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10071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8632</v>
      </c>
      <c r="C5312" s="60" t="s">
        <v>8459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10071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10075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10076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10077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10076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10078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10076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10079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10076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10080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10076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10081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10081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4583</v>
      </c>
      <c r="C5328" s="346" t="s">
        <v>1252</v>
      </c>
      <c r="D5328" s="116" t="s">
        <v>10082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10083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10083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10083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8627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8648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4583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8648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4583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10084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10085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10086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10087</v>
      </c>
      <c r="I5343" s="73" t="s">
        <v>10085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10087</v>
      </c>
      <c r="I5344" s="73" t="s">
        <v>10085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10087</v>
      </c>
      <c r="I5345" s="73" t="s">
        <v>10085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10081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10081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10081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10081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8633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4583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8633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8633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8633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8633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8633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8650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8650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8650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8650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8650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8650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8647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8647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8632</v>
      </c>
      <c r="C5387" s="60" t="s">
        <v>8459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8632</v>
      </c>
      <c r="C5392" s="60" t="s">
        <v>8459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4583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4583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10088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10088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10089</v>
      </c>
      <c r="I5403" s="73" t="s">
        <v>10088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10090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10088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10091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10088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10013</v>
      </c>
      <c r="C5406" s="78" t="s">
        <v>10092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10093</v>
      </c>
      <c r="I5406" s="73" t="s">
        <v>10088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10088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10088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10094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10094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10094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10095</v>
      </c>
      <c r="C5412" s="60" t="s">
        <v>10096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10094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4583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8767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8767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8767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8767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8767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8767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8767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10097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10097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10098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8840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8840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10099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10099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10100</v>
      </c>
      <c r="C5443" s="60" t="s">
        <v>10101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10099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10100</v>
      </c>
      <c r="C5444" s="60" t="s">
        <v>10102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10099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10103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10099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9532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10104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4583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3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3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3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3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3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10105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10105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8737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8737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8737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8737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9556</v>
      </c>
      <c r="C5470" s="60" t="s">
        <v>10106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10107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10107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10107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9543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10108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9201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10108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9419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10109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6" t="s">
        <v>9543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10109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10076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10110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6128</v>
      </c>
      <c r="C5479" s="60" t="s">
        <v>6129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8372</v>
      </c>
      <c r="I5479" s="73" t="s">
        <v>10110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8372</v>
      </c>
      <c r="I5480" s="73" t="s">
        <v>10110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10111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10110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10112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10110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10113</v>
      </c>
      <c r="C5483" s="75" t="s">
        <v>10114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7681</v>
      </c>
      <c r="I5483" s="60" t="s">
        <v>10115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10113</v>
      </c>
      <c r="C5484" s="75" t="s">
        <v>10116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7681</v>
      </c>
      <c r="I5484" s="60" t="s">
        <v>10115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10113</v>
      </c>
      <c r="C5485" s="75" t="s">
        <v>10117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7681</v>
      </c>
      <c r="I5485" s="60" t="s">
        <v>10115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10113</v>
      </c>
      <c r="C5486" s="75" t="s">
        <v>10118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7681</v>
      </c>
      <c r="I5486" s="60" t="s">
        <v>10115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10113</v>
      </c>
      <c r="C5487" s="75" t="s">
        <v>10119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7681</v>
      </c>
      <c r="I5487" s="60" t="s">
        <v>10115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10113</v>
      </c>
      <c r="C5488" s="75" t="s">
        <v>10120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7681</v>
      </c>
      <c r="I5488" s="60" t="s">
        <v>10115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10113</v>
      </c>
      <c r="C5489" s="75" t="s">
        <v>10121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7681</v>
      </c>
      <c r="I5489" s="60" t="s">
        <v>10115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10113</v>
      </c>
      <c r="C5490" s="75" t="s">
        <v>10122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7681</v>
      </c>
      <c r="I5490" s="60" t="s">
        <v>10115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10113</v>
      </c>
      <c r="C5491" s="75" t="s">
        <v>10123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7681</v>
      </c>
      <c r="I5491" s="60" t="s">
        <v>10115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10113</v>
      </c>
      <c r="C5492" s="75" t="s">
        <v>10124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7681</v>
      </c>
      <c r="I5492" s="60" t="s">
        <v>10115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7681</v>
      </c>
      <c r="I5493" s="60" t="s">
        <v>10115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7681</v>
      </c>
      <c r="I5494" s="60" t="s">
        <v>10115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7681</v>
      </c>
      <c r="I5495" s="60" t="s">
        <v>10115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4583</v>
      </c>
      <c r="C5496" s="346" t="s">
        <v>10125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7681</v>
      </c>
      <c r="I5496" s="60" t="s">
        <v>10115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8733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8733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8733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8733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8733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10126</v>
      </c>
      <c r="C5507" s="87" t="s">
        <v>10127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10128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10128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10128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10128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10128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4583</v>
      </c>
      <c r="C5519" s="346" t="s">
        <v>1252</v>
      </c>
      <c r="D5519" s="116" t="s">
        <v>10129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8736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8736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8736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10130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10130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10130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5398</v>
      </c>
      <c r="C5535" s="215" t="s">
        <v>5396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10130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10130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10130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10130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10130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10130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10131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10132</v>
      </c>
      <c r="C5548" s="87" t="s">
        <v>10133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10131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10134</v>
      </c>
      <c r="C5549" s="60" t="s">
        <v>67</v>
      </c>
      <c r="D5549" s="65">
        <v>1</v>
      </c>
      <c r="E5549" s="71" t="s">
        <v>10135</v>
      </c>
      <c r="F5549" s="72">
        <v>1</v>
      </c>
      <c r="G5549" s="68">
        <f t="shared" si="165"/>
        <v>1</v>
      </c>
      <c r="H5549" s="69" t="s">
        <v>146</v>
      </c>
      <c r="I5549" s="73" t="s">
        <v>10131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10136</v>
      </c>
      <c r="C5550" s="60" t="s">
        <v>67</v>
      </c>
      <c r="D5550" s="65">
        <v>1</v>
      </c>
      <c r="E5550" s="71" t="s">
        <v>10135</v>
      </c>
      <c r="F5550" s="72">
        <v>1</v>
      </c>
      <c r="G5550" s="68">
        <f t="shared" si="165"/>
        <v>1</v>
      </c>
      <c r="H5550" s="69" t="s">
        <v>146</v>
      </c>
      <c r="I5550" s="73" t="s">
        <v>10131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8764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4583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10137</v>
      </c>
      <c r="I5555" s="73" t="s">
        <v>10138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10138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10113</v>
      </c>
      <c r="C5557" s="75" t="s">
        <v>10139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10138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10113</v>
      </c>
      <c r="C5558" s="75" t="s">
        <v>10140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10138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10113</v>
      </c>
      <c r="C5559" s="75" t="s">
        <v>10141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10138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10113</v>
      </c>
      <c r="C5560" s="78" t="s">
        <v>10142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5" t="s">
        <v>717</v>
      </c>
      <c r="I5560" s="73" t="s">
        <v>10138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10143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73" t="s">
        <v>10144</v>
      </c>
      <c r="I5561" s="107" t="s">
        <v>10138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10145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73"/>
      <c r="I5562" s="107" t="s">
        <v>10138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10138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10138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10138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74" t="s">
        <v>10146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75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75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876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10147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10148</v>
      </c>
      <c r="I5570" s="77" t="s">
        <v>10149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10150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10148</v>
      </c>
      <c r="I5571" s="73" t="s">
        <v>10149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10151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10149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10149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10149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10149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10148</v>
      </c>
      <c r="I5576" s="77" t="s">
        <v>10149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10148</v>
      </c>
      <c r="I5577" s="73" t="s">
        <v>10149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10060</v>
      </c>
      <c r="I5578" s="77" t="s">
        <v>10149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10113</v>
      </c>
      <c r="C5579" s="75" t="s">
        <v>10152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9030</v>
      </c>
      <c r="I5579" s="73" t="s">
        <v>10153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10113</v>
      </c>
      <c r="C5580" s="75" t="s">
        <v>10154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9030</v>
      </c>
      <c r="I5580" s="77" t="s">
        <v>10153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10113</v>
      </c>
      <c r="C5581" s="75" t="s">
        <v>10155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9030</v>
      </c>
      <c r="I5581" s="73" t="s">
        <v>10153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10113</v>
      </c>
      <c r="C5582" s="75" t="s">
        <v>10156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9030</v>
      </c>
      <c r="I5582" s="77" t="s">
        <v>10153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10113</v>
      </c>
      <c r="C5583" s="75" t="s">
        <v>10157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9030</v>
      </c>
      <c r="I5583" s="73" t="s">
        <v>10153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10113</v>
      </c>
      <c r="C5584" s="75" t="s">
        <v>10158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9030</v>
      </c>
      <c r="I5584" s="77" t="s">
        <v>10153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9030</v>
      </c>
      <c r="I5585" s="73" t="s">
        <v>10153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9030</v>
      </c>
      <c r="I5586" s="77" t="s">
        <v>10153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9030</v>
      </c>
      <c r="I5587" s="73" t="s">
        <v>10153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10037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10037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5398</v>
      </c>
      <c r="C5599" s="215" t="s">
        <v>5396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10037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10037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10037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9421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9422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9422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10159</v>
      </c>
      <c r="I5607" s="77" t="s">
        <v>10160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10160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10161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10161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10162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9227</v>
      </c>
      <c r="I5612" s="60" t="s">
        <v>10163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10163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10164</v>
      </c>
      <c r="C5614" s="75" t="s">
        <v>67</v>
      </c>
      <c r="D5614" s="65">
        <v>2</v>
      </c>
      <c r="E5614" s="66" t="s">
        <v>10165</v>
      </c>
      <c r="F5614" s="90">
        <v>1</v>
      </c>
      <c r="G5614" s="68">
        <f>F5614*D5614</f>
        <v>2</v>
      </c>
      <c r="H5614" s="69" t="s">
        <v>2501</v>
      </c>
      <c r="I5614" s="60" t="s">
        <v>10163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10166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10167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10167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10167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10167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10167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10167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10037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10037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4583</v>
      </c>
      <c r="C5636" s="346" t="s">
        <v>10125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8585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4583</v>
      </c>
      <c r="C5638" s="346" t="s">
        <v>10125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8585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9428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10168</v>
      </c>
      <c r="C5640" s="60" t="s">
        <v>10169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10170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10168</v>
      </c>
      <c r="C5641" s="60" t="s">
        <v>10171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10170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10170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10170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10170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10170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10132</v>
      </c>
      <c r="C5646" s="87" t="s">
        <v>10133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10172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10173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10174</v>
      </c>
      <c r="I5648" s="73" t="s">
        <v>10173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10173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10175</v>
      </c>
      <c r="I5650" s="73" t="s">
        <v>10173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9948</v>
      </c>
      <c r="I5651" s="73" t="s">
        <v>10173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9948</v>
      </c>
      <c r="I5652" s="73" t="s">
        <v>10173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10176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7302</v>
      </c>
      <c r="C5654" s="87" t="s">
        <v>7303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10176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10177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10177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4583</v>
      </c>
      <c r="C5657" s="346" t="s">
        <v>10125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10177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10177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10178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6373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8" t="s">
        <v>135</v>
      </c>
      <c r="C5668" s="378" t="s">
        <v>136</v>
      </c>
      <c r="D5668" s="377">
        <v>9</v>
      </c>
      <c r="E5668" s="501" t="s">
        <v>137</v>
      </c>
      <c r="F5668" s="380">
        <v>33000</v>
      </c>
      <c r="G5668" s="380">
        <f t="shared" si="171"/>
        <v>297000</v>
      </c>
      <c r="H5668" s="445" t="s">
        <v>10179</v>
      </c>
      <c r="I5668" s="446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10180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10180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10181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10182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8740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8740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10183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10184</v>
      </c>
      <c r="I5696" s="73" t="s">
        <v>10185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9540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10184</v>
      </c>
      <c r="I5697" s="73" t="s">
        <v>10185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9532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10184</v>
      </c>
      <c r="I5698" s="73" t="s">
        <v>10185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9417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10184</v>
      </c>
      <c r="I5699" s="73" t="s">
        <v>10185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9419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10184</v>
      </c>
      <c r="I5700" s="73" t="s">
        <v>10185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7898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10186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10187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10188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9855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4583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10189</v>
      </c>
      <c r="C5715" s="60" t="s">
        <v>10190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10189</v>
      </c>
      <c r="C5716" s="60" t="s">
        <v>10191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9437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10192</v>
      </c>
      <c r="I5724" s="73" t="s">
        <v>10193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10193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10193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10193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10193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10189</v>
      </c>
      <c r="C5734" s="60" t="s">
        <v>10194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16404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10189</v>
      </c>
      <c r="C5735" s="60" t="s">
        <v>10195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16404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9150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9596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9150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10196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9540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10197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10197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10197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10197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10197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10197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10197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10198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10199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9438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10200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10200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10200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10200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10200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10200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10200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10200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10200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10200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10200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10200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10200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10201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10201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10201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10201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10201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10201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10201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10201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10201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10201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10201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9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9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10202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16406</v>
      </c>
      <c r="I5788" s="60" t="s">
        <v>16404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10203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16405</v>
      </c>
      <c r="I5789" s="60" t="s">
        <v>16404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10204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16407</v>
      </c>
      <c r="I5790" s="60" t="s">
        <v>16404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10205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16404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10206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16404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10207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16404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9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5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16360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16364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16365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5" t="s">
        <v>343</v>
      </c>
      <c r="C5864" s="376" t="s">
        <v>344</v>
      </c>
      <c r="D5864" s="377">
        <v>6</v>
      </c>
      <c r="E5864" s="443" t="s">
        <v>137</v>
      </c>
      <c r="F5864" s="380">
        <v>40359</v>
      </c>
      <c r="G5864" s="380">
        <f>F5864*D5864</f>
        <v>242154</v>
      </c>
      <c r="H5864" s="445" t="s">
        <v>558</v>
      </c>
      <c r="I5864" s="446"/>
      <c r="J5864"/>
      <c r="L5864"/>
      <c r="M5864"/>
    </row>
    <row r="5865" spans="1:13" ht="15" hidden="1" customHeight="1" x14ac:dyDescent="0.25">
      <c r="A5865" s="218">
        <v>44933</v>
      </c>
      <c r="B5865" s="378" t="s">
        <v>328</v>
      </c>
      <c r="C5865" s="378" t="s">
        <v>329</v>
      </c>
      <c r="D5865" s="377">
        <v>0.6</v>
      </c>
      <c r="E5865" s="443" t="s">
        <v>137</v>
      </c>
      <c r="F5865" s="380">
        <v>86250</v>
      </c>
      <c r="G5865" s="380">
        <f>F5865*D5865</f>
        <v>51750</v>
      </c>
      <c r="H5865" s="445" t="s">
        <v>558</v>
      </c>
      <c r="I5865" s="446"/>
      <c r="J5865"/>
      <c r="L5865"/>
      <c r="M5865"/>
    </row>
    <row r="5866" spans="1:13" ht="15" hidden="1" customHeight="1" x14ac:dyDescent="0.25">
      <c r="A5866" s="218">
        <v>44933</v>
      </c>
      <c r="B5866" s="60" t="s">
        <v>16381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9464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9464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9457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9456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11871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11871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11871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9460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9455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9455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9455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16368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16375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16369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16375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16370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16375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16371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16375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16372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16375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16373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16375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16385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16375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16374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16375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9459</v>
      </c>
      <c r="D5885" s="65">
        <v>1</v>
      </c>
      <c r="E5885" s="441" t="s">
        <v>31</v>
      </c>
      <c r="F5885" s="67">
        <v>790000</v>
      </c>
      <c r="G5885" s="68">
        <f>F5885*D5885</f>
        <v>790000</v>
      </c>
      <c r="H5885" s="69" t="s">
        <v>16375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16377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16375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16378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16375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16379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16375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16380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16375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16394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16394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16361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16394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16376</v>
      </c>
      <c r="C5893" s="87" t="s">
        <v>225</v>
      </c>
      <c r="D5893" s="81">
        <v>5</v>
      </c>
      <c r="E5893" s="76" t="s">
        <v>6350</v>
      </c>
      <c r="F5893" s="62">
        <v>26000</v>
      </c>
      <c r="G5893" s="68">
        <f>F5893*D5893</f>
        <v>130000</v>
      </c>
      <c r="H5893" s="69" t="s">
        <v>575</v>
      </c>
      <c r="I5893" s="73" t="s">
        <v>16394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16394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16394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16394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16402</v>
      </c>
      <c r="I5897" s="73" t="s">
        <v>16394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16395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15581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16403</v>
      </c>
      <c r="I5899" s="60" t="s">
        <v>16395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15582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16403</v>
      </c>
      <c r="I5900" s="60" t="s">
        <v>16395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15587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16403</v>
      </c>
      <c r="I5901" s="60" t="s">
        <v>16395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16403</v>
      </c>
      <c r="I5902" s="60" t="s">
        <v>16395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16403</v>
      </c>
      <c r="I5903" s="60" t="s">
        <v>16395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16395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16366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16367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803">
        <f t="shared" ref="G5906" si="180">F5906*D5906</f>
        <v>120000</v>
      </c>
      <c r="H5906" s="69" t="s">
        <v>554</v>
      </c>
      <c r="I5906" s="60" t="s">
        <v>16382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6185</v>
      </c>
      <c r="C5909" s="60" t="s">
        <v>4729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3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9458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9458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9458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9458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9458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9458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16411</v>
      </c>
      <c r="C5926" s="87" t="s">
        <v>16412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16413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16414</v>
      </c>
      <c r="C5927" s="75" t="s">
        <v>16415</v>
      </c>
      <c r="D5927" s="364">
        <v>1</v>
      </c>
      <c r="E5927" s="336" t="s">
        <v>31</v>
      </c>
      <c r="F5927" s="61">
        <v>1050000</v>
      </c>
      <c r="G5927" s="68">
        <f>F5927*D5927</f>
        <v>1050000</v>
      </c>
      <c r="H5927" s="408" t="s">
        <v>154</v>
      </c>
      <c r="I5927" s="73" t="s">
        <v>16417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16414</v>
      </c>
      <c r="C5928" s="87" t="s">
        <v>16416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16417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16417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16417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16414</v>
      </c>
      <c r="C5931" s="87" t="s">
        <v>16418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10499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10499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10499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16383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16375</v>
      </c>
      <c r="I5934" s="73" t="s">
        <v>16447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16384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16375</v>
      </c>
      <c r="I5935" s="73" t="s">
        <v>16447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16375</v>
      </c>
      <c r="I5936" s="73" t="s">
        <v>16447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16386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16375</v>
      </c>
      <c r="I5937" s="73" t="s">
        <v>16447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16387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16375</v>
      </c>
      <c r="I5938" s="73" t="s">
        <v>16447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16388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16375</v>
      </c>
      <c r="I5939" s="73" t="s">
        <v>16447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16389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16375</v>
      </c>
      <c r="I5940" s="73" t="s">
        <v>16447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16390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16375</v>
      </c>
      <c r="I5941" s="73" t="s">
        <v>16447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16375</v>
      </c>
      <c r="I5942" s="73" t="s">
        <v>16447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16375</v>
      </c>
      <c r="I5943" s="73" t="s">
        <v>16447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16391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16375</v>
      </c>
      <c r="I5944" s="73" t="s">
        <v>16447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16392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16375</v>
      </c>
      <c r="I5945" s="73" t="s">
        <v>16447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16393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16375</v>
      </c>
      <c r="I5946" s="73" t="s">
        <v>16447</v>
      </c>
      <c r="J5946"/>
      <c r="L5946"/>
      <c r="M5946"/>
    </row>
    <row r="5947" spans="1:13" ht="15" hidden="1" customHeight="1" x14ac:dyDescent="0.25">
      <c r="A5947" s="218">
        <v>44992</v>
      </c>
      <c r="B5947" s="779" t="s">
        <v>343</v>
      </c>
      <c r="C5947" s="780" t="s">
        <v>344</v>
      </c>
      <c r="D5947" s="512">
        <v>8</v>
      </c>
      <c r="E5947" s="573" t="s">
        <v>137</v>
      </c>
      <c r="F5947" s="394">
        <v>40359</v>
      </c>
      <c r="G5947" s="68">
        <f t="shared" si="182"/>
        <v>322872</v>
      </c>
      <c r="H5947" s="69" t="s">
        <v>16375</v>
      </c>
      <c r="I5947" s="73" t="s">
        <v>16447</v>
      </c>
      <c r="J5947"/>
      <c r="L5947"/>
      <c r="M5947"/>
    </row>
    <row r="5948" spans="1:13" ht="15" hidden="1" customHeight="1" x14ac:dyDescent="0.25">
      <c r="A5948" s="218">
        <v>44992</v>
      </c>
      <c r="B5948" s="779" t="s">
        <v>16434</v>
      </c>
      <c r="C5948" s="785" t="s">
        <v>67</v>
      </c>
      <c r="D5948" s="512">
        <v>1</v>
      </c>
      <c r="E5948" s="573" t="s">
        <v>205</v>
      </c>
      <c r="F5948" s="394">
        <v>1</v>
      </c>
      <c r="G5948" s="68">
        <f t="shared" si="182"/>
        <v>1</v>
      </c>
      <c r="H5948" s="69" t="s">
        <v>16375</v>
      </c>
      <c r="I5948" s="73" t="s">
        <v>16447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16409</v>
      </c>
      <c r="C5949" s="87" t="s">
        <v>16410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10742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16401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16447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16431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16427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16448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16449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9418</v>
      </c>
      <c r="D5967" s="364">
        <v>1</v>
      </c>
      <c r="E5967" s="336" t="s">
        <v>71</v>
      </c>
      <c r="F5967" s="61">
        <v>2175000</v>
      </c>
      <c r="G5967" s="68">
        <f t="shared" si="183"/>
        <v>2175000</v>
      </c>
      <c r="H5967" s="408" t="s">
        <v>1146</v>
      </c>
      <c r="I5967" s="73" t="s">
        <v>10942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9179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10942</v>
      </c>
      <c r="J5968"/>
      <c r="L5968"/>
      <c r="M5968"/>
    </row>
    <row r="5969" spans="1:13" ht="15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16375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16421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16375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16422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16375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16423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16375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16424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16375</v>
      </c>
      <c r="I5973" s="77" t="s">
        <v>16454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16375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16450</v>
      </c>
      <c r="I5975" s="77" t="s">
        <v>16451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16450</v>
      </c>
      <c r="I5976" s="77" t="s">
        <v>16451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16450</v>
      </c>
      <c r="I5977" s="77" t="s">
        <v>16451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16452</v>
      </c>
      <c r="C5978" s="60" t="s">
        <v>13397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16453</v>
      </c>
      <c r="I5978" s="77" t="s">
        <v>16451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16452</v>
      </c>
      <c r="C5979" s="60" t="s">
        <v>8388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16453</v>
      </c>
      <c r="I5979" s="77" t="s">
        <v>16451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16452</v>
      </c>
      <c r="C5980" s="77" t="s">
        <v>15862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16453</v>
      </c>
      <c r="I5980" s="77" t="s">
        <v>16451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16452</v>
      </c>
      <c r="C5981" s="60" t="s">
        <v>8386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16453</v>
      </c>
      <c r="I5981" s="77" t="s">
        <v>16451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16452</v>
      </c>
      <c r="C5982" s="60" t="s">
        <v>13609</v>
      </c>
      <c r="D5982" s="512">
        <v>1</v>
      </c>
      <c r="E5982" s="92" t="s">
        <v>31</v>
      </c>
      <c r="F5982" s="394">
        <v>1</v>
      </c>
      <c r="G5982" s="68">
        <f t="shared" si="183"/>
        <v>1</v>
      </c>
      <c r="H5982" s="69" t="s">
        <v>16453</v>
      </c>
      <c r="I5982" s="77" t="s">
        <v>16451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16452</v>
      </c>
      <c r="C5983" s="60" t="s">
        <v>15865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16453</v>
      </c>
      <c r="I5983" s="77" t="s">
        <v>16451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16429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16454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16430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16454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16428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16454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16454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16454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16444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16454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16442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16454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16414</v>
      </c>
      <c r="C5991" s="60" t="s">
        <v>16456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16454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16414</v>
      </c>
      <c r="C5992" s="60" t="s">
        <v>16457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16454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16454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16454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16454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16432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16432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16432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16432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16433</v>
      </c>
      <c r="I6000" s="60" t="s">
        <v>16432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9478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9465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9465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9465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4583</v>
      </c>
      <c r="C6008" s="346" t="s">
        <v>1252</v>
      </c>
      <c r="D6008" s="116" t="s">
        <v>16466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16472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16473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16474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16475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16464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16465</v>
      </c>
      <c r="I6015" s="73" t="s">
        <v>12332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11634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11634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16477</v>
      </c>
      <c r="I6018" s="73" t="s">
        <v>11634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16477</v>
      </c>
      <c r="I6019" s="73" t="s">
        <v>11634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16478</v>
      </c>
      <c r="I6020" s="73" t="s">
        <v>11634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11180</v>
      </c>
      <c r="I6021" s="73" t="s">
        <v>11634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11180</v>
      </c>
      <c r="I6022" s="73" t="s">
        <v>11634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25" t="s">
        <v>552</v>
      </c>
      <c r="I6023" s="73" t="s">
        <v>11634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11634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16467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16375</v>
      </c>
      <c r="I6025" s="504"/>
      <c r="J6025"/>
      <c r="L6025"/>
      <c r="M6025"/>
    </row>
    <row r="6026" spans="1:13" ht="15" hidden="1" customHeight="1" x14ac:dyDescent="0.25">
      <c r="A6026" s="218">
        <v>45053</v>
      </c>
      <c r="B6026" s="60" t="s">
        <v>16468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16375</v>
      </c>
      <c r="I6026" s="504"/>
      <c r="J6026"/>
      <c r="L6026"/>
      <c r="M6026"/>
    </row>
    <row r="6027" spans="1:13" ht="15" hidden="1" customHeight="1" x14ac:dyDescent="0.25">
      <c r="A6027" s="218">
        <v>45053</v>
      </c>
      <c r="B6027" s="60" t="s">
        <v>16469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16375</v>
      </c>
      <c r="I6027" s="507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4583</v>
      </c>
      <c r="C6031" s="346" t="s">
        <v>1252</v>
      </c>
      <c r="D6031" s="116" t="s">
        <v>16484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16492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16494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16501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9496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16491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9496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9496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16538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9496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9496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16493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6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16591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16591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16591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16591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16591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16485</v>
      </c>
      <c r="C6057" s="60" t="s">
        <v>16486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16488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16485</v>
      </c>
      <c r="C6058" s="203" t="s">
        <v>16487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16488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9802</v>
      </c>
      <c r="I6059" s="73" t="s">
        <v>16488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16488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16480</v>
      </c>
      <c r="C6061" s="60" t="s">
        <v>16482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16488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16533</v>
      </c>
      <c r="C6062" s="60" t="s">
        <v>15577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8372</v>
      </c>
      <c r="I6062" s="73" t="s">
        <v>16534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14556</v>
      </c>
      <c r="C6063" s="60" t="s">
        <v>15590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8372</v>
      </c>
      <c r="I6063" s="73" t="s">
        <v>16534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14556</v>
      </c>
      <c r="C6064" s="60" t="s">
        <v>15592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8372</v>
      </c>
      <c r="I6064" s="73" t="s">
        <v>16534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14556</v>
      </c>
      <c r="C6065" s="60" t="s">
        <v>15586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8372</v>
      </c>
      <c r="I6065" s="73" t="s">
        <v>16534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16489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16490</v>
      </c>
      <c r="I6066" s="77" t="s">
        <v>16535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16499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16490</v>
      </c>
      <c r="I6067" s="77" t="s">
        <v>16535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16500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16490</v>
      </c>
      <c r="I6068" s="77" t="s">
        <v>16535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16567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16571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16568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16571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16569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16571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16570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16571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16536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16530</v>
      </c>
      <c r="C6074" s="60" t="s">
        <v>16529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16536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16530</v>
      </c>
      <c r="C6075" s="60" t="s">
        <v>16527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16536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16530</v>
      </c>
      <c r="C6076" s="60" t="s">
        <v>16528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16536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9376</v>
      </c>
      <c r="C6077" s="75" t="s">
        <v>16509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16536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9376</v>
      </c>
      <c r="C6078" s="75" t="s">
        <v>16508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16536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9376</v>
      </c>
      <c r="C6079" s="75" t="s">
        <v>16507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16536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9376</v>
      </c>
      <c r="C6080" s="75" t="s">
        <v>16506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16536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16532</v>
      </c>
      <c r="C6081" s="87" t="s">
        <v>16522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16536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16536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16471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16433</v>
      </c>
      <c r="I6083" s="60" t="s">
        <v>16536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16433</v>
      </c>
      <c r="I6084" s="60" t="s">
        <v>16536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9417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16537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9540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16537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9199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16537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9528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1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9528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9528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9528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9528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16498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16496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16554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16542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16543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16546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16543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16555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16556</v>
      </c>
      <c r="I6103" s="73" t="s">
        <v>16557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16561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16565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16566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16496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9570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9570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9571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9571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9527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9527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9527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9527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9527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9527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9527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9527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9527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9602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9141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9602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16590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9141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16590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16590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9604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9604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9604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9604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16584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16584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16584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16584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16584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16585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16585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16585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16585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13712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16586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9615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9615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9615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9141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16587</v>
      </c>
    </row>
    <row r="6155" spans="1:9" ht="15" hidden="1" customHeight="1" x14ac:dyDescent="0.25">
      <c r="A6155" s="218">
        <v>45145</v>
      </c>
      <c r="B6155" s="79" t="s">
        <v>16532</v>
      </c>
      <c r="C6155" s="60" t="s">
        <v>16588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16587</v>
      </c>
    </row>
    <row r="6156" spans="1:9" ht="15" hidden="1" customHeight="1" x14ac:dyDescent="0.25">
      <c r="A6156" s="218">
        <v>45145</v>
      </c>
      <c r="B6156" s="79" t="s">
        <v>16532</v>
      </c>
      <c r="C6156" s="60" t="s">
        <v>16589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16587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16587</v>
      </c>
    </row>
    <row r="6158" spans="1:9" ht="15" hidden="1" customHeight="1" x14ac:dyDescent="0.25">
      <c r="A6158" s="218">
        <v>45145</v>
      </c>
      <c r="B6158" s="63" t="s">
        <v>16539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16587</v>
      </c>
    </row>
    <row r="6159" spans="1:9" ht="15" hidden="1" customHeight="1" x14ac:dyDescent="0.25">
      <c r="A6159" s="218">
        <v>45145</v>
      </c>
      <c r="B6159" s="63" t="s">
        <v>16562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16563</v>
      </c>
      <c r="I6159" s="77"/>
    </row>
    <row r="6160" spans="1:9" ht="15" hidden="1" customHeight="1" x14ac:dyDescent="0.25">
      <c r="A6160" s="218">
        <v>45145</v>
      </c>
      <c r="B6160" s="60" t="s">
        <v>16564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16563</v>
      </c>
      <c r="I6160" s="77"/>
    </row>
    <row r="6161" spans="1:9" ht="15" hidden="1" customHeight="1" x14ac:dyDescent="0.25">
      <c r="A6161" s="218">
        <v>45145</v>
      </c>
      <c r="B6161" s="60" t="s">
        <v>16549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16581</v>
      </c>
      <c r="I6161" s="77" t="s">
        <v>16582</v>
      </c>
    </row>
    <row r="6162" spans="1:9" ht="15" hidden="1" customHeight="1" x14ac:dyDescent="0.25">
      <c r="A6162" s="218">
        <v>45145</v>
      </c>
      <c r="B6162" s="60" t="s">
        <v>16583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16582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16581</v>
      </c>
      <c r="I6163" s="77" t="s">
        <v>16582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5269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9610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9610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9611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16667</v>
      </c>
      <c r="I6176" s="86"/>
    </row>
    <row r="6177" spans="1:9" ht="15" hidden="1" customHeight="1" x14ac:dyDescent="0.25">
      <c r="A6177" s="218">
        <v>45206</v>
      </c>
      <c r="B6177" s="60" t="s">
        <v>13186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16667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16602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16602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15542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16453</v>
      </c>
      <c r="I6180" s="77" t="s">
        <v>16664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15544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16453</v>
      </c>
      <c r="I6181" s="77" t="s">
        <v>16664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15546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16453</v>
      </c>
      <c r="I6182" s="77" t="s">
        <v>16664</v>
      </c>
    </row>
    <row r="6183" spans="1:9" ht="15" hidden="1" customHeight="1" x14ac:dyDescent="0.25">
      <c r="A6183" s="218">
        <v>45206</v>
      </c>
      <c r="B6183" s="80" t="s">
        <v>16641</v>
      </c>
      <c r="C6183" s="75" t="s">
        <v>16644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16453</v>
      </c>
      <c r="I6183" s="77" t="s">
        <v>16664</v>
      </c>
    </row>
    <row r="6184" spans="1:9" ht="15" hidden="1" customHeight="1" x14ac:dyDescent="0.25">
      <c r="A6184" s="218">
        <v>45206</v>
      </c>
      <c r="B6184" s="80" t="s">
        <v>16641</v>
      </c>
      <c r="C6184" s="87" t="s">
        <v>16647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16453</v>
      </c>
      <c r="I6184" s="77" t="s">
        <v>16664</v>
      </c>
    </row>
    <row r="6185" spans="1:9" ht="15" hidden="1" customHeight="1" x14ac:dyDescent="0.25">
      <c r="A6185" s="218">
        <v>45206</v>
      </c>
      <c r="B6185" s="80" t="s">
        <v>16641</v>
      </c>
      <c r="C6185" s="87" t="s">
        <v>16646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16453</v>
      </c>
      <c r="I6185" s="77" t="s">
        <v>16664</v>
      </c>
    </row>
    <row r="6186" spans="1:9" ht="15" hidden="1" customHeight="1" x14ac:dyDescent="0.25">
      <c r="A6186" s="218">
        <v>45206</v>
      </c>
      <c r="B6186" s="80" t="s">
        <v>16641</v>
      </c>
      <c r="C6186" s="87" t="s">
        <v>16645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16453</v>
      </c>
      <c r="I6186" s="77" t="s">
        <v>16664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16453</v>
      </c>
      <c r="I6187" s="77" t="s">
        <v>16664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16453</v>
      </c>
      <c r="I6188" s="77" t="s">
        <v>16664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16651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16651</v>
      </c>
    </row>
    <row r="6194" spans="1:9" ht="15" hidden="1" customHeight="1" x14ac:dyDescent="0.25">
      <c r="A6194" s="218">
        <v>45206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16651</v>
      </c>
    </row>
    <row r="6195" spans="1:9" ht="15" hidden="1" customHeight="1" x14ac:dyDescent="0.25">
      <c r="A6195" s="218">
        <v>45206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16651</v>
      </c>
    </row>
    <row r="6196" spans="1:9" ht="15" hidden="1" customHeight="1" x14ac:dyDescent="0.25">
      <c r="A6196" s="218">
        <v>45206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16651</v>
      </c>
    </row>
    <row r="6197" spans="1:9" ht="15" hidden="1" customHeight="1" x14ac:dyDescent="0.25">
      <c r="A6197" s="218">
        <v>45206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218">
        <v>45206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218">
        <v>45206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218">
        <v>45206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218">
        <v>45206</v>
      </c>
      <c r="B6210" s="79" t="s">
        <v>16532</v>
      </c>
      <c r="C6210" s="60" t="s">
        <v>16660</v>
      </c>
      <c r="D6210" s="65">
        <v>1</v>
      </c>
      <c r="E6210" s="92" t="s">
        <v>31</v>
      </c>
      <c r="F6210" s="72">
        <v>1650000</v>
      </c>
      <c r="G6210" s="824">
        <f t="shared" si="199"/>
        <v>1650000</v>
      </c>
      <c r="H6210" s="69" t="s">
        <v>16655</v>
      </c>
      <c r="I6210" s="60" t="s">
        <v>16656</v>
      </c>
    </row>
    <row r="6211" spans="1:9" ht="15" hidden="1" customHeight="1" x14ac:dyDescent="0.25">
      <c r="A6211" s="218">
        <v>45206</v>
      </c>
      <c r="B6211" s="79" t="s">
        <v>16532</v>
      </c>
      <c r="C6211" s="60" t="s">
        <v>16661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16655</v>
      </c>
      <c r="I6211" s="60" t="s">
        <v>16656</v>
      </c>
    </row>
    <row r="6212" spans="1:9" ht="15" hidden="1" customHeight="1" x14ac:dyDescent="0.25">
      <c r="A6212" s="218">
        <v>45206</v>
      </c>
      <c r="B6212" s="79" t="s">
        <v>16532</v>
      </c>
      <c r="C6212" s="60" t="s">
        <v>16662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16655</v>
      </c>
      <c r="I6212" s="60" t="s">
        <v>16656</v>
      </c>
    </row>
    <row r="6213" spans="1:9" ht="15" hidden="1" customHeight="1" x14ac:dyDescent="0.25">
      <c r="A6213" s="218">
        <v>45206</v>
      </c>
      <c r="B6213" s="79" t="s">
        <v>16532</v>
      </c>
      <c r="C6213" s="60" t="s">
        <v>16663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16655</v>
      </c>
      <c r="I6213" s="60" t="s">
        <v>16656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15559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16655</v>
      </c>
      <c r="I6214" s="60" t="s">
        <v>16656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15575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16655</v>
      </c>
      <c r="I6215" s="60" t="s">
        <v>16656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15573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16655</v>
      </c>
      <c r="I6216" s="60" t="s">
        <v>16656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15579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16655</v>
      </c>
      <c r="I6217" s="60" t="s">
        <v>16656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16655</v>
      </c>
      <c r="I6218" s="60" t="s">
        <v>16656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24">
        <f t="shared" si="199"/>
        <v>960000</v>
      </c>
      <c r="H6219" s="69" t="s">
        <v>16655</v>
      </c>
      <c r="I6219" s="60" t="s">
        <v>16656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8585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24">
        <f t="shared" ref="G6224:G6225" si="201">F6224*D6224</f>
        <v>244500</v>
      </c>
      <c r="H6224" s="825" t="s">
        <v>146</v>
      </c>
      <c r="I6224" s="466"/>
    </row>
    <row r="6225" spans="1:9" ht="15" hidden="1" customHeight="1" x14ac:dyDescent="0.25">
      <c r="A6225" s="218">
        <v>45237</v>
      </c>
      <c r="B6225" s="60" t="s">
        <v>16598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16665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16680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16682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16683</v>
      </c>
      <c r="I6234" s="60" t="s">
        <v>16535</v>
      </c>
    </row>
    <row r="6235" spans="1:9" ht="15" hidden="1" customHeight="1" x14ac:dyDescent="0.25">
      <c r="A6235" s="218">
        <v>45237</v>
      </c>
      <c r="B6235" s="60" t="s">
        <v>16544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9612</v>
      </c>
    </row>
    <row r="6236" spans="1:9" ht="15" hidden="1" customHeight="1" x14ac:dyDescent="0.25">
      <c r="A6236" s="218">
        <v>45237</v>
      </c>
      <c r="B6236" s="60" t="s">
        <v>13186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16667</v>
      </c>
      <c r="I6236" s="73" t="s">
        <v>16666</v>
      </c>
    </row>
    <row r="6237" spans="1:9" ht="15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16667</v>
      </c>
      <c r="I6237" s="73" t="s">
        <v>16666</v>
      </c>
    </row>
    <row r="6238" spans="1:9" ht="15" hidden="1" customHeight="1" x14ac:dyDescent="0.25">
      <c r="A6238" s="218">
        <v>45237</v>
      </c>
      <c r="B6238" s="60" t="s">
        <v>16599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16798</v>
      </c>
    </row>
    <row r="6239" spans="1:9" ht="15" hidden="1" customHeight="1" x14ac:dyDescent="0.25">
      <c r="A6239" s="218">
        <v>45237</v>
      </c>
      <c r="B6239" s="60" t="s">
        <v>16601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16798</v>
      </c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ref="G6237:G6300" si="204">D6240*F6240</f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5"/>
      <c r="E6241" s="75" t="s">
        <v>31</v>
      </c>
      <c r="F6241" s="68">
        <v>1550</v>
      </c>
      <c r="G6241" s="68">
        <f t="shared" si="204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204"/>
        <v>0</v>
      </c>
      <c r="H6242" s="374"/>
      <c r="I6242" s="60"/>
    </row>
    <row r="6243" spans="1:9" ht="15" hidden="1" customHeight="1" x14ac:dyDescent="0.25">
      <c r="A6243" s="60"/>
      <c r="B6243" s="400"/>
      <c r="C6243" s="60"/>
      <c r="D6243" s="81"/>
      <c r="E6243" s="75" t="s">
        <v>28</v>
      </c>
      <c r="F6243" s="217">
        <v>210000</v>
      </c>
      <c r="G6243" s="68">
        <f t="shared" si="204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204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204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204"/>
        <v>0</v>
      </c>
      <c r="H6246" s="86"/>
      <c r="I6246" s="60"/>
    </row>
    <row r="6247" spans="1:9" ht="15" hidden="1" customHeight="1" x14ac:dyDescent="0.25">
      <c r="A6247" s="60"/>
      <c r="B6247" s="508"/>
      <c r="C6247" s="60"/>
      <c r="D6247" s="65"/>
      <c r="E6247" s="66" t="s">
        <v>28</v>
      </c>
      <c r="F6247" s="67">
        <v>1565000</v>
      </c>
      <c r="G6247" s="72">
        <f t="shared" si="204"/>
        <v>0</v>
      </c>
      <c r="H6247" s="373"/>
      <c r="I6247" s="86"/>
    </row>
    <row r="6248" spans="1:9" ht="15" hidden="1" customHeight="1" x14ac:dyDescent="0.25">
      <c r="A6248" s="60"/>
      <c r="B6248" s="508"/>
      <c r="C6248" s="71"/>
      <c r="D6248" s="65"/>
      <c r="E6248" s="71" t="s">
        <v>28</v>
      </c>
      <c r="F6248" s="67">
        <v>1565000</v>
      </c>
      <c r="G6248" s="72">
        <f t="shared" si="204"/>
        <v>0</v>
      </c>
      <c r="H6248" s="373"/>
      <c r="I6248" s="86"/>
    </row>
    <row r="6249" spans="1:9" ht="15" hidden="1" customHeight="1" x14ac:dyDescent="0.25">
      <c r="A6249" s="60"/>
      <c r="B6249" s="400"/>
      <c r="C6249" s="71"/>
      <c r="D6249" s="81"/>
      <c r="E6249" s="73" t="s">
        <v>31</v>
      </c>
      <c r="F6249" s="217">
        <v>170000</v>
      </c>
      <c r="G6249" s="68">
        <f t="shared" si="204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15" t="s">
        <v>137</v>
      </c>
      <c r="F6250" s="72">
        <v>28200</v>
      </c>
      <c r="G6250" s="211">
        <f t="shared" si="204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204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204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204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204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204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204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204"/>
        <v>0</v>
      </c>
      <c r="H6257" s="373"/>
      <c r="I6257" s="86"/>
    </row>
    <row r="6258" spans="1:9" ht="15" hidden="1" customHeight="1" x14ac:dyDescent="0.25">
      <c r="A6258" s="60"/>
      <c r="B6258" s="400"/>
      <c r="C6258" s="65"/>
      <c r="D6258" s="65"/>
      <c r="E6258" s="66" t="s">
        <v>28</v>
      </c>
      <c r="F6258" s="72">
        <v>2900000</v>
      </c>
      <c r="G6258" s="211">
        <f t="shared" si="204"/>
        <v>0</v>
      </c>
      <c r="H6258" s="373"/>
      <c r="I6258" s="86"/>
    </row>
    <row r="6259" spans="1:9" ht="15" hidden="1" customHeight="1" x14ac:dyDescent="0.25">
      <c r="A6259" s="60"/>
      <c r="B6259" s="400"/>
      <c r="C6259" s="65"/>
      <c r="D6259" s="65"/>
      <c r="E6259" s="66" t="s">
        <v>31</v>
      </c>
      <c r="F6259" s="72">
        <v>2900000</v>
      </c>
      <c r="G6259" s="211">
        <f t="shared" si="204"/>
        <v>0</v>
      </c>
      <c r="H6259" s="373"/>
      <c r="I6259" s="86"/>
    </row>
    <row r="6260" spans="1:9" ht="15" hidden="1" customHeight="1" x14ac:dyDescent="0.25">
      <c r="A6260" s="60"/>
      <c r="B6260" s="400"/>
      <c r="C6260" s="65"/>
      <c r="D6260" s="65"/>
      <c r="E6260" s="66" t="s">
        <v>31</v>
      </c>
      <c r="F6260" s="72">
        <v>2900000</v>
      </c>
      <c r="G6260" s="211">
        <f t="shared" si="204"/>
        <v>0</v>
      </c>
      <c r="H6260" s="373"/>
      <c r="I6260" s="86"/>
    </row>
    <row r="6261" spans="1:9" ht="15" hidden="1" customHeight="1" x14ac:dyDescent="0.25">
      <c r="A6261" s="60"/>
      <c r="B6261" s="132"/>
      <c r="C6261" s="383"/>
      <c r="D6261" s="81"/>
      <c r="E6261" s="75" t="s">
        <v>28</v>
      </c>
      <c r="F6261" s="384">
        <v>105000</v>
      </c>
      <c r="G6261" s="68">
        <f t="shared" si="204"/>
        <v>0</v>
      </c>
      <c r="H6261" s="373"/>
      <c r="I6261" s="86"/>
    </row>
    <row r="6262" spans="1:9" ht="15" hidden="1" customHeight="1" x14ac:dyDescent="0.25">
      <c r="A6262" s="60"/>
      <c r="B6262" s="505"/>
      <c r="C6262" s="63"/>
      <c r="D6262" s="65"/>
      <c r="E6262" s="71" t="s">
        <v>28</v>
      </c>
      <c r="F6262" s="72">
        <v>300000</v>
      </c>
      <c r="G6262" s="68">
        <f t="shared" si="204"/>
        <v>0</v>
      </c>
      <c r="H6262" s="86"/>
      <c r="I6262" s="86"/>
    </row>
    <row r="6263" spans="1:9" ht="15" hidden="1" customHeight="1" x14ac:dyDescent="0.25">
      <c r="A6263" s="60"/>
      <c r="B6263" s="502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0"/>
      <c r="C6265" s="60"/>
      <c r="D6265" s="65"/>
      <c r="E6265" s="336" t="s">
        <v>31</v>
      </c>
      <c r="F6265" s="89">
        <v>1500000</v>
      </c>
      <c r="G6265" s="68">
        <f t="shared" si="204"/>
        <v>0</v>
      </c>
      <c r="H6265" s="86"/>
      <c r="I6265" s="86"/>
    </row>
    <row r="6266" spans="1:9" ht="15" hidden="1" customHeight="1" x14ac:dyDescent="0.25">
      <c r="A6266" s="60"/>
      <c r="B6266" s="400"/>
      <c r="C6266" s="71"/>
      <c r="D6266" s="60"/>
      <c r="E6266" s="60" t="s">
        <v>28</v>
      </c>
      <c r="F6266" s="89">
        <v>265000</v>
      </c>
      <c r="G6266" s="68">
        <f t="shared" si="204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5"/>
      <c r="E6267" s="75" t="s">
        <v>137</v>
      </c>
      <c r="F6267" s="72">
        <v>28200</v>
      </c>
      <c r="G6267" s="68">
        <f t="shared" si="204"/>
        <v>0</v>
      </c>
      <c r="H6267" s="374"/>
      <c r="I6267" s="374"/>
    </row>
    <row r="6268" spans="1:9" ht="15" hidden="1" customHeight="1" x14ac:dyDescent="0.25">
      <c r="A6268" s="60"/>
      <c r="B6268" s="502"/>
      <c r="C6268" s="71"/>
      <c r="D6268" s="65"/>
      <c r="E6268" s="66" t="s">
        <v>28</v>
      </c>
      <c r="F6268" s="72">
        <v>11000</v>
      </c>
      <c r="G6268" s="68">
        <f t="shared" si="204"/>
        <v>0</v>
      </c>
      <c r="H6268" s="374"/>
      <c r="I6268" s="374"/>
    </row>
    <row r="6269" spans="1:9" ht="15" hidden="1" customHeight="1" x14ac:dyDescent="0.25">
      <c r="A6269" s="60"/>
      <c r="B6269" s="400"/>
      <c r="C6269" s="60"/>
      <c r="D6269" s="65"/>
      <c r="E6269" s="66" t="s">
        <v>28</v>
      </c>
      <c r="F6269" s="72">
        <v>175000</v>
      </c>
      <c r="G6269" s="68">
        <f t="shared" si="204"/>
        <v>0</v>
      </c>
      <c r="H6269" s="373"/>
      <c r="I6269" s="504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204"/>
        <v>0</v>
      </c>
      <c r="H6270" s="373"/>
      <c r="I6270" s="504"/>
    </row>
    <row r="6271" spans="1:9" ht="15" hidden="1" customHeight="1" x14ac:dyDescent="0.25">
      <c r="A6271" s="60"/>
      <c r="B6271" s="400"/>
      <c r="C6271" s="60"/>
      <c r="D6271" s="65"/>
      <c r="E6271" s="66" t="s">
        <v>28</v>
      </c>
      <c r="F6271" s="67">
        <v>18000</v>
      </c>
      <c r="G6271" s="72">
        <f t="shared" si="204"/>
        <v>0</v>
      </c>
      <c r="H6271" s="373"/>
      <c r="I6271" s="504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204"/>
        <v>0</v>
      </c>
      <c r="H6272" s="373"/>
      <c r="I6272" s="504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204"/>
        <v>0</v>
      </c>
      <c r="H6273" s="373"/>
      <c r="I6273" s="504"/>
    </row>
    <row r="6274" spans="1:9" ht="15" hidden="1" customHeight="1" x14ac:dyDescent="0.25">
      <c r="A6274" s="60"/>
      <c r="B6274" s="509"/>
      <c r="C6274" s="87"/>
      <c r="D6274" s="65"/>
      <c r="E6274" s="66" t="s">
        <v>28</v>
      </c>
      <c r="F6274" s="72">
        <v>40000</v>
      </c>
      <c r="G6274" s="72">
        <f t="shared" si="204"/>
        <v>0</v>
      </c>
      <c r="H6274" s="373"/>
      <c r="I6274" s="504"/>
    </row>
    <row r="6275" spans="1:9" ht="15" hidden="1" customHeight="1" x14ac:dyDescent="0.25">
      <c r="A6275" s="60"/>
      <c r="B6275" s="518"/>
      <c r="C6275" s="77"/>
      <c r="D6275" s="65"/>
      <c r="E6275" s="76" t="s">
        <v>77</v>
      </c>
      <c r="F6275" s="72">
        <v>75000</v>
      </c>
      <c r="G6275" s="72">
        <f t="shared" si="204"/>
        <v>0</v>
      </c>
      <c r="H6275" s="373"/>
      <c r="I6275" s="504"/>
    </row>
    <row r="6276" spans="1:9" ht="15" hidden="1" customHeight="1" x14ac:dyDescent="0.25">
      <c r="A6276" s="60"/>
      <c r="B6276" s="132"/>
      <c r="C6276" s="383"/>
      <c r="D6276" s="81"/>
      <c r="E6276" s="75" t="s">
        <v>28</v>
      </c>
      <c r="F6276" s="384">
        <v>1</v>
      </c>
      <c r="G6276" s="68">
        <f t="shared" si="204"/>
        <v>0</v>
      </c>
      <c r="H6276" s="373"/>
      <c r="I6276" s="504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204"/>
        <v>0</v>
      </c>
      <c r="H6277" s="373"/>
      <c r="I6277" s="504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204"/>
        <v>0</v>
      </c>
      <c r="H6278" s="373"/>
      <c r="I6278" s="60"/>
    </row>
    <row r="6279" spans="1:9" ht="15" hidden="1" customHeight="1" x14ac:dyDescent="0.25">
      <c r="A6279" s="60"/>
      <c r="B6279" s="503"/>
      <c r="C6279" s="60"/>
      <c r="D6279" s="81"/>
      <c r="E6279" s="336" t="s">
        <v>28</v>
      </c>
      <c r="F6279" s="224">
        <v>30000</v>
      </c>
      <c r="G6279" s="72">
        <f t="shared" si="204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204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5"/>
      <c r="E6281" s="75" t="s">
        <v>137</v>
      </c>
      <c r="F6281" s="72">
        <v>28200</v>
      </c>
      <c r="G6281" s="72">
        <f t="shared" si="204"/>
        <v>0</v>
      </c>
      <c r="H6281" s="373"/>
      <c r="I6281" s="504"/>
    </row>
    <row r="6282" spans="1:9" ht="15" hidden="1" customHeight="1" x14ac:dyDescent="0.25">
      <c r="A6282" s="60"/>
      <c r="B6282" s="502"/>
      <c r="C6282" s="60"/>
      <c r="D6282" s="65"/>
      <c r="E6282" s="66" t="s">
        <v>28</v>
      </c>
      <c r="F6282" s="62">
        <v>35000</v>
      </c>
      <c r="G6282" s="72">
        <f t="shared" si="204"/>
        <v>0</v>
      </c>
      <c r="H6282" s="373"/>
      <c r="I6282" s="60"/>
    </row>
    <row r="6283" spans="1:9" ht="15" hidden="1" customHeight="1" x14ac:dyDescent="0.25">
      <c r="A6283" s="60"/>
      <c r="B6283" s="503"/>
      <c r="C6283" s="119"/>
      <c r="D6283" s="385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5"/>
      <c r="E6284" s="75" t="s">
        <v>31</v>
      </c>
      <c r="F6284" s="68">
        <v>10000</v>
      </c>
      <c r="G6284" s="72">
        <f t="shared" si="204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204"/>
        <v>0</v>
      </c>
      <c r="H6285" s="373"/>
      <c r="I6285" s="60"/>
    </row>
    <row r="6286" spans="1:9" ht="15" hidden="1" customHeight="1" x14ac:dyDescent="0.25">
      <c r="A6286" s="60"/>
      <c r="B6286" s="400"/>
      <c r="C6286" s="60"/>
      <c r="D6286" s="81"/>
      <c r="E6286" s="75" t="s">
        <v>330</v>
      </c>
      <c r="F6286" s="217">
        <f>1550000/20</f>
        <v>77500</v>
      </c>
      <c r="G6286" s="72">
        <f t="shared" si="204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204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204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204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204"/>
        <v>0</v>
      </c>
      <c r="H6290" s="86"/>
      <c r="I6290" s="60"/>
    </row>
    <row r="6291" spans="1:9" ht="15" hidden="1" customHeight="1" x14ac:dyDescent="0.25">
      <c r="A6291" s="60"/>
      <c r="B6291" s="508"/>
      <c r="C6291" s="60"/>
      <c r="D6291" s="65"/>
      <c r="E6291" s="66" t="s">
        <v>28</v>
      </c>
      <c r="F6291" s="67">
        <v>11000</v>
      </c>
      <c r="G6291" s="72">
        <f t="shared" si="204"/>
        <v>0</v>
      </c>
      <c r="H6291" s="373"/>
      <c r="I6291" s="86"/>
    </row>
    <row r="6292" spans="1:9" ht="15" hidden="1" customHeight="1" x14ac:dyDescent="0.25">
      <c r="A6292" s="60"/>
      <c r="B6292" s="400"/>
      <c r="C6292" s="60"/>
      <c r="D6292" s="65"/>
      <c r="E6292" s="71" t="s">
        <v>28</v>
      </c>
      <c r="F6292" s="67">
        <v>210000</v>
      </c>
      <c r="G6292" s="72">
        <f t="shared" si="204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204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15" t="s">
        <v>137</v>
      </c>
      <c r="F6294" s="72">
        <v>77500</v>
      </c>
      <c r="G6294" s="72">
        <f t="shared" si="204"/>
        <v>0</v>
      </c>
      <c r="H6294" s="373"/>
      <c r="I6294" s="86"/>
    </row>
    <row r="6295" spans="1:9" ht="15" hidden="1" customHeight="1" x14ac:dyDescent="0.25">
      <c r="A6295" s="60"/>
      <c r="B6295" s="503"/>
      <c r="C6295" s="188"/>
      <c r="D6295" s="71"/>
      <c r="E6295" s="71" t="s">
        <v>137</v>
      </c>
      <c r="F6295" s="72">
        <v>34000</v>
      </c>
      <c r="G6295" s="72">
        <f t="shared" si="204"/>
        <v>0</v>
      </c>
      <c r="H6295" s="86"/>
      <c r="I6295" s="86"/>
    </row>
    <row r="6296" spans="1:9" ht="15" hidden="1" customHeight="1" x14ac:dyDescent="0.25">
      <c r="A6296" s="60"/>
      <c r="B6296" s="132"/>
      <c r="C6296" s="383"/>
      <c r="D6296" s="81"/>
      <c r="E6296" s="75" t="s">
        <v>28</v>
      </c>
      <c r="F6296" s="384">
        <v>800000</v>
      </c>
      <c r="G6296" s="68">
        <f t="shared" si="204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5"/>
      <c r="E6297" s="75" t="s">
        <v>31</v>
      </c>
      <c r="F6297" s="68">
        <v>30000</v>
      </c>
      <c r="G6297" s="68">
        <f t="shared" si="204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204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204"/>
        <v>0</v>
      </c>
      <c r="H6299" s="374"/>
      <c r="I6299" s="374"/>
    </row>
    <row r="6300" spans="1:9" hidden="1" x14ac:dyDescent="0.25">
      <c r="A6300" s="60"/>
      <c r="B6300" s="400"/>
      <c r="C6300" s="79"/>
      <c r="D6300" s="65"/>
      <c r="E6300" s="66" t="s">
        <v>28</v>
      </c>
      <c r="F6300" s="72">
        <v>205000</v>
      </c>
      <c r="G6300" s="72">
        <f t="shared" si="204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205">D6301*F6301</f>
        <v>0</v>
      </c>
      <c r="H6301" s="373"/>
      <c r="I6301" s="374"/>
    </row>
    <row r="6302" spans="1:9" hidden="1" x14ac:dyDescent="0.25">
      <c r="A6302" s="60"/>
      <c r="B6302" s="400"/>
      <c r="C6302" s="60"/>
      <c r="D6302" s="65"/>
      <c r="E6302" s="66" t="s">
        <v>28</v>
      </c>
      <c r="F6302" s="72">
        <v>11000</v>
      </c>
      <c r="G6302" s="68">
        <f t="shared" si="205"/>
        <v>0</v>
      </c>
      <c r="H6302" s="373"/>
      <c r="I6302" s="504"/>
    </row>
    <row r="6303" spans="1:9" hidden="1" x14ac:dyDescent="0.25">
      <c r="A6303" s="60"/>
      <c r="B6303" s="503"/>
      <c r="C6303" s="60"/>
      <c r="D6303" s="65"/>
      <c r="E6303" s="66" t="s">
        <v>28</v>
      </c>
      <c r="F6303" s="72">
        <v>1250000</v>
      </c>
      <c r="G6303" s="68">
        <f t="shared" si="205"/>
        <v>0</v>
      </c>
      <c r="H6303" s="86"/>
      <c r="I6303" s="504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205"/>
        <v>0</v>
      </c>
      <c r="H6304" s="373"/>
      <c r="I6304" s="504"/>
    </row>
    <row r="6305" spans="1:9" hidden="1" x14ac:dyDescent="0.25">
      <c r="A6305" s="60"/>
      <c r="B6305" s="400"/>
      <c r="C6305" s="60"/>
      <c r="D6305" s="65"/>
      <c r="E6305" s="66" t="s">
        <v>28</v>
      </c>
      <c r="F6305" s="67">
        <v>97500</v>
      </c>
      <c r="G6305" s="72">
        <f t="shared" si="205"/>
        <v>0</v>
      </c>
      <c r="H6305" s="373"/>
      <c r="I6305" s="504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205"/>
        <v>0</v>
      </c>
      <c r="H6306" s="373"/>
      <c r="I6306" s="504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4">
        <v>77500</v>
      </c>
      <c r="G6307" s="68">
        <f t="shared" si="205"/>
        <v>0</v>
      </c>
      <c r="H6307" s="373"/>
      <c r="I6307" s="504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205"/>
        <v>0</v>
      </c>
      <c r="H6308" s="373"/>
      <c r="I6308" s="504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205"/>
        <v>0</v>
      </c>
      <c r="H6309" s="373"/>
      <c r="I6309" s="60"/>
    </row>
    <row r="6310" spans="1:9" hidden="1" x14ac:dyDescent="0.25">
      <c r="A6310" s="60"/>
      <c r="B6310" s="132"/>
      <c r="C6310" s="60"/>
      <c r="D6310" s="385"/>
      <c r="E6310" s="75" t="s">
        <v>137</v>
      </c>
      <c r="F6310" s="72">
        <v>24522</v>
      </c>
      <c r="G6310" s="72">
        <f t="shared" si="205"/>
        <v>0</v>
      </c>
      <c r="H6310" s="373"/>
      <c r="I6310" s="504"/>
    </row>
    <row r="6311" spans="1:9" hidden="1" x14ac:dyDescent="0.25">
      <c r="A6311" s="60"/>
      <c r="B6311" s="518"/>
      <c r="C6311" s="60"/>
      <c r="D6311" s="65"/>
      <c r="E6311" s="66" t="s">
        <v>28</v>
      </c>
      <c r="F6311" s="62">
        <v>40000</v>
      </c>
      <c r="G6311" s="72">
        <f t="shared" si="205"/>
        <v>0</v>
      </c>
      <c r="H6311" s="373"/>
      <c r="I6311" s="60"/>
    </row>
    <row r="6312" spans="1:9" hidden="1" x14ac:dyDescent="0.25">
      <c r="A6312" s="60"/>
      <c r="B6312" s="521"/>
      <c r="C6312" s="522"/>
      <c r="D6312" s="523"/>
      <c r="E6312" s="462" t="s">
        <v>28</v>
      </c>
      <c r="F6312" s="460">
        <v>1</v>
      </c>
      <c r="G6312" s="524">
        <f>D6312*F6312</f>
        <v>0</v>
      </c>
      <c r="H6312" s="525"/>
      <c r="I6312" s="526"/>
    </row>
    <row r="6313" spans="1:9" hidden="1" x14ac:dyDescent="0.25">
      <c r="A6313" s="60"/>
      <c r="B6313" s="527"/>
      <c r="C6313" s="522"/>
      <c r="D6313" s="523"/>
      <c r="E6313" s="528" t="s">
        <v>31</v>
      </c>
      <c r="F6313" s="460">
        <v>1</v>
      </c>
      <c r="G6313" s="524">
        <f t="shared" si="205"/>
        <v>0</v>
      </c>
      <c r="H6313" s="525"/>
      <c r="I6313" s="526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205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4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205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205"/>
        <v>0</v>
      </c>
      <c r="H6317" s="373"/>
      <c r="I6317" s="504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205"/>
        <v>0</v>
      </c>
      <c r="H6318" s="373"/>
      <c r="I6318" s="504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205"/>
        <v>0</v>
      </c>
      <c r="H6319" s="373"/>
      <c r="I6319" s="504"/>
    </row>
    <row r="6320" spans="1:9" hidden="1" x14ac:dyDescent="0.25">
      <c r="A6320" s="60"/>
      <c r="B6320" s="503"/>
      <c r="C6320" s="119"/>
      <c r="D6320" s="65"/>
      <c r="E6320" s="66" t="s">
        <v>28</v>
      </c>
      <c r="F6320" s="72">
        <v>60000</v>
      </c>
      <c r="G6320" s="72">
        <f t="shared" si="205"/>
        <v>0</v>
      </c>
      <c r="H6320" s="373"/>
      <c r="I6320" s="504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205"/>
        <v>0</v>
      </c>
      <c r="H6321" s="373"/>
      <c r="I6321" s="504"/>
    </row>
    <row r="6322" spans="1:9" hidden="1" x14ac:dyDescent="0.25">
      <c r="A6322" s="60"/>
      <c r="B6322" s="400"/>
      <c r="C6322" s="60"/>
      <c r="D6322" s="65"/>
      <c r="E6322" s="66" t="s">
        <v>71</v>
      </c>
      <c r="F6322" s="72">
        <v>2200000</v>
      </c>
      <c r="G6322" s="68">
        <f t="shared" si="205"/>
        <v>0</v>
      </c>
      <c r="H6322" s="86"/>
      <c r="I6322" s="60"/>
    </row>
    <row r="6323" spans="1:9" hidden="1" x14ac:dyDescent="0.25">
      <c r="A6323" s="60"/>
      <c r="B6323" s="400"/>
      <c r="C6323" s="60"/>
      <c r="D6323" s="65"/>
      <c r="E6323" s="66" t="s">
        <v>28</v>
      </c>
      <c r="F6323" s="67">
        <v>250000</v>
      </c>
      <c r="G6323" s="72">
        <f t="shared" si="205"/>
        <v>0</v>
      </c>
      <c r="H6323" s="373"/>
      <c r="I6323" s="60"/>
    </row>
    <row r="6324" spans="1:9" hidden="1" x14ac:dyDescent="0.25">
      <c r="A6324" s="60"/>
      <c r="B6324" s="503"/>
      <c r="C6324" s="188"/>
      <c r="D6324" s="71"/>
      <c r="E6324" s="71" t="s">
        <v>137</v>
      </c>
      <c r="F6324" s="72">
        <v>34000</v>
      </c>
      <c r="G6324" s="72">
        <f t="shared" si="205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205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205"/>
        <v>0</v>
      </c>
      <c r="H6326" s="373"/>
      <c r="I6326" s="60"/>
    </row>
    <row r="6327" spans="1:9" hidden="1" x14ac:dyDescent="0.25">
      <c r="A6327" s="60"/>
      <c r="B6327" s="132"/>
      <c r="C6327" s="60"/>
      <c r="D6327" s="385"/>
      <c r="E6327" s="75" t="s">
        <v>137</v>
      </c>
      <c r="F6327" s="72">
        <v>28200</v>
      </c>
      <c r="G6327" s="72">
        <f t="shared" si="205"/>
        <v>0</v>
      </c>
      <c r="H6327" s="373"/>
      <c r="I6327" s="504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5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3"/>
      <c r="D6331" s="81"/>
      <c r="E6331" s="75" t="s">
        <v>28</v>
      </c>
      <c r="F6331" s="384">
        <v>6600</v>
      </c>
      <c r="G6331" s="68">
        <f t="shared" si="205"/>
        <v>0</v>
      </c>
      <c r="H6331" s="373"/>
      <c r="I6331" s="60"/>
    </row>
    <row r="6332" spans="1:9" hidden="1" x14ac:dyDescent="0.25">
      <c r="A6332" s="60"/>
      <c r="B6332" s="132"/>
      <c r="C6332" s="75"/>
      <c r="D6332" s="385"/>
      <c r="E6332" s="75" t="s">
        <v>28</v>
      </c>
      <c r="F6332" s="68">
        <v>103000</v>
      </c>
      <c r="G6332" s="68">
        <f t="shared" si="205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205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205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10208</v>
      </c>
      <c r="F6335" s="72">
        <v>10000</v>
      </c>
      <c r="G6335" s="72">
        <f t="shared" si="205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205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205"/>
        <v>0</v>
      </c>
      <c r="H6337" s="373"/>
      <c r="I6337" s="86"/>
    </row>
    <row r="6338" spans="1:9" hidden="1" x14ac:dyDescent="0.25">
      <c r="A6338" s="60"/>
      <c r="B6338" s="518"/>
      <c r="C6338" s="77"/>
      <c r="D6338" s="65"/>
      <c r="E6338" s="515" t="s">
        <v>28</v>
      </c>
      <c r="F6338" s="72">
        <v>80000</v>
      </c>
      <c r="G6338" s="72">
        <f t="shared" si="205"/>
        <v>0</v>
      </c>
      <c r="H6338" s="373"/>
      <c r="I6338" s="86"/>
    </row>
    <row r="6339" spans="1:9" hidden="1" x14ac:dyDescent="0.25">
      <c r="A6339" s="60"/>
      <c r="B6339" s="509"/>
      <c r="C6339" s="87"/>
      <c r="D6339" s="65"/>
      <c r="E6339" s="75" t="s">
        <v>28</v>
      </c>
      <c r="F6339" s="217">
        <v>50000</v>
      </c>
      <c r="G6339" s="68">
        <f t="shared" si="205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205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205"/>
        <v>0</v>
      </c>
      <c r="H6341" s="86"/>
      <c r="I6341" s="86"/>
    </row>
    <row r="6342" spans="1:9" hidden="1" x14ac:dyDescent="0.25">
      <c r="A6342" s="60"/>
      <c r="B6342" s="509"/>
      <c r="C6342" s="71"/>
      <c r="D6342" s="60"/>
      <c r="E6342" s="71" t="s">
        <v>31</v>
      </c>
      <c r="F6342" s="72">
        <v>31000</v>
      </c>
      <c r="G6342" s="68">
        <f t="shared" si="205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205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4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205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205"/>
        <v>0</v>
      </c>
      <c r="H6346" s="373"/>
      <c r="I6346" s="504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205"/>
        <v>0</v>
      </c>
      <c r="H6347" s="86"/>
      <c r="I6347" s="504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205"/>
        <v>0</v>
      </c>
      <c r="H6348" s="373"/>
      <c r="I6348" s="504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205"/>
        <v>0</v>
      </c>
      <c r="H6349" s="373"/>
      <c r="I6349" s="504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205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205"/>
        <v>0</v>
      </c>
      <c r="H6351" s="373"/>
      <c r="I6351" s="60"/>
    </row>
    <row r="6352" spans="1:9" hidden="1" x14ac:dyDescent="0.25">
      <c r="A6352" s="60"/>
      <c r="B6352" s="132"/>
      <c r="C6352" s="60"/>
      <c r="D6352" s="385"/>
      <c r="E6352" s="75" t="s">
        <v>137</v>
      </c>
      <c r="F6352" s="72">
        <v>77500</v>
      </c>
      <c r="G6352" s="72">
        <f t="shared" si="205"/>
        <v>0</v>
      </c>
      <c r="H6352" s="373"/>
      <c r="I6352" s="504"/>
    </row>
    <row r="6353" spans="1:9" hidden="1" x14ac:dyDescent="0.25">
      <c r="A6353" s="60"/>
      <c r="B6353" s="132"/>
      <c r="C6353" s="60"/>
      <c r="D6353" s="385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0"/>
      <c r="C6355" s="383"/>
      <c r="D6355" s="81"/>
      <c r="E6355" s="75" t="s">
        <v>28</v>
      </c>
      <c r="F6355" s="384">
        <v>1500000</v>
      </c>
      <c r="G6355" s="68">
        <f t="shared" si="205"/>
        <v>0</v>
      </c>
      <c r="H6355" s="373"/>
      <c r="I6355" s="60"/>
    </row>
    <row r="6356" spans="1:9" hidden="1" x14ac:dyDescent="0.25">
      <c r="A6356" s="60"/>
      <c r="B6356" s="400"/>
      <c r="C6356" s="75"/>
      <c r="D6356" s="385"/>
      <c r="E6356" s="75" t="s">
        <v>28</v>
      </c>
      <c r="F6356" s="384">
        <v>1500000</v>
      </c>
      <c r="G6356" s="68">
        <f t="shared" si="205"/>
        <v>0</v>
      </c>
      <c r="H6356" s="373"/>
      <c r="I6356" s="60"/>
    </row>
    <row r="6357" spans="1:9" hidden="1" x14ac:dyDescent="0.25">
      <c r="A6357" s="60"/>
      <c r="B6357" s="400"/>
      <c r="C6357" s="60"/>
      <c r="D6357" s="65"/>
      <c r="E6357" s="66" t="s">
        <v>28</v>
      </c>
      <c r="F6357" s="384">
        <v>1500000</v>
      </c>
      <c r="G6357" s="72">
        <f t="shared" si="205"/>
        <v>0</v>
      </c>
      <c r="H6357" s="373"/>
      <c r="I6357" s="60"/>
    </row>
    <row r="6358" spans="1:9" hidden="1" x14ac:dyDescent="0.25">
      <c r="A6358" s="60"/>
      <c r="B6358" s="400"/>
      <c r="C6358" s="60"/>
      <c r="D6358" s="65"/>
      <c r="E6358" s="66" t="s">
        <v>28</v>
      </c>
      <c r="F6358" s="384">
        <v>1500000</v>
      </c>
      <c r="G6358" s="72">
        <f t="shared" si="205"/>
        <v>0</v>
      </c>
      <c r="H6358" s="373"/>
      <c r="I6358" s="60"/>
    </row>
    <row r="6359" spans="1:9" hidden="1" x14ac:dyDescent="0.25">
      <c r="A6359" s="60"/>
      <c r="B6359" s="400"/>
      <c r="C6359" s="60"/>
      <c r="D6359" s="60"/>
      <c r="E6359" s="75" t="s">
        <v>28</v>
      </c>
      <c r="F6359" s="384">
        <v>1500000</v>
      </c>
      <c r="G6359" s="72">
        <f t="shared" si="205"/>
        <v>0</v>
      </c>
      <c r="H6359" s="373"/>
      <c r="I6359" s="60"/>
    </row>
    <row r="6360" spans="1:9" hidden="1" x14ac:dyDescent="0.25">
      <c r="A6360" s="60"/>
      <c r="B6360" s="400"/>
      <c r="C6360" s="60"/>
      <c r="D6360" s="60"/>
      <c r="E6360" s="71" t="s">
        <v>28</v>
      </c>
      <c r="F6360" s="384">
        <v>1500000</v>
      </c>
      <c r="G6360" s="72">
        <f t="shared" si="205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205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4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205"/>
        <v>0</v>
      </c>
      <c r="H6363" s="373"/>
      <c r="I6363" s="374"/>
    </row>
    <row r="6364" spans="1:9" hidden="1" x14ac:dyDescent="0.25">
      <c r="A6364" s="60"/>
      <c r="B6364" s="132"/>
      <c r="C6364" s="60"/>
      <c r="D6364" s="385"/>
      <c r="E6364" s="73" t="s">
        <v>330</v>
      </c>
      <c r="F6364" s="68">
        <v>28200</v>
      </c>
      <c r="G6364" s="68">
        <f t="shared" si="205"/>
        <v>0</v>
      </c>
      <c r="H6364" s="374"/>
      <c r="I6364" s="504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206">D6365*F6365</f>
        <v>0</v>
      </c>
      <c r="H6365" s="374"/>
      <c r="I6365" s="504"/>
    </row>
    <row r="6366" spans="1:9" hidden="1" x14ac:dyDescent="0.25">
      <c r="A6366" s="60"/>
      <c r="B6366" s="509"/>
      <c r="C6366" s="74"/>
      <c r="D6366" s="65"/>
      <c r="E6366" s="66" t="s">
        <v>31</v>
      </c>
      <c r="F6366" s="211">
        <v>68000</v>
      </c>
      <c r="G6366" s="72">
        <f t="shared" si="206"/>
        <v>0</v>
      </c>
      <c r="H6366" s="374"/>
      <c r="I6366" s="504"/>
    </row>
    <row r="6367" spans="1:9" hidden="1" x14ac:dyDescent="0.25">
      <c r="A6367" s="60"/>
      <c r="B6367" s="400"/>
      <c r="C6367" s="60"/>
      <c r="D6367" s="65"/>
      <c r="E6367" s="66" t="s">
        <v>28</v>
      </c>
      <c r="F6367" s="72">
        <v>235000</v>
      </c>
      <c r="G6367" s="68">
        <f t="shared" si="206"/>
        <v>0</v>
      </c>
      <c r="H6367" s="86"/>
      <c r="I6367" s="504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206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206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206"/>
        <v>0</v>
      </c>
      <c r="H6370" s="373"/>
      <c r="I6370" s="504"/>
    </row>
    <row r="6371" spans="1:9" hidden="1" x14ac:dyDescent="0.25">
      <c r="A6371" s="60"/>
      <c r="B6371" s="503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5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4">
        <v>1550</v>
      </c>
      <c r="G6375" s="72">
        <f t="shared" si="206"/>
        <v>0</v>
      </c>
      <c r="H6375" s="373"/>
      <c r="I6375" s="60"/>
    </row>
    <row r="6376" spans="1:9" hidden="1" x14ac:dyDescent="0.25">
      <c r="A6376" s="60"/>
      <c r="B6376" s="400"/>
      <c r="C6376" s="60"/>
      <c r="D6376" s="65"/>
      <c r="E6376" s="66" t="s">
        <v>28</v>
      </c>
      <c r="F6376" s="384">
        <v>7000</v>
      </c>
      <c r="G6376" s="72">
        <f t="shared" si="206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206"/>
        <v>0</v>
      </c>
      <c r="H6377" s="373"/>
      <c r="I6377" s="60"/>
    </row>
    <row r="6378" spans="1:9" hidden="1" x14ac:dyDescent="0.25">
      <c r="A6378" s="60"/>
      <c r="B6378" s="503"/>
      <c r="C6378" s="188"/>
      <c r="D6378" s="71"/>
      <c r="E6378" s="71" t="s">
        <v>137</v>
      </c>
      <c r="F6378" s="72">
        <v>34000</v>
      </c>
      <c r="G6378" s="72">
        <f t="shared" si="206"/>
        <v>0</v>
      </c>
      <c r="H6378" s="373"/>
      <c r="I6378" s="60"/>
    </row>
    <row r="6379" spans="1:9" hidden="1" x14ac:dyDescent="0.25">
      <c r="A6379" s="60"/>
      <c r="B6379" s="508"/>
      <c r="C6379" s="353"/>
      <c r="D6379" s="65"/>
      <c r="E6379" s="66" t="s">
        <v>28</v>
      </c>
      <c r="F6379" s="67">
        <v>1275000</v>
      </c>
      <c r="G6379" s="72">
        <f t="shared" si="206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206"/>
        <v>0</v>
      </c>
      <c r="H6380" s="373"/>
      <c r="I6380" s="86"/>
    </row>
    <row r="6381" spans="1:9" hidden="1" x14ac:dyDescent="0.25">
      <c r="A6381" s="60"/>
      <c r="B6381" s="400"/>
      <c r="C6381" s="60"/>
      <c r="D6381" s="81"/>
      <c r="E6381" s="73" t="s">
        <v>31</v>
      </c>
      <c r="F6381" s="217">
        <v>1500000</v>
      </c>
      <c r="G6381" s="72">
        <f t="shared" si="206"/>
        <v>0</v>
      </c>
      <c r="H6381" s="373"/>
      <c r="I6381" s="86"/>
    </row>
    <row r="6382" spans="1:9" hidden="1" x14ac:dyDescent="0.25">
      <c r="A6382" s="60"/>
      <c r="B6382" s="132"/>
      <c r="C6382" s="60"/>
      <c r="D6382" s="385"/>
      <c r="E6382" s="75" t="s">
        <v>137</v>
      </c>
      <c r="F6382" s="72">
        <v>28200</v>
      </c>
      <c r="G6382" s="72">
        <f t="shared" si="206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206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206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206"/>
        <v>0</v>
      </c>
      <c r="H6385" s="373"/>
      <c r="I6385" s="86"/>
    </row>
    <row r="6386" spans="1:9" hidden="1" x14ac:dyDescent="0.25">
      <c r="A6386" s="60"/>
      <c r="B6386" s="400"/>
      <c r="C6386" s="77"/>
      <c r="D6386" s="65"/>
      <c r="E6386" s="60" t="s">
        <v>28</v>
      </c>
      <c r="F6386" s="67">
        <v>175000</v>
      </c>
      <c r="G6386" s="72">
        <f t="shared" si="206"/>
        <v>0</v>
      </c>
      <c r="H6386" s="364"/>
      <c r="I6386" s="86"/>
    </row>
    <row r="6387" spans="1:9" hidden="1" x14ac:dyDescent="0.25">
      <c r="A6387" s="60"/>
      <c r="B6387" s="400"/>
      <c r="C6387" s="60"/>
      <c r="D6387" s="65"/>
      <c r="E6387" s="66" t="s">
        <v>884</v>
      </c>
      <c r="F6387" s="67">
        <v>3115000</v>
      </c>
      <c r="G6387" s="72">
        <f t="shared" si="206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206"/>
        <v>0</v>
      </c>
      <c r="H6388" s="373"/>
      <c r="I6388" s="86"/>
    </row>
    <row r="6389" spans="1:9" hidden="1" x14ac:dyDescent="0.25">
      <c r="A6389" s="60"/>
      <c r="B6389" s="400"/>
      <c r="C6389" s="79"/>
      <c r="D6389" s="65"/>
      <c r="E6389" s="66" t="s">
        <v>638</v>
      </c>
      <c r="F6389" s="72">
        <v>292500</v>
      </c>
      <c r="G6389" s="72">
        <f t="shared" si="206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206"/>
        <v>0</v>
      </c>
      <c r="H6390" s="373"/>
      <c r="I6390" s="86"/>
    </row>
    <row r="6391" spans="1:9" hidden="1" x14ac:dyDescent="0.25">
      <c r="A6391" s="60"/>
      <c r="B6391" s="509"/>
      <c r="C6391" s="60"/>
      <c r="D6391" s="60"/>
      <c r="E6391" s="60" t="s">
        <v>31</v>
      </c>
      <c r="F6391" s="89">
        <v>218000</v>
      </c>
      <c r="G6391" s="68">
        <f t="shared" si="206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4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206"/>
        <v>0</v>
      </c>
      <c r="H6393" s="373"/>
      <c r="I6393" s="374"/>
    </row>
    <row r="6394" spans="1:9" hidden="1" x14ac:dyDescent="0.25">
      <c r="A6394" s="60"/>
      <c r="B6394" s="503"/>
      <c r="C6394" s="188"/>
      <c r="D6394" s="71"/>
      <c r="E6394" s="71" t="s">
        <v>330</v>
      </c>
      <c r="F6394" s="72">
        <v>34000</v>
      </c>
      <c r="G6394" s="68">
        <f t="shared" si="206"/>
        <v>0</v>
      </c>
      <c r="H6394" s="373"/>
      <c r="I6394" s="504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206"/>
        <v>0</v>
      </c>
      <c r="H6395" s="373"/>
      <c r="I6395" s="504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206"/>
        <v>0</v>
      </c>
      <c r="H6396" s="374"/>
      <c r="I6396" s="504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206"/>
        <v>0</v>
      </c>
      <c r="H6397" s="86"/>
      <c r="I6397" s="504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206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206"/>
        <v>0</v>
      </c>
      <c r="H6399" s="373"/>
      <c r="I6399" s="504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206"/>
        <v>0</v>
      </c>
      <c r="H6403" s="373"/>
      <c r="I6403" s="60"/>
    </row>
    <row r="6404" spans="1:9" hidden="1" x14ac:dyDescent="0.25">
      <c r="A6404" s="60"/>
      <c r="B6404" s="503"/>
      <c r="C6404" s="119"/>
      <c r="D6404" s="65"/>
      <c r="E6404" s="66" t="s">
        <v>28</v>
      </c>
      <c r="F6404" s="384">
        <v>60000</v>
      </c>
      <c r="G6404" s="72">
        <f t="shared" si="206"/>
        <v>0</v>
      </c>
      <c r="H6404" s="373"/>
      <c r="I6404" s="60"/>
    </row>
    <row r="6405" spans="1:9" hidden="1" x14ac:dyDescent="0.25">
      <c r="A6405" s="60"/>
      <c r="B6405" s="502"/>
      <c r="C6405" s="75"/>
      <c r="D6405" s="65"/>
      <c r="E6405" s="66" t="s">
        <v>28</v>
      </c>
      <c r="F6405" s="217">
        <v>1833480</v>
      </c>
      <c r="G6405" s="72">
        <f t="shared" si="206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206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206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206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206"/>
        <v>0</v>
      </c>
      <c r="H6409" s="373"/>
      <c r="I6409" s="86"/>
    </row>
    <row r="6410" spans="1:9" hidden="1" x14ac:dyDescent="0.25">
      <c r="A6410" s="60"/>
      <c r="B6410" s="400"/>
      <c r="C6410" s="60"/>
      <c r="D6410" s="65"/>
      <c r="E6410" s="66" t="s">
        <v>28</v>
      </c>
      <c r="F6410" s="67">
        <v>450000</v>
      </c>
      <c r="G6410" s="72">
        <f t="shared" si="206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206"/>
        <v>0</v>
      </c>
      <c r="H6411" s="373"/>
      <c r="I6411" s="86"/>
    </row>
    <row r="6412" spans="1:9" hidden="1" x14ac:dyDescent="0.25">
      <c r="A6412" s="60"/>
      <c r="B6412" s="400"/>
      <c r="C6412" s="79"/>
      <c r="D6412" s="65"/>
      <c r="E6412" s="66" t="s">
        <v>71</v>
      </c>
      <c r="F6412" s="72">
        <v>2900</v>
      </c>
      <c r="G6412" s="72">
        <f t="shared" si="206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206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206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206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206"/>
        <v>0</v>
      </c>
      <c r="H6416" s="373"/>
      <c r="I6416" s="86"/>
    </row>
    <row r="6417" spans="1:9" hidden="1" x14ac:dyDescent="0.25">
      <c r="A6417" s="60"/>
      <c r="B6417" s="400"/>
      <c r="C6417" s="60"/>
      <c r="D6417" s="65"/>
      <c r="E6417" s="66" t="s">
        <v>31</v>
      </c>
      <c r="F6417" s="72">
        <v>210000</v>
      </c>
      <c r="G6417" s="211">
        <f t="shared" si="206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206"/>
        <v>0</v>
      </c>
      <c r="H6418" s="374"/>
      <c r="I6418" s="86"/>
    </row>
    <row r="6419" spans="1:9" hidden="1" x14ac:dyDescent="0.25">
      <c r="A6419" s="60"/>
      <c r="B6419" s="503"/>
      <c r="C6419" s="188"/>
      <c r="D6419" s="81"/>
      <c r="E6419" s="75" t="s">
        <v>330</v>
      </c>
      <c r="F6419" s="384">
        <v>34000</v>
      </c>
      <c r="G6419" s="68">
        <f t="shared" si="206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206"/>
        <v>0</v>
      </c>
      <c r="H6420" s="86"/>
      <c r="I6420" s="86"/>
    </row>
    <row r="6421" spans="1:9" hidden="1" x14ac:dyDescent="0.25">
      <c r="A6421" s="60"/>
      <c r="B6421" s="132"/>
      <c r="C6421" s="383"/>
      <c r="D6421" s="81"/>
      <c r="E6421" s="75" t="s">
        <v>28</v>
      </c>
      <c r="F6421" s="384">
        <v>1560000</v>
      </c>
      <c r="G6421" s="68">
        <f t="shared" si="206"/>
        <v>0</v>
      </c>
      <c r="H6421" s="373"/>
      <c r="I6421" s="86"/>
    </row>
    <row r="6422" spans="1:9" hidden="1" x14ac:dyDescent="0.25">
      <c r="A6422" s="60"/>
      <c r="B6422" s="132"/>
      <c r="C6422" s="383"/>
      <c r="D6422" s="385"/>
      <c r="E6422" s="75" t="s">
        <v>31</v>
      </c>
      <c r="F6422" s="384">
        <v>1560000</v>
      </c>
      <c r="G6422" s="68">
        <f t="shared" si="206"/>
        <v>0</v>
      </c>
      <c r="H6422" s="373"/>
      <c r="I6422" s="86"/>
    </row>
    <row r="6423" spans="1:9" hidden="1" x14ac:dyDescent="0.25">
      <c r="A6423" s="60"/>
      <c r="B6423" s="132"/>
      <c r="C6423" s="75"/>
      <c r="D6423" s="385"/>
      <c r="E6423" s="75" t="s">
        <v>28</v>
      </c>
      <c r="F6423" s="68">
        <v>170000</v>
      </c>
      <c r="G6423" s="68">
        <f t="shared" si="206"/>
        <v>0</v>
      </c>
      <c r="H6423" s="373"/>
      <c r="I6423" s="86"/>
    </row>
    <row r="6424" spans="1:9" hidden="1" x14ac:dyDescent="0.25">
      <c r="A6424" s="60"/>
      <c r="B6424" s="509"/>
      <c r="C6424" s="87"/>
      <c r="D6424" s="65"/>
      <c r="E6424" s="75" t="s">
        <v>28</v>
      </c>
      <c r="F6424" s="217">
        <v>50000</v>
      </c>
      <c r="G6424" s="68">
        <f t="shared" si="206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206"/>
        <v>0</v>
      </c>
      <c r="H6425" s="374"/>
      <c r="I6425" s="374"/>
    </row>
    <row r="6426" spans="1:9" hidden="1" x14ac:dyDescent="0.25">
      <c r="A6426" s="60"/>
      <c r="B6426" s="509"/>
      <c r="C6426" s="63"/>
      <c r="D6426" s="81"/>
      <c r="E6426" s="75" t="s">
        <v>28</v>
      </c>
      <c r="F6426" s="384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206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206"/>
        <v>0</v>
      </c>
      <c r="H6428" s="373"/>
      <c r="I6428" s="504"/>
    </row>
    <row r="6429" spans="1:9" hidden="1" x14ac:dyDescent="0.25">
      <c r="A6429" s="60"/>
      <c r="B6429" s="400"/>
      <c r="C6429" s="60"/>
      <c r="D6429" s="65"/>
      <c r="E6429" s="66" t="s">
        <v>31</v>
      </c>
      <c r="F6429" s="72">
        <v>950000</v>
      </c>
      <c r="G6429" s="68">
        <f t="shared" ref="G6429:G6492" si="207">D6429*F6429</f>
        <v>0</v>
      </c>
      <c r="H6429" s="86"/>
      <c r="I6429" s="504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207"/>
        <v>0</v>
      </c>
      <c r="H6430" s="373"/>
      <c r="I6430" s="504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207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207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207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207"/>
        <v>0</v>
      </c>
      <c r="H6436" s="373"/>
      <c r="I6436" s="86"/>
    </row>
    <row r="6437" spans="1:9" hidden="1" x14ac:dyDescent="0.25">
      <c r="A6437" s="60"/>
      <c r="B6437" s="400"/>
      <c r="C6437" s="79"/>
      <c r="D6437" s="65"/>
      <c r="E6437" s="66" t="s">
        <v>28</v>
      </c>
      <c r="F6437" s="72">
        <v>6000</v>
      </c>
      <c r="G6437" s="72">
        <f t="shared" si="207"/>
        <v>0</v>
      </c>
      <c r="H6437" s="373"/>
      <c r="I6437" s="86"/>
    </row>
    <row r="6438" spans="1:9" hidden="1" x14ac:dyDescent="0.25">
      <c r="A6438" s="60"/>
      <c r="B6438" s="132"/>
      <c r="C6438" s="383"/>
      <c r="D6438" s="65"/>
      <c r="E6438" s="66" t="s">
        <v>31</v>
      </c>
      <c r="F6438" s="68">
        <v>100000</v>
      </c>
      <c r="G6438" s="72">
        <f t="shared" si="207"/>
        <v>0</v>
      </c>
      <c r="H6438" s="373"/>
      <c r="I6438" s="86"/>
    </row>
    <row r="6439" spans="1:9" hidden="1" x14ac:dyDescent="0.25">
      <c r="A6439" s="60"/>
      <c r="B6439" s="132"/>
      <c r="C6439" s="383"/>
      <c r="D6439" s="65"/>
      <c r="E6439" s="66" t="s">
        <v>28</v>
      </c>
      <c r="F6439" s="67">
        <v>150000</v>
      </c>
      <c r="G6439" s="72">
        <f t="shared" si="207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207"/>
        <v>0</v>
      </c>
      <c r="H6440" s="373"/>
      <c r="I6440" s="86"/>
    </row>
    <row r="6441" spans="1:9" hidden="1" x14ac:dyDescent="0.25">
      <c r="A6441" s="60"/>
      <c r="B6441" s="132"/>
      <c r="C6441" s="383"/>
      <c r="D6441" s="81"/>
      <c r="E6441" s="75" t="s">
        <v>28</v>
      </c>
      <c r="F6441" s="384">
        <v>100000</v>
      </c>
      <c r="G6441" s="68">
        <f t="shared" si="207"/>
        <v>0</v>
      </c>
      <c r="H6441" s="373"/>
      <c r="I6441" s="86"/>
    </row>
    <row r="6442" spans="1:9" hidden="1" x14ac:dyDescent="0.25">
      <c r="A6442" s="60"/>
      <c r="B6442" s="132"/>
      <c r="C6442" s="75"/>
      <c r="D6442" s="385"/>
      <c r="E6442" s="75" t="s">
        <v>28</v>
      </c>
      <c r="F6442" s="68">
        <v>400000</v>
      </c>
      <c r="G6442" s="68">
        <f t="shared" si="207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207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207"/>
        <v>0</v>
      </c>
      <c r="H6446" s="86"/>
      <c r="I6446" s="86"/>
    </row>
    <row r="6447" spans="1:9" hidden="1" x14ac:dyDescent="0.25">
      <c r="A6447" s="60"/>
      <c r="B6447" s="509"/>
      <c r="C6447" s="71"/>
      <c r="D6447" s="65"/>
      <c r="E6447" s="336" t="s">
        <v>137</v>
      </c>
      <c r="F6447" s="89">
        <v>32000</v>
      </c>
      <c r="G6447" s="68">
        <f t="shared" si="207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207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4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207"/>
        <v>0</v>
      </c>
      <c r="H6450" s="373"/>
      <c r="I6450" s="504"/>
    </row>
    <row r="6451" spans="1:9" hidden="1" x14ac:dyDescent="0.25">
      <c r="A6451" s="60"/>
      <c r="B6451" s="132"/>
      <c r="C6451" s="383"/>
      <c r="D6451" s="65"/>
      <c r="E6451" s="66" t="s">
        <v>31</v>
      </c>
      <c r="F6451" s="68">
        <v>97500</v>
      </c>
      <c r="G6451" s="72">
        <f t="shared" si="207"/>
        <v>0</v>
      </c>
      <c r="H6451" s="373"/>
      <c r="I6451" s="504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207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207"/>
        <v>0</v>
      </c>
      <c r="H6453" s="373"/>
      <c r="I6453" s="504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207"/>
        <v>0</v>
      </c>
      <c r="H6454" s="373"/>
      <c r="I6454" s="60"/>
    </row>
    <row r="6455" spans="1:9" hidden="1" x14ac:dyDescent="0.25">
      <c r="A6455" s="60"/>
      <c r="B6455" s="400"/>
      <c r="C6455" s="79"/>
      <c r="D6455" s="65"/>
      <c r="E6455" s="66" t="s">
        <v>28</v>
      </c>
      <c r="F6455" s="72">
        <v>8000</v>
      </c>
      <c r="G6455" s="72">
        <f t="shared" si="207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207"/>
        <v>0</v>
      </c>
      <c r="H6456" s="373"/>
      <c r="I6456" s="60"/>
    </row>
    <row r="6457" spans="1:9" hidden="1" x14ac:dyDescent="0.25">
      <c r="A6457" s="60"/>
      <c r="B6457" s="132"/>
      <c r="C6457" s="383"/>
      <c r="D6457" s="81"/>
      <c r="E6457" s="75" t="s">
        <v>28</v>
      </c>
      <c r="F6457" s="384">
        <v>600000</v>
      </c>
      <c r="G6457" s="68">
        <f t="shared" si="207"/>
        <v>0</v>
      </c>
      <c r="H6457" s="373"/>
      <c r="I6457" s="60"/>
    </row>
    <row r="6458" spans="1:9" hidden="1" x14ac:dyDescent="0.25">
      <c r="A6458" s="60"/>
      <c r="B6458" s="132"/>
      <c r="C6458" s="75"/>
      <c r="D6458" s="385"/>
      <c r="E6458" s="75" t="s">
        <v>28</v>
      </c>
      <c r="F6458" s="68">
        <v>225000</v>
      </c>
      <c r="G6458" s="68">
        <f t="shared" si="207"/>
        <v>0</v>
      </c>
      <c r="H6458" s="373"/>
      <c r="I6458" s="60"/>
    </row>
    <row r="6459" spans="1:9" hidden="1" x14ac:dyDescent="0.25">
      <c r="A6459" s="60"/>
      <c r="B6459" s="509"/>
      <c r="C6459" s="87"/>
      <c r="D6459" s="65"/>
      <c r="E6459" s="75" t="s">
        <v>28</v>
      </c>
      <c r="F6459" s="217">
        <v>18000</v>
      </c>
      <c r="G6459" s="68">
        <f t="shared" si="207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207"/>
        <v>0</v>
      </c>
      <c r="H6460" s="374"/>
      <c r="I6460" s="86"/>
    </row>
    <row r="6461" spans="1:9" hidden="1" x14ac:dyDescent="0.25">
      <c r="A6461" s="60"/>
      <c r="B6461" s="400"/>
      <c r="C6461" s="60"/>
      <c r="D6461" s="81"/>
      <c r="E6461" s="75" t="s">
        <v>28</v>
      </c>
      <c r="F6461" s="72">
        <v>1545000</v>
      </c>
      <c r="G6461" s="68">
        <f t="shared" si="207"/>
        <v>0</v>
      </c>
      <c r="H6461" s="373"/>
      <c r="I6461" s="86"/>
    </row>
    <row r="6462" spans="1:9" hidden="1" x14ac:dyDescent="0.25">
      <c r="A6462" s="60"/>
      <c r="B6462" s="400"/>
      <c r="C6462" s="529"/>
      <c r="D6462" s="65"/>
      <c r="E6462" s="66" t="s">
        <v>28</v>
      </c>
      <c r="F6462" s="72">
        <v>1545000</v>
      </c>
      <c r="G6462" s="72">
        <f t="shared" si="207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207"/>
        <v>0</v>
      </c>
      <c r="H6463" s="373"/>
      <c r="I6463" s="86"/>
    </row>
    <row r="6464" spans="1:9" hidden="1" x14ac:dyDescent="0.25">
      <c r="A6464" s="60"/>
      <c r="B6464" s="132"/>
      <c r="C6464" s="383"/>
      <c r="D6464" s="65"/>
      <c r="E6464" s="66" t="s">
        <v>31</v>
      </c>
      <c r="F6464" s="68">
        <v>45000</v>
      </c>
      <c r="G6464" s="72">
        <f t="shared" si="207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207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0"/>
      <c r="C6470" s="60"/>
      <c r="D6470" s="81"/>
      <c r="E6470" s="75" t="s">
        <v>28</v>
      </c>
      <c r="F6470" s="72">
        <v>1545000</v>
      </c>
      <c r="G6470" s="211">
        <f t="shared" si="207"/>
        <v>0</v>
      </c>
      <c r="H6470" s="374"/>
      <c r="I6470" s="86"/>
    </row>
    <row r="6471" spans="1:9" hidden="1" x14ac:dyDescent="0.25">
      <c r="A6471" s="60"/>
      <c r="B6471" s="400"/>
      <c r="C6471" s="529"/>
      <c r="D6471" s="65"/>
      <c r="E6471" s="66" t="s">
        <v>28</v>
      </c>
      <c r="F6471" s="72">
        <v>1545000</v>
      </c>
      <c r="G6471" s="211">
        <f t="shared" si="207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207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207"/>
        <v>0</v>
      </c>
      <c r="H6473" s="373"/>
      <c r="I6473" s="86"/>
    </row>
    <row r="6474" spans="1:9" hidden="1" x14ac:dyDescent="0.25">
      <c r="A6474" s="60"/>
      <c r="B6474" s="505"/>
      <c r="C6474" s="60"/>
      <c r="D6474" s="65"/>
      <c r="E6474" s="66" t="s">
        <v>31</v>
      </c>
      <c r="F6474" s="72">
        <v>500000</v>
      </c>
      <c r="G6474" s="211">
        <f t="shared" si="207"/>
        <v>0</v>
      </c>
      <c r="H6474" s="374"/>
      <c r="I6474" s="86"/>
    </row>
    <row r="6475" spans="1:9" hidden="1" x14ac:dyDescent="0.25">
      <c r="A6475" s="60"/>
      <c r="B6475" s="503"/>
      <c r="C6475" s="188"/>
      <c r="D6475" s="65"/>
      <c r="E6475" s="71" t="s">
        <v>137</v>
      </c>
      <c r="F6475" s="72">
        <v>34000</v>
      </c>
      <c r="G6475" s="68">
        <f t="shared" si="207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207"/>
        <v>0</v>
      </c>
      <c r="H6476" s="86"/>
      <c r="I6476" s="86"/>
    </row>
    <row r="6477" spans="1:9" hidden="1" x14ac:dyDescent="0.25">
      <c r="A6477" s="60"/>
      <c r="B6477" s="509"/>
      <c r="C6477" s="71"/>
      <c r="D6477" s="65"/>
      <c r="E6477" s="71" t="s">
        <v>28</v>
      </c>
      <c r="F6477" s="72">
        <v>11000</v>
      </c>
      <c r="G6477" s="68">
        <f t="shared" si="207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207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207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207"/>
        <v>0</v>
      </c>
      <c r="H6480" s="373"/>
      <c r="I6480" s="86"/>
    </row>
    <row r="6481" spans="1:9" hidden="1" x14ac:dyDescent="0.25">
      <c r="A6481" s="530"/>
      <c r="B6481" s="132"/>
      <c r="C6481" s="531"/>
      <c r="D6481" s="60"/>
      <c r="E6481" s="60" t="s">
        <v>28</v>
      </c>
      <c r="F6481" s="89">
        <v>3425000</v>
      </c>
      <c r="G6481" s="68">
        <f t="shared" si="207"/>
        <v>0</v>
      </c>
      <c r="H6481" s="374"/>
      <c r="I6481" s="504"/>
    </row>
    <row r="6482" spans="1:9" hidden="1" x14ac:dyDescent="0.25">
      <c r="A6482" s="532"/>
      <c r="B6482" s="509"/>
      <c r="C6482" s="63"/>
      <c r="D6482" s="81"/>
      <c r="E6482" s="75" t="s">
        <v>28</v>
      </c>
      <c r="F6482" s="384">
        <v>3425000</v>
      </c>
      <c r="G6482" s="68">
        <f>D6482*F6482</f>
        <v>0</v>
      </c>
      <c r="H6482" s="373"/>
      <c r="I6482" s="504"/>
    </row>
    <row r="6483" spans="1:9" hidden="1" x14ac:dyDescent="0.25">
      <c r="A6483" s="532"/>
      <c r="B6483" s="132"/>
      <c r="C6483" s="60"/>
      <c r="D6483" s="71"/>
      <c r="E6483" s="71" t="s">
        <v>77</v>
      </c>
      <c r="F6483" s="72">
        <v>75000</v>
      </c>
      <c r="G6483" s="68">
        <f t="shared" si="207"/>
        <v>0</v>
      </c>
      <c r="H6483" s="373"/>
      <c r="I6483" s="504"/>
    </row>
    <row r="6484" spans="1:9" hidden="1" x14ac:dyDescent="0.25">
      <c r="A6484" s="532"/>
      <c r="B6484" s="132"/>
      <c r="C6484" s="60"/>
      <c r="D6484" s="65"/>
      <c r="E6484" s="66" t="s">
        <v>28</v>
      </c>
      <c r="F6484" s="62">
        <v>312000</v>
      </c>
      <c r="G6484" s="72">
        <f t="shared" si="207"/>
        <v>0</v>
      </c>
      <c r="H6484" s="373"/>
      <c r="I6484" s="504"/>
    </row>
    <row r="6485" spans="1:9" hidden="1" x14ac:dyDescent="0.25">
      <c r="A6485" s="532"/>
      <c r="B6485" s="132"/>
      <c r="C6485" s="60"/>
      <c r="D6485" s="60"/>
      <c r="E6485" s="60" t="s">
        <v>28</v>
      </c>
      <c r="F6485" s="89">
        <v>7500</v>
      </c>
      <c r="G6485" s="72">
        <f t="shared" si="207"/>
        <v>0</v>
      </c>
      <c r="H6485" s="373"/>
      <c r="I6485" s="60"/>
    </row>
    <row r="6486" spans="1:9" hidden="1" x14ac:dyDescent="0.25">
      <c r="A6486" s="532"/>
      <c r="B6486" s="509"/>
      <c r="C6486" s="87"/>
      <c r="D6486" s="65"/>
      <c r="E6486" s="75" t="s">
        <v>64</v>
      </c>
      <c r="F6486" s="217">
        <v>60000</v>
      </c>
      <c r="G6486" s="68">
        <f t="shared" si="207"/>
        <v>0</v>
      </c>
      <c r="H6486" s="373"/>
      <c r="I6486" s="504"/>
    </row>
    <row r="6487" spans="1:9" hidden="1" x14ac:dyDescent="0.25">
      <c r="A6487" s="532"/>
      <c r="B6487" s="132"/>
      <c r="C6487" s="60"/>
      <c r="D6487" s="65"/>
      <c r="E6487" s="66" t="s">
        <v>28</v>
      </c>
      <c r="F6487" s="72">
        <v>100000</v>
      </c>
      <c r="G6487" s="72">
        <f t="shared" si="207"/>
        <v>0</v>
      </c>
      <c r="H6487" s="373"/>
      <c r="I6487" s="60"/>
    </row>
    <row r="6488" spans="1:9" hidden="1" x14ac:dyDescent="0.25">
      <c r="A6488" s="532"/>
      <c r="B6488" s="132"/>
      <c r="C6488" s="60"/>
      <c r="D6488" s="65"/>
      <c r="E6488" s="60" t="s">
        <v>28</v>
      </c>
      <c r="F6488" s="72">
        <v>10000</v>
      </c>
      <c r="G6488" s="72">
        <f t="shared" si="207"/>
        <v>0</v>
      </c>
      <c r="H6488" s="373"/>
      <c r="I6488" s="60"/>
    </row>
    <row r="6489" spans="1:9" hidden="1" x14ac:dyDescent="0.25">
      <c r="A6489" s="532"/>
      <c r="B6489" s="400"/>
      <c r="C6489" s="60"/>
      <c r="D6489" s="65"/>
      <c r="E6489" s="66" t="s">
        <v>38</v>
      </c>
      <c r="F6489" s="72">
        <v>75000</v>
      </c>
      <c r="G6489" s="68">
        <f t="shared" si="207"/>
        <v>0</v>
      </c>
      <c r="H6489" s="86"/>
      <c r="I6489" s="60"/>
    </row>
    <row r="6490" spans="1:9" hidden="1" x14ac:dyDescent="0.25">
      <c r="A6490" s="532"/>
      <c r="B6490" s="132"/>
      <c r="C6490" s="383"/>
      <c r="D6490" s="65"/>
      <c r="E6490" s="66" t="s">
        <v>31</v>
      </c>
      <c r="F6490" s="68">
        <v>9000</v>
      </c>
      <c r="G6490" s="72">
        <f t="shared" si="207"/>
        <v>0</v>
      </c>
      <c r="H6490" s="373"/>
      <c r="I6490" s="86"/>
    </row>
    <row r="6491" spans="1:9" hidden="1" x14ac:dyDescent="0.25">
      <c r="A6491" s="532"/>
      <c r="B6491" s="132"/>
      <c r="C6491" s="383"/>
      <c r="D6491" s="65"/>
      <c r="E6491" s="66" t="s">
        <v>31</v>
      </c>
      <c r="F6491" s="67">
        <v>4000</v>
      </c>
      <c r="G6491" s="72">
        <f t="shared" si="207"/>
        <v>0</v>
      </c>
      <c r="H6491" s="373"/>
      <c r="I6491" s="86"/>
    </row>
    <row r="6492" spans="1:9" hidden="1" x14ac:dyDescent="0.25">
      <c r="A6492" s="532"/>
      <c r="B6492" s="132"/>
      <c r="C6492" s="79"/>
      <c r="D6492" s="65"/>
      <c r="E6492" s="66" t="s">
        <v>64</v>
      </c>
      <c r="F6492" s="72">
        <v>25250</v>
      </c>
      <c r="G6492" s="72">
        <f t="shared" si="207"/>
        <v>0</v>
      </c>
      <c r="H6492" s="373"/>
      <c r="I6492" s="86"/>
    </row>
    <row r="6493" spans="1:9" hidden="1" x14ac:dyDescent="0.25">
      <c r="A6493" s="532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208">D6493*F6493</f>
        <v>0</v>
      </c>
      <c r="H6493" s="373"/>
      <c r="I6493" s="86"/>
    </row>
    <row r="6494" spans="1:9" hidden="1" x14ac:dyDescent="0.25">
      <c r="A6494" s="532"/>
      <c r="B6494" s="132"/>
      <c r="C6494" s="383"/>
      <c r="D6494" s="81"/>
      <c r="E6494" s="75" t="s">
        <v>815</v>
      </c>
      <c r="F6494" s="384">
        <v>1544000</v>
      </c>
      <c r="G6494" s="68">
        <f t="shared" si="208"/>
        <v>0</v>
      </c>
      <c r="H6494" s="373"/>
      <c r="I6494" s="86"/>
    </row>
    <row r="6495" spans="1:9" hidden="1" x14ac:dyDescent="0.25">
      <c r="A6495" s="532"/>
      <c r="B6495" s="132"/>
      <c r="C6495" s="75"/>
      <c r="D6495" s="385"/>
      <c r="E6495" s="75" t="s">
        <v>205</v>
      </c>
      <c r="F6495" s="68">
        <v>525000</v>
      </c>
      <c r="G6495" s="68">
        <f t="shared" si="208"/>
        <v>0</v>
      </c>
      <c r="H6495" s="373"/>
      <c r="I6495" s="86"/>
    </row>
    <row r="6496" spans="1:9" hidden="1" x14ac:dyDescent="0.25">
      <c r="A6496" s="532"/>
      <c r="B6496" s="132"/>
      <c r="C6496" s="60"/>
      <c r="D6496" s="65"/>
      <c r="E6496" s="76" t="s">
        <v>28</v>
      </c>
      <c r="F6496" s="72">
        <v>1550</v>
      </c>
      <c r="G6496" s="72">
        <f t="shared" si="208"/>
        <v>0</v>
      </c>
      <c r="H6496" s="373"/>
      <c r="I6496" s="86"/>
    </row>
    <row r="6497" spans="1:9" hidden="1" x14ac:dyDescent="0.25">
      <c r="A6497" s="532"/>
      <c r="B6497" s="132"/>
      <c r="C6497" s="60"/>
      <c r="D6497" s="65"/>
      <c r="E6497" s="66" t="s">
        <v>31</v>
      </c>
      <c r="F6497" s="72">
        <v>3000</v>
      </c>
      <c r="G6497" s="211">
        <f t="shared" si="208"/>
        <v>0</v>
      </c>
      <c r="H6497" s="374"/>
      <c r="I6497" s="86"/>
    </row>
    <row r="6498" spans="1:9" hidden="1" x14ac:dyDescent="0.25">
      <c r="A6498" s="532"/>
      <c r="B6498" s="132"/>
      <c r="C6498" s="87"/>
      <c r="D6498" s="65"/>
      <c r="E6498" s="75" t="s">
        <v>38</v>
      </c>
      <c r="F6498" s="217">
        <v>16500</v>
      </c>
      <c r="G6498" s="68">
        <f t="shared" si="208"/>
        <v>0</v>
      </c>
      <c r="H6498" s="373"/>
      <c r="I6498" s="86"/>
    </row>
    <row r="6499" spans="1:9" hidden="1" x14ac:dyDescent="0.25">
      <c r="A6499" s="532"/>
      <c r="B6499" s="132"/>
      <c r="C6499" s="60"/>
      <c r="D6499" s="60"/>
      <c r="E6499" s="60" t="s">
        <v>137</v>
      </c>
      <c r="F6499" s="89">
        <v>24522</v>
      </c>
      <c r="G6499" s="68">
        <f t="shared" si="208"/>
        <v>0</v>
      </c>
      <c r="H6499" s="374"/>
      <c r="I6499" s="504"/>
    </row>
    <row r="6500" spans="1:9" hidden="1" x14ac:dyDescent="0.25">
      <c r="A6500" s="532"/>
      <c r="B6500" s="400"/>
      <c r="C6500" s="79"/>
      <c r="D6500" s="65"/>
      <c r="E6500" s="66" t="s">
        <v>64</v>
      </c>
      <c r="F6500" s="72">
        <v>90000</v>
      </c>
      <c r="G6500" s="72">
        <f t="shared" si="208"/>
        <v>0</v>
      </c>
      <c r="H6500" s="373"/>
      <c r="I6500" s="504"/>
    </row>
    <row r="6501" spans="1:9" hidden="1" x14ac:dyDescent="0.25">
      <c r="A6501" s="532"/>
      <c r="B6501" s="132"/>
      <c r="C6501" s="60"/>
      <c r="D6501" s="65"/>
      <c r="E6501" s="66"/>
      <c r="F6501" s="62"/>
      <c r="G6501" s="72">
        <f t="shared" si="208"/>
        <v>0</v>
      </c>
      <c r="H6501" s="373"/>
      <c r="I6501" s="504"/>
    </row>
    <row r="6502" spans="1:9" hidden="1" x14ac:dyDescent="0.25">
      <c r="A6502" s="532"/>
      <c r="B6502" s="132"/>
      <c r="C6502" s="60"/>
      <c r="D6502" s="60"/>
      <c r="E6502" s="60" t="s">
        <v>28</v>
      </c>
      <c r="F6502" s="89">
        <v>1275000</v>
      </c>
      <c r="G6502" s="72">
        <f t="shared" si="208"/>
        <v>0</v>
      </c>
      <c r="H6502" s="373"/>
      <c r="I6502" s="60"/>
    </row>
    <row r="6503" spans="1:9" hidden="1" x14ac:dyDescent="0.25">
      <c r="A6503" s="532"/>
      <c r="B6503" s="132"/>
      <c r="C6503" s="79"/>
      <c r="D6503" s="65"/>
      <c r="E6503" s="60" t="s">
        <v>77</v>
      </c>
      <c r="F6503" s="72">
        <v>400000</v>
      </c>
      <c r="G6503" s="72">
        <f t="shared" si="208"/>
        <v>0</v>
      </c>
      <c r="H6503" s="373"/>
      <c r="I6503" s="504"/>
    </row>
    <row r="6504" spans="1:9" hidden="1" x14ac:dyDescent="0.25">
      <c r="A6504" s="532"/>
      <c r="B6504" s="132"/>
      <c r="C6504" s="60"/>
      <c r="D6504" s="65"/>
      <c r="E6504" s="76" t="s">
        <v>31</v>
      </c>
      <c r="F6504" s="72">
        <v>75000</v>
      </c>
      <c r="G6504" s="72">
        <f t="shared" si="208"/>
        <v>0</v>
      </c>
      <c r="H6504" s="373"/>
      <c r="I6504" s="60"/>
    </row>
    <row r="6505" spans="1:9" hidden="1" x14ac:dyDescent="0.25">
      <c r="A6505" s="532"/>
      <c r="B6505" s="132"/>
      <c r="C6505" s="383"/>
      <c r="D6505" s="65"/>
      <c r="E6505" s="66" t="s">
        <v>71</v>
      </c>
      <c r="F6505" s="68">
        <v>140000</v>
      </c>
      <c r="G6505" s="72">
        <f t="shared" si="208"/>
        <v>0</v>
      </c>
      <c r="H6505" s="373"/>
      <c r="I6505" s="60"/>
    </row>
    <row r="6506" spans="1:9" hidden="1" x14ac:dyDescent="0.25">
      <c r="A6506" s="532"/>
      <c r="B6506" s="132"/>
      <c r="C6506" s="383"/>
      <c r="D6506" s="65"/>
      <c r="E6506" s="66" t="s">
        <v>31</v>
      </c>
      <c r="F6506" s="67">
        <v>2000</v>
      </c>
      <c r="G6506" s="72">
        <f t="shared" si="208"/>
        <v>0</v>
      </c>
      <c r="H6506" s="373"/>
      <c r="I6506" s="60"/>
    </row>
    <row r="6507" spans="1:9" hidden="1" x14ac:dyDescent="0.25">
      <c r="A6507" s="532"/>
      <c r="B6507" s="132"/>
      <c r="C6507" s="60"/>
      <c r="D6507" s="65"/>
      <c r="E6507" s="66" t="s">
        <v>28</v>
      </c>
      <c r="F6507" s="62">
        <v>2000</v>
      </c>
      <c r="G6507" s="72">
        <f t="shared" si="208"/>
        <v>0</v>
      </c>
      <c r="H6507" s="373"/>
      <c r="I6507" s="60"/>
    </row>
    <row r="6508" spans="1:9" hidden="1" x14ac:dyDescent="0.25">
      <c r="A6508" s="532"/>
      <c r="B6508" s="400"/>
      <c r="C6508" s="60"/>
      <c r="D6508" s="65"/>
      <c r="E6508" s="66" t="s">
        <v>31</v>
      </c>
      <c r="F6508" s="72">
        <v>22000</v>
      </c>
      <c r="G6508" s="68">
        <f t="shared" si="208"/>
        <v>0</v>
      </c>
      <c r="H6508" s="86"/>
      <c r="I6508" s="60"/>
    </row>
    <row r="6509" spans="1:9" hidden="1" x14ac:dyDescent="0.25">
      <c r="A6509" s="532"/>
      <c r="B6509" s="132"/>
      <c r="C6509" s="383"/>
      <c r="D6509" s="65"/>
      <c r="E6509" s="66" t="s">
        <v>31</v>
      </c>
      <c r="F6509" s="68">
        <v>1550</v>
      </c>
      <c r="G6509" s="72">
        <f t="shared" si="208"/>
        <v>0</v>
      </c>
      <c r="H6509" s="373"/>
      <c r="I6509" s="86"/>
    </row>
    <row r="6510" spans="1:9" hidden="1" x14ac:dyDescent="0.25">
      <c r="A6510" s="532"/>
      <c r="B6510" s="132"/>
      <c r="C6510" s="383"/>
      <c r="D6510" s="65"/>
      <c r="E6510" s="66" t="s">
        <v>31</v>
      </c>
      <c r="F6510" s="67">
        <v>10000</v>
      </c>
      <c r="G6510" s="72">
        <f t="shared" si="208"/>
        <v>0</v>
      </c>
      <c r="H6510" s="373"/>
      <c r="I6510" s="86"/>
    </row>
    <row r="6511" spans="1:9" hidden="1" x14ac:dyDescent="0.25">
      <c r="A6511" s="532"/>
      <c r="B6511" s="400"/>
      <c r="C6511" s="79"/>
      <c r="D6511" s="65"/>
      <c r="E6511" s="66" t="s">
        <v>64</v>
      </c>
      <c r="F6511" s="72">
        <v>5000</v>
      </c>
      <c r="G6511" s="72">
        <f t="shared" si="208"/>
        <v>0</v>
      </c>
      <c r="H6511" s="373"/>
      <c r="I6511" s="86"/>
    </row>
    <row r="6512" spans="1:9" hidden="1" x14ac:dyDescent="0.25">
      <c r="A6512" s="532"/>
      <c r="B6512" s="132"/>
      <c r="C6512" s="529"/>
      <c r="D6512" s="65"/>
      <c r="E6512" s="60" t="s">
        <v>64</v>
      </c>
      <c r="F6512" s="72">
        <v>1275000</v>
      </c>
      <c r="G6512" s="72">
        <f t="shared" si="208"/>
        <v>0</v>
      </c>
      <c r="H6512" s="373"/>
      <c r="I6512" s="86"/>
    </row>
    <row r="6513" spans="1:9" hidden="1" x14ac:dyDescent="0.25">
      <c r="A6513" s="532"/>
      <c r="B6513" s="132"/>
      <c r="C6513" s="383"/>
      <c r="D6513" s="81"/>
      <c r="E6513" s="75" t="s">
        <v>28</v>
      </c>
      <c r="F6513" s="384">
        <v>150000</v>
      </c>
      <c r="G6513" s="68">
        <f t="shared" si="208"/>
        <v>0</v>
      </c>
      <c r="H6513" s="373"/>
      <c r="I6513" s="86"/>
    </row>
    <row r="6514" spans="1:9" hidden="1" x14ac:dyDescent="0.25">
      <c r="A6514" s="532"/>
      <c r="B6514" s="132"/>
      <c r="C6514" s="75"/>
      <c r="D6514" s="385"/>
      <c r="E6514" s="75" t="s">
        <v>28</v>
      </c>
      <c r="F6514" s="68">
        <v>50000</v>
      </c>
      <c r="G6514" s="68">
        <f t="shared" si="208"/>
        <v>0</v>
      </c>
      <c r="H6514" s="373"/>
      <c r="I6514" s="86"/>
    </row>
    <row r="6515" spans="1:9" hidden="1" x14ac:dyDescent="0.25">
      <c r="A6515" s="532"/>
      <c r="B6515" s="132"/>
      <c r="C6515" s="75"/>
      <c r="D6515" s="385"/>
      <c r="E6515" s="75" t="s">
        <v>28</v>
      </c>
      <c r="F6515" s="68">
        <v>400000</v>
      </c>
      <c r="G6515" s="68">
        <f t="shared" si="208"/>
        <v>0</v>
      </c>
      <c r="H6515" s="373"/>
      <c r="I6515" s="86"/>
    </row>
    <row r="6516" spans="1:9" hidden="1" x14ac:dyDescent="0.25">
      <c r="A6516" s="532"/>
      <c r="B6516" s="132"/>
      <c r="C6516" s="63"/>
      <c r="D6516" s="65"/>
      <c r="E6516" s="66" t="s">
        <v>28</v>
      </c>
      <c r="F6516" s="72">
        <v>200000</v>
      </c>
      <c r="G6516" s="211">
        <f t="shared" si="208"/>
        <v>0</v>
      </c>
      <c r="H6516" s="374"/>
      <c r="I6516" s="86"/>
    </row>
    <row r="6517" spans="1:9" hidden="1" x14ac:dyDescent="0.25">
      <c r="A6517" s="532"/>
      <c r="B6517" s="132"/>
      <c r="C6517" s="383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32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32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32"/>
      <c r="B6520" s="132"/>
      <c r="C6520" s="60"/>
      <c r="D6520" s="60"/>
      <c r="E6520" s="60" t="s">
        <v>330</v>
      </c>
      <c r="F6520" s="89">
        <v>28200</v>
      </c>
      <c r="G6520" s="211">
        <f t="shared" si="208"/>
        <v>0</v>
      </c>
      <c r="H6520" s="374"/>
      <c r="I6520" s="86"/>
    </row>
    <row r="6521" spans="1:9" hidden="1" x14ac:dyDescent="0.25">
      <c r="A6521" s="532"/>
      <c r="B6521" s="400"/>
      <c r="C6521" s="529"/>
      <c r="D6521" s="65"/>
      <c r="E6521" s="66" t="s">
        <v>28</v>
      </c>
      <c r="F6521" s="72">
        <v>155000</v>
      </c>
      <c r="G6521" s="211">
        <f t="shared" si="208"/>
        <v>0</v>
      </c>
      <c r="H6521" s="374"/>
      <c r="I6521" s="86"/>
    </row>
    <row r="6522" spans="1:9" hidden="1" x14ac:dyDescent="0.25">
      <c r="A6522" s="532"/>
      <c r="B6522" s="132"/>
      <c r="C6522" s="60"/>
      <c r="D6522" s="65"/>
      <c r="E6522" s="66" t="s">
        <v>28</v>
      </c>
      <c r="F6522" s="72">
        <v>50000</v>
      </c>
      <c r="G6522" s="68">
        <f t="shared" si="208"/>
        <v>0</v>
      </c>
      <c r="H6522" s="374"/>
      <c r="I6522" s="86"/>
    </row>
    <row r="6523" spans="1:9" hidden="1" x14ac:dyDescent="0.25">
      <c r="A6523" s="532"/>
      <c r="B6523" s="132"/>
      <c r="C6523" s="383"/>
      <c r="D6523" s="65"/>
      <c r="E6523" s="66" t="s">
        <v>31</v>
      </c>
      <c r="F6523" s="72">
        <v>460000</v>
      </c>
      <c r="G6523" s="68">
        <f t="shared" si="208"/>
        <v>0</v>
      </c>
      <c r="H6523" s="374"/>
      <c r="I6523" s="86"/>
    </row>
    <row r="6524" spans="1:9" hidden="1" x14ac:dyDescent="0.25">
      <c r="A6524" s="532"/>
      <c r="B6524" s="132"/>
      <c r="C6524" s="60"/>
      <c r="D6524" s="60"/>
      <c r="E6524" s="71" t="s">
        <v>31</v>
      </c>
      <c r="F6524" s="60">
        <v>3000</v>
      </c>
      <c r="G6524" s="68">
        <f t="shared" si="208"/>
        <v>0</v>
      </c>
      <c r="H6524" s="373"/>
      <c r="I6524" s="86"/>
    </row>
    <row r="6525" spans="1:9" hidden="1" x14ac:dyDescent="0.25">
      <c r="A6525" s="532"/>
      <c r="B6525" s="505"/>
      <c r="C6525" s="60"/>
      <c r="D6525" s="65"/>
      <c r="E6525" s="66" t="s">
        <v>31</v>
      </c>
      <c r="F6525" s="72">
        <v>11000</v>
      </c>
      <c r="G6525" s="211">
        <f t="shared" si="208"/>
        <v>0</v>
      </c>
      <c r="H6525" s="374"/>
      <c r="I6525" s="86"/>
    </row>
    <row r="6526" spans="1:9" hidden="1" x14ac:dyDescent="0.25">
      <c r="A6526" s="532"/>
      <c r="B6526" s="132"/>
      <c r="C6526" s="60"/>
      <c r="D6526" s="65"/>
      <c r="E6526" s="71" t="s">
        <v>137</v>
      </c>
      <c r="F6526" s="72">
        <v>23000</v>
      </c>
      <c r="G6526" s="68">
        <f t="shared" si="208"/>
        <v>0</v>
      </c>
      <c r="H6526" s="86"/>
      <c r="I6526" s="86"/>
    </row>
    <row r="6527" spans="1:9" hidden="1" x14ac:dyDescent="0.25">
      <c r="A6527" s="532"/>
      <c r="B6527" s="132"/>
      <c r="C6527" s="383"/>
      <c r="D6527" s="65"/>
      <c r="E6527" s="66" t="s">
        <v>31</v>
      </c>
      <c r="F6527" s="72">
        <v>460000</v>
      </c>
      <c r="G6527" s="68">
        <f t="shared" si="208"/>
        <v>0</v>
      </c>
      <c r="H6527" s="86"/>
      <c r="I6527" s="86"/>
    </row>
    <row r="6528" spans="1:9" hidden="1" x14ac:dyDescent="0.25">
      <c r="A6528" s="532"/>
      <c r="B6528" s="132"/>
      <c r="C6528" s="383"/>
      <c r="D6528" s="65"/>
      <c r="E6528" s="66" t="s">
        <v>31</v>
      </c>
      <c r="F6528" s="72">
        <v>460000</v>
      </c>
      <c r="G6528" s="68">
        <f t="shared" si="208"/>
        <v>0</v>
      </c>
      <c r="H6528" s="86"/>
      <c r="I6528" s="86"/>
    </row>
    <row r="6529" spans="1:9" hidden="1" x14ac:dyDescent="0.25">
      <c r="A6529" s="532"/>
      <c r="B6529" s="132"/>
      <c r="C6529" s="60"/>
      <c r="D6529" s="65"/>
      <c r="E6529" s="71" t="s">
        <v>137</v>
      </c>
      <c r="F6529" s="72">
        <v>28200</v>
      </c>
      <c r="G6529" s="68">
        <f t="shared" si="208"/>
        <v>0</v>
      </c>
      <c r="H6529" s="86"/>
      <c r="I6529" s="86"/>
    </row>
    <row r="6530" spans="1:9" hidden="1" x14ac:dyDescent="0.25">
      <c r="A6530" s="532"/>
      <c r="B6530" s="132"/>
      <c r="C6530" s="60"/>
      <c r="D6530" s="65"/>
      <c r="E6530" s="71" t="s">
        <v>31</v>
      </c>
      <c r="F6530" s="72">
        <v>87500</v>
      </c>
      <c r="G6530" s="68">
        <f t="shared" si="208"/>
        <v>0</v>
      </c>
      <c r="H6530" s="373"/>
      <c r="I6530" s="86"/>
    </row>
    <row r="6531" spans="1:9" hidden="1" x14ac:dyDescent="0.25">
      <c r="A6531" s="532"/>
      <c r="B6531" s="132"/>
      <c r="C6531" s="60"/>
      <c r="D6531" s="65"/>
      <c r="E6531" s="71" t="s">
        <v>28</v>
      </c>
      <c r="F6531" s="72">
        <v>45000</v>
      </c>
      <c r="G6531" s="68">
        <f t="shared" si="208"/>
        <v>0</v>
      </c>
      <c r="H6531" s="373"/>
      <c r="I6531" s="86"/>
    </row>
    <row r="6532" spans="1:9" hidden="1" x14ac:dyDescent="0.25">
      <c r="A6532" s="532"/>
      <c r="B6532" s="132"/>
      <c r="C6532" s="60"/>
      <c r="D6532" s="65"/>
      <c r="E6532" s="71" t="s">
        <v>28</v>
      </c>
      <c r="F6532" s="72">
        <v>85000</v>
      </c>
      <c r="G6532" s="68">
        <f t="shared" si="208"/>
        <v>0</v>
      </c>
      <c r="H6532" s="86"/>
      <c r="I6532" s="86"/>
    </row>
    <row r="6533" spans="1:9" hidden="1" x14ac:dyDescent="0.25">
      <c r="A6533" s="532"/>
      <c r="B6533" s="132"/>
      <c r="C6533" s="86"/>
      <c r="D6533" s="65"/>
      <c r="E6533" s="71" t="s">
        <v>71</v>
      </c>
      <c r="F6533" s="72">
        <v>1825000</v>
      </c>
      <c r="G6533" s="68">
        <f t="shared" si="208"/>
        <v>0</v>
      </c>
      <c r="H6533" s="86"/>
      <c r="I6533" s="86"/>
    </row>
    <row r="6534" spans="1:9" hidden="1" x14ac:dyDescent="0.25">
      <c r="A6534" s="532"/>
      <c r="B6534" s="132"/>
      <c r="C6534" s="86"/>
      <c r="D6534" s="65"/>
      <c r="E6534" s="71" t="s">
        <v>71</v>
      </c>
      <c r="F6534" s="72">
        <v>1825000</v>
      </c>
      <c r="G6534" s="68">
        <f t="shared" si="208"/>
        <v>0</v>
      </c>
      <c r="H6534" s="86"/>
      <c r="I6534" s="86"/>
    </row>
    <row r="6535" spans="1:9" hidden="1" x14ac:dyDescent="0.25">
      <c r="A6535" s="532"/>
      <c r="B6535" s="132"/>
      <c r="C6535" s="86"/>
      <c r="D6535" s="65"/>
      <c r="E6535" s="71" t="s">
        <v>28</v>
      </c>
      <c r="F6535" s="72">
        <v>1275000</v>
      </c>
      <c r="G6535" s="68">
        <f t="shared" si="208"/>
        <v>0</v>
      </c>
      <c r="H6535" s="86"/>
      <c r="I6535" s="86"/>
    </row>
    <row r="6536" spans="1:9" hidden="1" x14ac:dyDescent="0.25">
      <c r="A6536" s="532"/>
      <c r="B6536" s="509"/>
      <c r="C6536" s="87"/>
      <c r="D6536" s="65"/>
      <c r="E6536" s="75" t="s">
        <v>31</v>
      </c>
      <c r="F6536" s="217">
        <v>175000</v>
      </c>
      <c r="G6536" s="68">
        <f t="shared" si="208"/>
        <v>0</v>
      </c>
      <c r="H6536" s="373"/>
      <c r="I6536" s="86"/>
    </row>
    <row r="6537" spans="1:9" hidden="1" x14ac:dyDescent="0.25">
      <c r="A6537" s="532"/>
      <c r="B6537" s="132"/>
      <c r="C6537" s="60"/>
      <c r="D6537" s="65"/>
      <c r="E6537" s="66" t="s">
        <v>31</v>
      </c>
      <c r="F6537" s="72">
        <v>40000</v>
      </c>
      <c r="G6537" s="211">
        <f t="shared" si="208"/>
        <v>0</v>
      </c>
      <c r="H6537" s="374"/>
      <c r="I6537" s="86"/>
    </row>
    <row r="6538" spans="1:9" hidden="1" x14ac:dyDescent="0.25">
      <c r="A6538" s="53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3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09">D6539*F6539</f>
        <v>0</v>
      </c>
      <c r="H6539" s="374"/>
      <c r="I6539" s="86"/>
    </row>
    <row r="6540" spans="1:9" hidden="1" x14ac:dyDescent="0.25">
      <c r="A6540" s="532"/>
      <c r="B6540" s="132"/>
      <c r="C6540" s="60"/>
      <c r="D6540" s="65"/>
      <c r="E6540" s="60" t="s">
        <v>28</v>
      </c>
      <c r="F6540" s="72">
        <v>150000</v>
      </c>
      <c r="G6540" s="211">
        <f t="shared" si="209"/>
        <v>0</v>
      </c>
      <c r="H6540" s="374"/>
      <c r="I6540" s="86"/>
    </row>
    <row r="6541" spans="1:9" hidden="1" x14ac:dyDescent="0.25">
      <c r="A6541" s="532"/>
      <c r="B6541" s="132"/>
      <c r="C6541" s="60"/>
      <c r="D6541" s="60"/>
      <c r="E6541" s="71" t="s">
        <v>31</v>
      </c>
      <c r="F6541" s="60">
        <v>3000</v>
      </c>
      <c r="G6541" s="68">
        <f t="shared" si="209"/>
        <v>0</v>
      </c>
      <c r="H6541" s="373"/>
      <c r="I6541" s="504"/>
    </row>
    <row r="6542" spans="1:9" hidden="1" x14ac:dyDescent="0.25">
      <c r="A6542" s="532"/>
      <c r="B6542" s="132"/>
      <c r="C6542" s="79"/>
      <c r="D6542" s="65"/>
      <c r="E6542" s="66" t="s">
        <v>31</v>
      </c>
      <c r="F6542" s="72">
        <v>7500</v>
      </c>
      <c r="G6542" s="72">
        <f t="shared" si="209"/>
        <v>0</v>
      </c>
      <c r="H6542" s="373"/>
      <c r="I6542" s="504"/>
    </row>
    <row r="6543" spans="1:9" hidden="1" x14ac:dyDescent="0.25">
      <c r="A6543" s="532"/>
      <c r="B6543" s="132"/>
      <c r="C6543" s="60"/>
      <c r="D6543" s="65"/>
      <c r="E6543" s="66" t="s">
        <v>77</v>
      </c>
      <c r="F6543" s="62">
        <v>75000</v>
      </c>
      <c r="G6543" s="72">
        <f t="shared" si="209"/>
        <v>0</v>
      </c>
      <c r="H6543" s="373"/>
      <c r="I6543" s="504"/>
    </row>
    <row r="6544" spans="1:9" hidden="1" x14ac:dyDescent="0.25">
      <c r="A6544" s="532"/>
      <c r="B6544" s="132"/>
      <c r="C6544" s="60"/>
      <c r="D6544" s="65"/>
      <c r="E6544" s="71" t="s">
        <v>330</v>
      </c>
      <c r="F6544" s="72">
        <v>23000</v>
      </c>
      <c r="G6544" s="72">
        <f t="shared" si="209"/>
        <v>0</v>
      </c>
      <c r="H6544" s="373"/>
      <c r="I6544" s="60"/>
    </row>
    <row r="6545" spans="1:9" hidden="1" x14ac:dyDescent="0.25">
      <c r="A6545" s="532"/>
      <c r="B6545" s="132"/>
      <c r="C6545" s="60"/>
      <c r="D6545" s="385"/>
      <c r="E6545" s="75" t="s">
        <v>330</v>
      </c>
      <c r="F6545" s="72">
        <v>24522</v>
      </c>
      <c r="G6545" s="72">
        <f t="shared" si="209"/>
        <v>0</v>
      </c>
      <c r="H6545" s="373"/>
      <c r="I6545" s="504"/>
    </row>
    <row r="6546" spans="1:9" hidden="1" x14ac:dyDescent="0.25">
      <c r="A6546" s="532"/>
      <c r="B6546" s="132"/>
      <c r="C6546" s="60"/>
      <c r="D6546" s="60"/>
      <c r="E6546" s="60" t="s">
        <v>330</v>
      </c>
      <c r="F6546" s="89">
        <v>28200</v>
      </c>
      <c r="G6546" s="72">
        <f t="shared" si="209"/>
        <v>0</v>
      </c>
      <c r="H6546" s="373"/>
      <c r="I6546" s="60"/>
    </row>
    <row r="6547" spans="1:9" hidden="1" x14ac:dyDescent="0.25">
      <c r="A6547" s="532"/>
      <c r="B6547" s="509"/>
      <c r="C6547" s="74"/>
      <c r="D6547" s="65"/>
      <c r="E6547" s="66" t="s">
        <v>31</v>
      </c>
      <c r="F6547" s="67">
        <v>68000</v>
      </c>
      <c r="G6547" s="72">
        <f t="shared" si="209"/>
        <v>0</v>
      </c>
      <c r="H6547" s="373"/>
      <c r="I6547" s="60"/>
    </row>
    <row r="6548" spans="1:9" hidden="1" x14ac:dyDescent="0.25">
      <c r="A6548" s="53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32"/>
      <c r="B6549" s="400"/>
      <c r="C6549" s="60"/>
      <c r="D6549" s="65"/>
      <c r="E6549" s="66" t="s">
        <v>31</v>
      </c>
      <c r="F6549" s="72">
        <v>3000</v>
      </c>
      <c r="G6549" s="68">
        <f t="shared" si="209"/>
        <v>0</v>
      </c>
      <c r="H6549" s="86"/>
      <c r="I6549" s="60"/>
    </row>
    <row r="6550" spans="1:9" hidden="1" x14ac:dyDescent="0.25">
      <c r="A6550" s="532"/>
      <c r="B6550" s="400"/>
      <c r="C6550" s="79"/>
      <c r="D6550" s="65"/>
      <c r="E6550" s="66" t="s">
        <v>38</v>
      </c>
      <c r="F6550" s="72">
        <v>50000</v>
      </c>
      <c r="G6550" s="68">
        <f t="shared" si="209"/>
        <v>0</v>
      </c>
      <c r="H6550" s="86"/>
      <c r="I6550" s="60"/>
    </row>
    <row r="6551" spans="1:9" hidden="1" x14ac:dyDescent="0.25">
      <c r="A6551" s="532"/>
      <c r="B6551" s="132"/>
      <c r="C6551" s="383"/>
      <c r="D6551" s="65"/>
      <c r="E6551" s="66" t="s">
        <v>330</v>
      </c>
      <c r="F6551" s="68">
        <v>62500</v>
      </c>
      <c r="G6551" s="72">
        <f t="shared" si="209"/>
        <v>0</v>
      </c>
      <c r="H6551" s="86"/>
      <c r="I6551" s="86"/>
    </row>
    <row r="6552" spans="1:9" hidden="1" x14ac:dyDescent="0.25">
      <c r="A6552" s="532"/>
      <c r="B6552" s="132"/>
      <c r="C6552" s="383"/>
      <c r="D6552" s="65"/>
      <c r="E6552" s="66" t="s">
        <v>31</v>
      </c>
      <c r="F6552" s="72">
        <v>460000</v>
      </c>
      <c r="G6552" s="72">
        <f t="shared" si="209"/>
        <v>0</v>
      </c>
      <c r="H6552" s="86"/>
      <c r="I6552" s="86"/>
    </row>
    <row r="6553" spans="1:9" hidden="1" x14ac:dyDescent="0.25">
      <c r="A6553" s="532"/>
      <c r="B6553" s="132"/>
      <c r="C6553" s="60"/>
      <c r="D6553" s="65"/>
      <c r="E6553" s="66" t="s">
        <v>137</v>
      </c>
      <c r="F6553" s="67">
        <v>28200</v>
      </c>
      <c r="G6553" s="72">
        <f t="shared" si="209"/>
        <v>0</v>
      </c>
      <c r="H6553" s="373"/>
      <c r="I6553" s="86"/>
    </row>
    <row r="6554" spans="1:9" hidden="1" x14ac:dyDescent="0.25">
      <c r="A6554" s="532"/>
      <c r="B6554" s="132"/>
      <c r="C6554" s="60"/>
      <c r="D6554" s="65"/>
      <c r="E6554" s="66" t="s">
        <v>31</v>
      </c>
      <c r="F6554" s="72">
        <v>87500</v>
      </c>
      <c r="G6554" s="72">
        <f t="shared" si="209"/>
        <v>0</v>
      </c>
      <c r="H6554" s="373"/>
      <c r="I6554" s="86"/>
    </row>
    <row r="6555" spans="1:9" hidden="1" x14ac:dyDescent="0.25">
      <c r="A6555" s="532"/>
      <c r="B6555" s="132"/>
      <c r="C6555" s="60"/>
      <c r="D6555" s="65"/>
      <c r="E6555" s="60" t="s">
        <v>31</v>
      </c>
      <c r="F6555" s="72">
        <v>45000</v>
      </c>
      <c r="G6555" s="72">
        <f t="shared" si="209"/>
        <v>0</v>
      </c>
      <c r="H6555" s="373"/>
      <c r="I6555" s="86"/>
    </row>
    <row r="6556" spans="1:9" hidden="1" x14ac:dyDescent="0.25">
      <c r="A6556" s="532"/>
      <c r="B6556" s="132"/>
      <c r="C6556" s="60"/>
      <c r="D6556" s="81"/>
      <c r="E6556" s="75" t="s">
        <v>28</v>
      </c>
      <c r="F6556" s="384">
        <v>195000</v>
      </c>
      <c r="G6556" s="68">
        <f t="shared" si="209"/>
        <v>0</v>
      </c>
      <c r="H6556" s="373"/>
      <c r="I6556" s="86"/>
    </row>
    <row r="6557" spans="1:9" hidden="1" x14ac:dyDescent="0.25">
      <c r="A6557" s="532"/>
      <c r="B6557" s="400"/>
      <c r="C6557" s="60"/>
      <c r="D6557" s="385"/>
      <c r="E6557" s="75" t="s">
        <v>31</v>
      </c>
      <c r="F6557" s="68">
        <v>210000</v>
      </c>
      <c r="G6557" s="68">
        <f t="shared" si="209"/>
        <v>0</v>
      </c>
      <c r="H6557" s="373"/>
      <c r="I6557" s="86"/>
    </row>
    <row r="6558" spans="1:9" hidden="1" x14ac:dyDescent="0.25">
      <c r="A6558" s="532"/>
      <c r="B6558" s="132"/>
      <c r="C6558" s="60"/>
      <c r="D6558" s="385"/>
      <c r="E6558" s="75" t="s">
        <v>330</v>
      </c>
      <c r="F6558" s="68">
        <v>28200</v>
      </c>
      <c r="G6558" s="68">
        <f t="shared" si="209"/>
        <v>0</v>
      </c>
      <c r="H6558" s="373"/>
      <c r="I6558" s="86"/>
    </row>
    <row r="6559" spans="1:9" hidden="1" x14ac:dyDescent="0.25">
      <c r="A6559" s="532"/>
      <c r="B6559" s="132"/>
      <c r="C6559" s="60"/>
      <c r="D6559" s="385"/>
      <c r="E6559" s="75" t="s">
        <v>330</v>
      </c>
      <c r="F6559" s="72">
        <v>24522</v>
      </c>
      <c r="G6559" s="211">
        <f t="shared" si="209"/>
        <v>0</v>
      </c>
      <c r="H6559" s="374"/>
      <c r="I6559" s="86"/>
    </row>
    <row r="6560" spans="1:9" hidden="1" x14ac:dyDescent="0.25">
      <c r="A6560" s="532"/>
      <c r="B6560" s="132"/>
      <c r="C6560" s="383"/>
      <c r="D6560" s="65"/>
      <c r="E6560" s="66" t="s">
        <v>31</v>
      </c>
      <c r="F6560" s="67">
        <v>135000</v>
      </c>
      <c r="G6560" s="72">
        <f t="shared" si="209"/>
        <v>0</v>
      </c>
      <c r="H6560" s="373"/>
      <c r="I6560" s="86"/>
    </row>
    <row r="6561" spans="1:9" hidden="1" x14ac:dyDescent="0.25">
      <c r="A6561" s="532"/>
      <c r="B6561" s="132"/>
      <c r="C6561" s="383"/>
      <c r="D6561" s="65"/>
      <c r="E6561" s="66" t="s">
        <v>31</v>
      </c>
      <c r="F6561" s="72">
        <v>460000</v>
      </c>
      <c r="G6561" s="211">
        <f t="shared" si="209"/>
        <v>0</v>
      </c>
      <c r="H6561" s="374"/>
      <c r="I6561" s="86"/>
    </row>
    <row r="6562" spans="1:9" hidden="1" x14ac:dyDescent="0.25">
      <c r="A6562" s="532"/>
      <c r="B6562" s="132"/>
      <c r="C6562" s="60"/>
      <c r="D6562" s="60"/>
      <c r="E6562" s="60" t="s">
        <v>330</v>
      </c>
      <c r="F6562" s="89">
        <v>28200</v>
      </c>
      <c r="G6562" s="211">
        <f t="shared" si="209"/>
        <v>0</v>
      </c>
      <c r="H6562" s="373"/>
      <c r="I6562" s="86"/>
    </row>
    <row r="6563" spans="1:9" hidden="1" x14ac:dyDescent="0.25">
      <c r="A6563" s="532"/>
      <c r="B6563" s="132"/>
      <c r="C6563" s="60"/>
      <c r="D6563" s="60"/>
      <c r="E6563" s="60" t="s">
        <v>137</v>
      </c>
      <c r="F6563" s="89">
        <v>23000</v>
      </c>
      <c r="G6563" s="211">
        <f t="shared" si="209"/>
        <v>0</v>
      </c>
      <c r="H6563" s="374"/>
      <c r="I6563" s="86"/>
    </row>
    <row r="6564" spans="1:9" hidden="1" x14ac:dyDescent="0.25">
      <c r="A6564" s="532"/>
      <c r="B6564" s="132"/>
      <c r="C6564" s="60"/>
      <c r="D6564" s="65"/>
      <c r="E6564" s="66" t="s">
        <v>28</v>
      </c>
      <c r="F6564" s="62">
        <v>750000</v>
      </c>
      <c r="G6564" s="72">
        <f t="shared" si="209"/>
        <v>0</v>
      </c>
      <c r="H6564" s="373"/>
      <c r="I6564" s="86"/>
    </row>
    <row r="6565" spans="1:9" hidden="1" x14ac:dyDescent="0.25">
      <c r="A6565" s="532"/>
      <c r="B6565" s="503"/>
      <c r="C6565" s="188"/>
      <c r="D6565" s="65"/>
      <c r="E6565" s="66" t="s">
        <v>330</v>
      </c>
      <c r="F6565" s="72">
        <v>34000</v>
      </c>
      <c r="G6565" s="68">
        <f t="shared" si="209"/>
        <v>0</v>
      </c>
      <c r="H6565" s="374"/>
      <c r="I6565" s="86"/>
    </row>
    <row r="6566" spans="1:9" hidden="1" x14ac:dyDescent="0.25">
      <c r="A6566" s="532"/>
      <c r="B6566" s="505"/>
      <c r="C6566" s="60"/>
      <c r="D6566" s="60"/>
      <c r="E6566" s="71" t="s">
        <v>31</v>
      </c>
      <c r="F6566" s="72">
        <v>1545000</v>
      </c>
      <c r="G6566" s="68">
        <f t="shared" si="209"/>
        <v>0</v>
      </c>
      <c r="H6566" s="373"/>
      <c r="I6566" s="86"/>
    </row>
    <row r="6567" spans="1:9" hidden="1" x14ac:dyDescent="0.25">
      <c r="A6567" s="532"/>
      <c r="B6567" s="505"/>
      <c r="C6567" s="60"/>
      <c r="D6567" s="65"/>
      <c r="E6567" s="66" t="s">
        <v>31</v>
      </c>
      <c r="F6567" s="72">
        <v>1545000</v>
      </c>
      <c r="G6567" s="211">
        <f t="shared" si="209"/>
        <v>0</v>
      </c>
      <c r="H6567" s="374"/>
      <c r="I6567" s="86"/>
    </row>
    <row r="6568" spans="1:9" hidden="1" x14ac:dyDescent="0.25">
      <c r="A6568" s="532"/>
      <c r="B6568" s="400"/>
      <c r="C6568" s="71"/>
      <c r="D6568" s="65"/>
      <c r="E6568" s="71" t="s">
        <v>31</v>
      </c>
      <c r="F6568" s="72">
        <v>155000</v>
      </c>
      <c r="G6568" s="68">
        <f t="shared" si="209"/>
        <v>0</v>
      </c>
      <c r="H6568" s="86"/>
      <c r="I6568" s="86"/>
    </row>
    <row r="6569" spans="1:9" hidden="1" x14ac:dyDescent="0.25">
      <c r="A6569" s="532"/>
      <c r="B6569" s="132"/>
      <c r="C6569" s="383"/>
      <c r="D6569" s="65"/>
      <c r="E6569" s="66" t="s">
        <v>71</v>
      </c>
      <c r="F6569" s="72">
        <v>1825000</v>
      </c>
      <c r="G6569" s="68">
        <f t="shared" si="209"/>
        <v>0</v>
      </c>
      <c r="H6569" s="86"/>
      <c r="I6569" s="86"/>
    </row>
    <row r="6570" spans="1:9" hidden="1" x14ac:dyDescent="0.25">
      <c r="A6570" s="532"/>
      <c r="B6570" s="132"/>
      <c r="C6570" s="383"/>
      <c r="D6570" s="65"/>
      <c r="E6570" s="66" t="s">
        <v>71</v>
      </c>
      <c r="F6570" s="72">
        <v>1825000</v>
      </c>
      <c r="G6570" s="68">
        <f t="shared" si="209"/>
        <v>0</v>
      </c>
      <c r="H6570" s="86"/>
      <c r="I6570" s="86"/>
    </row>
    <row r="6571" spans="1:9" hidden="1" x14ac:dyDescent="0.25">
      <c r="A6571" s="532"/>
      <c r="B6571" s="132"/>
      <c r="C6571" s="60"/>
      <c r="D6571" s="60"/>
      <c r="E6571" s="71" t="s">
        <v>330</v>
      </c>
      <c r="F6571" s="72">
        <v>28200</v>
      </c>
      <c r="G6571" s="68">
        <f t="shared" si="209"/>
        <v>0</v>
      </c>
      <c r="H6571" s="373"/>
      <c r="I6571" s="504"/>
    </row>
    <row r="6572" spans="1:9" hidden="1" x14ac:dyDescent="0.25">
      <c r="A6572" s="532"/>
      <c r="B6572" s="132"/>
      <c r="C6572" s="60"/>
      <c r="D6572" s="65"/>
      <c r="E6572" s="66" t="s">
        <v>330</v>
      </c>
      <c r="F6572" s="72">
        <v>28200</v>
      </c>
      <c r="G6572" s="72">
        <f t="shared" si="209"/>
        <v>0</v>
      </c>
      <c r="H6572" s="373"/>
      <c r="I6572" s="504"/>
    </row>
    <row r="6573" spans="1:9" hidden="1" x14ac:dyDescent="0.25">
      <c r="A6573" s="532"/>
      <c r="B6573" s="132"/>
      <c r="C6573" s="60"/>
      <c r="D6573" s="65"/>
      <c r="E6573" s="66" t="s">
        <v>330</v>
      </c>
      <c r="F6573" s="62">
        <v>28200</v>
      </c>
      <c r="G6573" s="72">
        <f t="shared" si="209"/>
        <v>0</v>
      </c>
      <c r="H6573" s="373"/>
      <c r="I6573" s="504"/>
    </row>
    <row r="6574" spans="1:9" hidden="1" x14ac:dyDescent="0.25">
      <c r="A6574" s="532"/>
      <c r="B6574" s="509"/>
      <c r="C6574" s="60"/>
      <c r="D6574" s="65"/>
      <c r="E6574" s="66" t="s">
        <v>31</v>
      </c>
      <c r="F6574" s="62">
        <v>6000</v>
      </c>
      <c r="G6574" s="72">
        <f t="shared" si="209"/>
        <v>0</v>
      </c>
      <c r="H6574" s="373"/>
      <c r="I6574" s="504"/>
    </row>
    <row r="6575" spans="1:9" hidden="1" x14ac:dyDescent="0.25">
      <c r="A6575" s="532"/>
      <c r="B6575" s="132"/>
      <c r="C6575" s="60"/>
      <c r="D6575" s="65"/>
      <c r="E6575" s="71" t="s">
        <v>31</v>
      </c>
      <c r="F6575" s="72">
        <v>1550</v>
      </c>
      <c r="G6575" s="72">
        <f t="shared" si="209"/>
        <v>0</v>
      </c>
      <c r="H6575" s="373"/>
      <c r="I6575" s="60"/>
    </row>
    <row r="6576" spans="1:9" hidden="1" x14ac:dyDescent="0.25">
      <c r="A6576" s="532"/>
      <c r="B6576" s="132"/>
      <c r="C6576" s="60"/>
      <c r="D6576" s="385"/>
      <c r="E6576" s="75" t="s">
        <v>31</v>
      </c>
      <c r="F6576" s="72">
        <v>900</v>
      </c>
      <c r="G6576" s="72">
        <f t="shared" si="209"/>
        <v>0</v>
      </c>
      <c r="H6576" s="373"/>
      <c r="I6576" s="504"/>
    </row>
    <row r="6577" spans="1:9" hidden="1" x14ac:dyDescent="0.25">
      <c r="A6577" s="532"/>
      <c r="B6577" s="400"/>
      <c r="C6577" s="60"/>
      <c r="D6577" s="65"/>
      <c r="E6577" s="66" t="s">
        <v>31</v>
      </c>
      <c r="F6577" s="72">
        <v>55000</v>
      </c>
      <c r="G6577" s="68">
        <f t="shared" si="209"/>
        <v>0</v>
      </c>
      <c r="H6577" s="86"/>
      <c r="I6577" s="60"/>
    </row>
    <row r="6578" spans="1:9" hidden="1" x14ac:dyDescent="0.25">
      <c r="A6578" s="532"/>
      <c r="B6578" s="132"/>
      <c r="C6578" s="383"/>
      <c r="D6578" s="65"/>
      <c r="E6578" s="66" t="s">
        <v>31</v>
      </c>
      <c r="F6578" s="68">
        <v>140000</v>
      </c>
      <c r="G6578" s="72">
        <f t="shared" si="209"/>
        <v>0</v>
      </c>
      <c r="H6578" s="373"/>
      <c r="I6578" s="60"/>
    </row>
    <row r="6579" spans="1:9" hidden="1" x14ac:dyDescent="0.25">
      <c r="A6579" s="532"/>
      <c r="B6579" s="132"/>
      <c r="C6579" s="383"/>
      <c r="D6579" s="65"/>
      <c r="E6579" s="66" t="s">
        <v>31</v>
      </c>
      <c r="F6579" s="67">
        <v>11000</v>
      </c>
      <c r="G6579" s="72">
        <f t="shared" si="209"/>
        <v>0</v>
      </c>
      <c r="H6579" s="373"/>
      <c r="I6579" s="60"/>
    </row>
    <row r="6580" spans="1:9" hidden="1" x14ac:dyDescent="0.25">
      <c r="A6580" s="532"/>
      <c r="B6580" s="132"/>
      <c r="C6580" s="60"/>
      <c r="D6580" s="65"/>
      <c r="E6580" s="66" t="s">
        <v>28</v>
      </c>
      <c r="F6580" s="62">
        <v>3200</v>
      </c>
      <c r="G6580" s="72">
        <f t="shared" si="209"/>
        <v>0</v>
      </c>
      <c r="H6580" s="373"/>
      <c r="I6580" s="60"/>
    </row>
    <row r="6581" spans="1:9" hidden="1" x14ac:dyDescent="0.25">
      <c r="A6581" s="532"/>
      <c r="B6581" s="400"/>
      <c r="C6581" s="79"/>
      <c r="D6581" s="65"/>
      <c r="E6581" s="66" t="s">
        <v>31</v>
      </c>
      <c r="F6581" s="72">
        <v>3300</v>
      </c>
      <c r="G6581" s="72">
        <f t="shared" si="209"/>
        <v>0</v>
      </c>
      <c r="H6581" s="373"/>
      <c r="I6581" s="60"/>
    </row>
    <row r="6582" spans="1:9" hidden="1" x14ac:dyDescent="0.25">
      <c r="A6582" s="532"/>
      <c r="B6582" s="509"/>
      <c r="C6582" s="74"/>
      <c r="D6582" s="65"/>
      <c r="E6582" s="66" t="s">
        <v>31</v>
      </c>
      <c r="F6582" s="67">
        <v>40000</v>
      </c>
      <c r="G6582" s="72">
        <f t="shared" si="209"/>
        <v>0</v>
      </c>
      <c r="H6582" s="373"/>
      <c r="I6582" s="86"/>
    </row>
    <row r="6583" spans="1:9" hidden="1" x14ac:dyDescent="0.25">
      <c r="A6583" s="53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32"/>
      <c r="B6584" s="132"/>
      <c r="C6584" s="60"/>
      <c r="D6584" s="65"/>
      <c r="E6584" s="66" t="s">
        <v>31</v>
      </c>
      <c r="F6584" s="72">
        <v>1550</v>
      </c>
      <c r="G6584" s="68">
        <f t="shared" si="209"/>
        <v>0</v>
      </c>
      <c r="H6584" s="86"/>
      <c r="I6584" s="86"/>
    </row>
    <row r="6585" spans="1:9" hidden="1" x14ac:dyDescent="0.25">
      <c r="A6585" s="532"/>
      <c r="B6585" s="400"/>
      <c r="C6585" s="79"/>
      <c r="D6585" s="65"/>
      <c r="E6585" s="66" t="s">
        <v>31</v>
      </c>
      <c r="F6585" s="72">
        <v>11000</v>
      </c>
      <c r="G6585" s="68">
        <f t="shared" si="209"/>
        <v>0</v>
      </c>
      <c r="H6585" s="86"/>
      <c r="I6585" s="86"/>
    </row>
    <row r="6586" spans="1:9" hidden="1" x14ac:dyDescent="0.25">
      <c r="A6586" s="532"/>
      <c r="B6586" s="132"/>
      <c r="C6586" s="383"/>
      <c r="D6586" s="65"/>
      <c r="E6586" s="66" t="s">
        <v>31</v>
      </c>
      <c r="F6586" s="68">
        <v>7500</v>
      </c>
      <c r="G6586" s="72">
        <f t="shared" si="209"/>
        <v>0</v>
      </c>
      <c r="H6586" s="86"/>
      <c r="I6586" s="60"/>
    </row>
    <row r="6587" spans="1:9" hidden="1" x14ac:dyDescent="0.25">
      <c r="A6587" s="532"/>
      <c r="B6587" s="132"/>
      <c r="C6587" s="383"/>
      <c r="D6587" s="65"/>
      <c r="E6587" s="66" t="s">
        <v>31</v>
      </c>
      <c r="F6587" s="72">
        <v>3000</v>
      </c>
      <c r="G6587" s="72">
        <f t="shared" si="209"/>
        <v>0</v>
      </c>
      <c r="H6587" s="86"/>
      <c r="I6587" s="86"/>
    </row>
    <row r="6588" spans="1:9" hidden="1" x14ac:dyDescent="0.25">
      <c r="A6588" s="532"/>
      <c r="B6588" s="132"/>
      <c r="C6588" s="60"/>
      <c r="D6588" s="65"/>
      <c r="E6588" s="66" t="s">
        <v>31</v>
      </c>
      <c r="F6588" s="67">
        <v>900</v>
      </c>
      <c r="G6588" s="72">
        <f t="shared" si="209"/>
        <v>0</v>
      </c>
      <c r="H6588" s="373"/>
      <c r="I6588" s="86"/>
    </row>
    <row r="6589" spans="1:9" hidden="1" x14ac:dyDescent="0.25">
      <c r="A6589" s="532"/>
      <c r="B6589" s="132"/>
      <c r="C6589" s="60"/>
      <c r="D6589" s="65"/>
      <c r="E6589" s="66" t="s">
        <v>31</v>
      </c>
      <c r="F6589" s="72">
        <v>4000</v>
      </c>
      <c r="G6589" s="211">
        <f t="shared" si="209"/>
        <v>0</v>
      </c>
      <c r="H6589" s="373"/>
      <c r="I6589" s="86"/>
    </row>
    <row r="6590" spans="1:9" hidden="1" x14ac:dyDescent="0.25">
      <c r="A6590" s="532"/>
      <c r="B6590" s="132"/>
      <c r="C6590" s="383"/>
      <c r="D6590" s="65"/>
      <c r="E6590" s="66" t="s">
        <v>31</v>
      </c>
      <c r="F6590" s="72">
        <v>460000</v>
      </c>
      <c r="G6590" s="72">
        <f t="shared" si="209"/>
        <v>0</v>
      </c>
      <c r="H6590" s="373"/>
      <c r="I6590" s="86"/>
    </row>
    <row r="6591" spans="1:9" hidden="1" x14ac:dyDescent="0.25">
      <c r="A6591" s="532"/>
      <c r="B6591" s="132"/>
      <c r="C6591" s="383"/>
      <c r="D6591" s="81"/>
      <c r="E6591" s="75" t="s">
        <v>28</v>
      </c>
      <c r="F6591" s="384">
        <v>250000</v>
      </c>
      <c r="G6591" s="68">
        <f t="shared" si="209"/>
        <v>0</v>
      </c>
      <c r="H6591" s="373"/>
      <c r="I6591" s="86"/>
    </row>
    <row r="6592" spans="1:9" hidden="1" x14ac:dyDescent="0.25">
      <c r="A6592" s="532"/>
      <c r="B6592" s="132"/>
      <c r="C6592" s="60"/>
      <c r="D6592" s="385"/>
      <c r="E6592" s="75" t="s">
        <v>330</v>
      </c>
      <c r="F6592" s="68">
        <v>77500</v>
      </c>
      <c r="G6592" s="68">
        <f t="shared" si="209"/>
        <v>0</v>
      </c>
      <c r="H6592" s="373"/>
      <c r="I6592" s="86"/>
    </row>
    <row r="6593" spans="1:9" hidden="1" x14ac:dyDescent="0.25">
      <c r="A6593" s="532"/>
      <c r="B6593" s="132"/>
      <c r="C6593" s="60"/>
      <c r="D6593" s="65"/>
      <c r="E6593" s="66" t="s">
        <v>31</v>
      </c>
      <c r="F6593" s="72">
        <v>4000</v>
      </c>
      <c r="G6593" s="211">
        <f t="shared" si="209"/>
        <v>0</v>
      </c>
      <c r="H6593" s="373"/>
      <c r="I6593" s="86"/>
    </row>
    <row r="6594" spans="1:9" hidden="1" x14ac:dyDescent="0.25">
      <c r="A6594" s="532"/>
      <c r="B6594" s="132"/>
      <c r="C6594" s="80"/>
      <c r="D6594" s="65"/>
      <c r="E6594" s="66" t="s">
        <v>31</v>
      </c>
      <c r="F6594" s="72">
        <v>900</v>
      </c>
      <c r="G6594" s="211">
        <f t="shared" si="209"/>
        <v>0</v>
      </c>
      <c r="H6594" s="373"/>
      <c r="I6594" s="86"/>
    </row>
    <row r="6595" spans="1:9" hidden="1" x14ac:dyDescent="0.25">
      <c r="A6595" s="532"/>
      <c r="B6595" s="505"/>
      <c r="C6595" s="60"/>
      <c r="D6595" s="65"/>
      <c r="E6595" s="66" t="s">
        <v>31</v>
      </c>
      <c r="F6595" s="72">
        <v>1300</v>
      </c>
      <c r="G6595" s="211">
        <f t="shared" si="209"/>
        <v>0</v>
      </c>
      <c r="H6595" s="373"/>
      <c r="I6595" s="86"/>
    </row>
    <row r="6596" spans="1:9" hidden="1" x14ac:dyDescent="0.25">
      <c r="A6596" s="532"/>
      <c r="B6596" s="132"/>
      <c r="C6596" s="60"/>
      <c r="D6596" s="65"/>
      <c r="E6596" s="66" t="s">
        <v>31</v>
      </c>
      <c r="F6596" s="72">
        <v>150</v>
      </c>
      <c r="G6596" s="211">
        <f t="shared" si="209"/>
        <v>0</v>
      </c>
      <c r="H6596" s="373"/>
      <c r="I6596" s="86"/>
    </row>
    <row r="6597" spans="1:9" hidden="1" x14ac:dyDescent="0.25">
      <c r="A6597" s="532"/>
      <c r="B6597" s="132"/>
      <c r="C6597" s="60"/>
      <c r="D6597" s="65"/>
      <c r="E6597" s="66" t="s">
        <v>31</v>
      </c>
      <c r="F6597" s="72">
        <v>350</v>
      </c>
      <c r="G6597" s="211">
        <f t="shared" si="209"/>
        <v>0</v>
      </c>
      <c r="H6597" s="373"/>
      <c r="I6597" s="86"/>
    </row>
    <row r="6598" spans="1:9" hidden="1" x14ac:dyDescent="0.25">
      <c r="A6598" s="532"/>
      <c r="B6598" s="132"/>
      <c r="C6598" s="60"/>
      <c r="D6598" s="65"/>
      <c r="E6598" s="66" t="s">
        <v>31</v>
      </c>
      <c r="F6598" s="72">
        <v>1500000</v>
      </c>
      <c r="G6598" s="211">
        <f t="shared" si="209"/>
        <v>0</v>
      </c>
      <c r="H6598" s="374"/>
      <c r="I6598" s="86"/>
    </row>
    <row r="6599" spans="1:9" hidden="1" x14ac:dyDescent="0.25">
      <c r="A6599" s="532"/>
      <c r="B6599" s="132"/>
      <c r="C6599" s="60"/>
      <c r="D6599" s="65"/>
      <c r="E6599" s="66" t="s">
        <v>71</v>
      </c>
      <c r="F6599" s="62">
        <v>1825000</v>
      </c>
      <c r="G6599" s="72">
        <f t="shared" si="209"/>
        <v>0</v>
      </c>
      <c r="H6599" s="373"/>
      <c r="I6599" s="86"/>
    </row>
    <row r="6600" spans="1:9" hidden="1" x14ac:dyDescent="0.25">
      <c r="A6600" s="532"/>
      <c r="B6600" s="132"/>
      <c r="C6600" s="60"/>
      <c r="D6600" s="65"/>
      <c r="E6600" s="66" t="s">
        <v>31</v>
      </c>
      <c r="F6600" s="72">
        <v>45000</v>
      </c>
      <c r="G6600" s="68">
        <f t="shared" si="209"/>
        <v>0</v>
      </c>
      <c r="H6600" s="374"/>
      <c r="I6600" s="86"/>
    </row>
    <row r="6601" spans="1:9" hidden="1" x14ac:dyDescent="0.25">
      <c r="A6601" s="532"/>
      <c r="B6601" s="509"/>
      <c r="C6601" s="60"/>
      <c r="D6601" s="60"/>
      <c r="E6601" s="71" t="s">
        <v>31</v>
      </c>
      <c r="F6601" s="72">
        <v>218000</v>
      </c>
      <c r="G6601" s="68">
        <f t="shared" si="209"/>
        <v>0</v>
      </c>
      <c r="H6601" s="373"/>
      <c r="I6601" s="86"/>
    </row>
    <row r="6602" spans="1:9" hidden="1" x14ac:dyDescent="0.25">
      <c r="A6602" s="532"/>
      <c r="B6602" s="400"/>
      <c r="C6602" s="79"/>
      <c r="D6602" s="65"/>
      <c r="E6602" s="66" t="s">
        <v>31</v>
      </c>
      <c r="F6602" s="72">
        <v>11000</v>
      </c>
      <c r="G6602" s="211">
        <f t="shared" si="209"/>
        <v>0</v>
      </c>
      <c r="H6602" s="373"/>
      <c r="I6602" s="86"/>
    </row>
    <row r="6603" spans="1:9" hidden="1" x14ac:dyDescent="0.25">
      <c r="A6603" s="532"/>
      <c r="B6603" s="503"/>
      <c r="C6603" s="188"/>
      <c r="D6603" s="65"/>
      <c r="E6603" s="71" t="s">
        <v>137</v>
      </c>
      <c r="F6603" s="72">
        <v>34000</v>
      </c>
      <c r="G6603" s="68">
        <f t="shared" ref="G6603:G6666" si="210">D6603*F6603</f>
        <v>0</v>
      </c>
      <c r="H6603" s="373"/>
      <c r="I6603" s="86"/>
    </row>
    <row r="6604" spans="1:9" hidden="1" x14ac:dyDescent="0.25">
      <c r="A6604" s="532"/>
      <c r="B6604" s="503"/>
      <c r="C6604" s="119"/>
      <c r="D6604" s="65"/>
      <c r="E6604" s="66" t="s">
        <v>31</v>
      </c>
      <c r="F6604" s="72">
        <v>60000</v>
      </c>
      <c r="G6604" s="68">
        <f t="shared" si="210"/>
        <v>0</v>
      </c>
      <c r="H6604" s="86"/>
      <c r="I6604" s="86"/>
    </row>
    <row r="6605" spans="1:9" hidden="1" x14ac:dyDescent="0.25">
      <c r="A6605" s="532"/>
      <c r="B6605" s="132"/>
      <c r="C6605" s="60"/>
      <c r="D6605" s="65"/>
      <c r="E6605" s="66" t="s">
        <v>31</v>
      </c>
      <c r="F6605" s="72">
        <v>573000</v>
      </c>
      <c r="G6605" s="68">
        <f t="shared" si="210"/>
        <v>0</v>
      </c>
      <c r="H6605" s="86"/>
      <c r="I6605" s="86"/>
    </row>
    <row r="6606" spans="1:9" hidden="1" x14ac:dyDescent="0.25">
      <c r="A6606" s="532"/>
      <c r="B6606" s="400"/>
      <c r="C6606" s="87"/>
      <c r="D6606" s="65"/>
      <c r="E6606" s="66" t="s">
        <v>31</v>
      </c>
      <c r="F6606" s="72">
        <v>11000</v>
      </c>
      <c r="G6606" s="68">
        <f t="shared" si="210"/>
        <v>0</v>
      </c>
      <c r="H6606" s="86"/>
      <c r="I6606" s="86"/>
    </row>
    <row r="6607" spans="1:9" hidden="1" x14ac:dyDescent="0.25">
      <c r="A6607" s="532"/>
      <c r="B6607" s="132"/>
      <c r="C6607" s="60"/>
      <c r="D6607" s="65"/>
      <c r="E6607" s="71" t="s">
        <v>330</v>
      </c>
      <c r="F6607" s="72">
        <v>28200</v>
      </c>
      <c r="G6607" s="68">
        <f t="shared" si="210"/>
        <v>0</v>
      </c>
      <c r="H6607" s="373"/>
      <c r="I6607" s="86"/>
    </row>
    <row r="6608" spans="1:9" hidden="1" x14ac:dyDescent="0.25">
      <c r="A6608" s="532"/>
      <c r="B6608" s="132"/>
      <c r="C6608" s="60"/>
      <c r="D6608" s="60"/>
      <c r="E6608" s="71" t="s">
        <v>330</v>
      </c>
      <c r="F6608" s="72">
        <v>23000</v>
      </c>
      <c r="G6608" s="68">
        <f t="shared" si="210"/>
        <v>0</v>
      </c>
      <c r="H6608" s="373"/>
      <c r="I6608" s="504"/>
    </row>
    <row r="6609" spans="1:9" hidden="1" x14ac:dyDescent="0.25">
      <c r="A6609" s="532"/>
      <c r="B6609" s="400"/>
      <c r="C6609" s="60"/>
      <c r="D6609" s="65"/>
      <c r="E6609" s="66" t="s">
        <v>31</v>
      </c>
      <c r="F6609" s="72">
        <v>60000</v>
      </c>
      <c r="G6609" s="68">
        <f t="shared" si="210"/>
        <v>0</v>
      </c>
      <c r="H6609" s="86"/>
      <c r="I6609" s="504"/>
    </row>
    <row r="6610" spans="1:9" hidden="1" x14ac:dyDescent="0.25">
      <c r="A6610" s="532"/>
      <c r="B6610" s="400"/>
      <c r="C6610" s="60"/>
      <c r="D6610" s="65"/>
      <c r="E6610" s="66" t="s">
        <v>31</v>
      </c>
      <c r="F6610" s="72">
        <v>7500</v>
      </c>
      <c r="G6610" s="68">
        <f t="shared" si="210"/>
        <v>0</v>
      </c>
      <c r="H6610" s="86"/>
      <c r="I6610" s="504"/>
    </row>
    <row r="6611" spans="1:9" hidden="1" x14ac:dyDescent="0.25">
      <c r="A6611" s="532"/>
      <c r="B6611" s="74"/>
      <c r="C6611" s="165"/>
      <c r="D6611" s="65"/>
      <c r="E6611" s="66" t="s">
        <v>31</v>
      </c>
      <c r="F6611" s="62">
        <v>800</v>
      </c>
      <c r="G6611" s="72">
        <f t="shared" si="210"/>
        <v>0</v>
      </c>
      <c r="H6611" s="373"/>
      <c r="I6611" s="504"/>
    </row>
    <row r="6612" spans="1:9" hidden="1" x14ac:dyDescent="0.25">
      <c r="A6612" s="532"/>
      <c r="B6612" s="132"/>
      <c r="C6612" s="383"/>
      <c r="D6612" s="81"/>
      <c r="E6612" s="75" t="s">
        <v>28</v>
      </c>
      <c r="F6612" s="384">
        <v>275000</v>
      </c>
      <c r="G6612" s="72">
        <f t="shared" si="210"/>
        <v>0</v>
      </c>
      <c r="H6612" s="373"/>
      <c r="I6612" s="504"/>
    </row>
    <row r="6613" spans="1:9" hidden="1" x14ac:dyDescent="0.25">
      <c r="A6613" s="532"/>
      <c r="B6613" s="132"/>
      <c r="C6613" s="60"/>
      <c r="D6613" s="65"/>
      <c r="E6613" s="66" t="s">
        <v>31</v>
      </c>
      <c r="F6613" s="72">
        <v>195000</v>
      </c>
      <c r="G6613" s="72">
        <f t="shared" si="210"/>
        <v>0</v>
      </c>
      <c r="H6613" s="373"/>
      <c r="I6613" s="504"/>
    </row>
    <row r="6614" spans="1:9" hidden="1" x14ac:dyDescent="0.25">
      <c r="A6614" s="532"/>
      <c r="B6614" s="400"/>
      <c r="C6614" s="60"/>
      <c r="D6614" s="81"/>
      <c r="E6614" s="71" t="s">
        <v>28</v>
      </c>
      <c r="F6614" s="384">
        <v>210000</v>
      </c>
      <c r="G6614" s="72">
        <f t="shared" si="210"/>
        <v>0</v>
      </c>
      <c r="H6614" s="373"/>
      <c r="I6614" s="504"/>
    </row>
    <row r="6615" spans="1:9" hidden="1" x14ac:dyDescent="0.25">
      <c r="A6615" s="532"/>
      <c r="B6615" s="132"/>
      <c r="C6615" s="60"/>
      <c r="D6615" s="65"/>
      <c r="E6615" s="71" t="s">
        <v>28</v>
      </c>
      <c r="F6615" s="72">
        <v>55000</v>
      </c>
      <c r="G6615" s="72">
        <f t="shared" si="210"/>
        <v>0</v>
      </c>
      <c r="H6615" s="373"/>
      <c r="I6615" s="504"/>
    </row>
    <row r="6616" spans="1:9" hidden="1" x14ac:dyDescent="0.25">
      <c r="A6616" s="532"/>
      <c r="B6616" s="132"/>
      <c r="C6616" s="383"/>
      <c r="D6616" s="81"/>
      <c r="E6616" s="75" t="s">
        <v>28</v>
      </c>
      <c r="F6616" s="384">
        <v>275000</v>
      </c>
      <c r="G6616" s="68">
        <f t="shared" si="210"/>
        <v>0</v>
      </c>
      <c r="H6616" s="373"/>
      <c r="I6616" s="504"/>
    </row>
    <row r="6617" spans="1:9" hidden="1" x14ac:dyDescent="0.25">
      <c r="A6617" s="532"/>
      <c r="B6617" s="132"/>
      <c r="C6617" s="383"/>
      <c r="D6617" s="65"/>
      <c r="E6617" s="66" t="s">
        <v>31</v>
      </c>
      <c r="F6617" s="67">
        <v>15000</v>
      </c>
      <c r="G6617" s="72">
        <f t="shared" si="210"/>
        <v>0</v>
      </c>
      <c r="H6617" s="373"/>
      <c r="I6617" s="504"/>
    </row>
    <row r="6618" spans="1:9" hidden="1" x14ac:dyDescent="0.25">
      <c r="A6618" s="532"/>
      <c r="B6618" s="132"/>
      <c r="C6618" s="383"/>
      <c r="D6618" s="65"/>
      <c r="E6618" s="66" t="s">
        <v>31</v>
      </c>
      <c r="F6618" s="67">
        <v>7500</v>
      </c>
      <c r="G6618" s="72">
        <f t="shared" si="210"/>
        <v>0</v>
      </c>
      <c r="H6618" s="373"/>
      <c r="I6618" s="60"/>
    </row>
    <row r="6619" spans="1:9" hidden="1" x14ac:dyDescent="0.25">
      <c r="A6619" s="532"/>
      <c r="B6619" s="400"/>
      <c r="C6619" s="79"/>
      <c r="D6619" s="65"/>
      <c r="E6619" s="66" t="s">
        <v>31</v>
      </c>
      <c r="F6619" s="72">
        <v>11000</v>
      </c>
      <c r="G6619" s="72">
        <f t="shared" si="210"/>
        <v>0</v>
      </c>
      <c r="H6619" s="373"/>
      <c r="I6619" s="60"/>
    </row>
    <row r="6620" spans="1:9" hidden="1" x14ac:dyDescent="0.25">
      <c r="A6620" s="532"/>
      <c r="B6620" s="503"/>
      <c r="C6620" s="188"/>
      <c r="D6620" s="65"/>
      <c r="E6620" s="71" t="s">
        <v>137</v>
      </c>
      <c r="F6620" s="72">
        <v>34000</v>
      </c>
      <c r="G6620" s="72">
        <f t="shared" si="210"/>
        <v>0</v>
      </c>
      <c r="H6620" s="373"/>
      <c r="I6620" s="60"/>
    </row>
    <row r="6621" spans="1:9" hidden="1" x14ac:dyDescent="0.25">
      <c r="A6621" s="532"/>
      <c r="B6621" s="132"/>
      <c r="C6621" s="383"/>
      <c r="D6621" s="65"/>
      <c r="E6621" s="66" t="s">
        <v>31</v>
      </c>
      <c r="F6621" s="72">
        <v>61000</v>
      </c>
      <c r="G6621" s="68">
        <f t="shared" si="210"/>
        <v>0</v>
      </c>
      <c r="H6621" s="86"/>
      <c r="I6621" s="86"/>
    </row>
    <row r="6622" spans="1:9" hidden="1" x14ac:dyDescent="0.25">
      <c r="A6622" s="532"/>
      <c r="B6622" s="132"/>
      <c r="C6622" s="383"/>
      <c r="D6622" s="65"/>
      <c r="E6622" s="66" t="s">
        <v>3929</v>
      </c>
      <c r="F6622" s="72">
        <v>75000</v>
      </c>
      <c r="G6622" s="68">
        <f t="shared" si="210"/>
        <v>0</v>
      </c>
      <c r="H6622" s="373"/>
      <c r="I6622" s="86"/>
    </row>
    <row r="6623" spans="1:9" hidden="1" x14ac:dyDescent="0.25">
      <c r="A6623" s="532"/>
      <c r="B6623" s="132"/>
      <c r="C6623" s="383"/>
      <c r="D6623" s="65"/>
      <c r="E6623" s="66" t="s">
        <v>31</v>
      </c>
      <c r="F6623" s="67">
        <v>65000</v>
      </c>
      <c r="G6623" s="72">
        <f t="shared" si="210"/>
        <v>0</v>
      </c>
      <c r="H6623" s="373"/>
      <c r="I6623" s="60"/>
    </row>
    <row r="6624" spans="1:9" hidden="1" x14ac:dyDescent="0.25">
      <c r="A6624" s="532"/>
      <c r="B6624" s="132"/>
      <c r="C6624" s="60"/>
      <c r="D6624" s="108"/>
      <c r="E6624" s="71" t="s">
        <v>28</v>
      </c>
      <c r="F6624" s="95">
        <v>22000</v>
      </c>
      <c r="G6624" s="72">
        <f t="shared" si="210"/>
        <v>0</v>
      </c>
      <c r="H6624" s="373"/>
      <c r="I6624" s="86"/>
    </row>
    <row r="6625" spans="1:9" hidden="1" x14ac:dyDescent="0.25">
      <c r="A6625" s="532"/>
      <c r="B6625" s="132"/>
      <c r="C6625" s="60"/>
      <c r="D6625" s="65"/>
      <c r="E6625" s="71" t="s">
        <v>330</v>
      </c>
      <c r="F6625" s="72">
        <v>28200</v>
      </c>
      <c r="G6625" s="72">
        <f t="shared" si="210"/>
        <v>0</v>
      </c>
      <c r="H6625" s="373"/>
      <c r="I6625" s="86"/>
    </row>
    <row r="6626" spans="1:9" hidden="1" x14ac:dyDescent="0.25">
      <c r="A6626" s="532"/>
      <c r="B6626" s="132"/>
      <c r="C6626" s="60"/>
      <c r="D6626" s="81"/>
      <c r="E6626" s="75" t="s">
        <v>28</v>
      </c>
      <c r="F6626" s="72">
        <v>87500</v>
      </c>
      <c r="G6626" s="211">
        <f t="shared" si="210"/>
        <v>0</v>
      </c>
      <c r="H6626" s="373"/>
      <c r="I6626" s="86"/>
    </row>
    <row r="6627" spans="1:9" hidden="1" x14ac:dyDescent="0.25">
      <c r="A6627" s="532"/>
      <c r="B6627" s="132"/>
      <c r="C6627" s="60"/>
      <c r="D6627" s="65"/>
      <c r="E6627" s="66" t="s">
        <v>28</v>
      </c>
      <c r="F6627" s="72">
        <v>85000</v>
      </c>
      <c r="G6627" s="72">
        <f t="shared" si="210"/>
        <v>0</v>
      </c>
      <c r="H6627" s="373"/>
      <c r="I6627" s="86"/>
    </row>
    <row r="6628" spans="1:9" hidden="1" x14ac:dyDescent="0.25">
      <c r="A6628" s="532"/>
      <c r="B6628" s="509"/>
      <c r="C6628" s="71"/>
      <c r="D6628" s="60"/>
      <c r="E6628" s="71" t="s">
        <v>31</v>
      </c>
      <c r="F6628" s="72">
        <v>31000</v>
      </c>
      <c r="G6628" s="68">
        <f t="shared" si="210"/>
        <v>0</v>
      </c>
      <c r="H6628" s="373"/>
      <c r="I6628" s="86"/>
    </row>
    <row r="6629" spans="1:9" hidden="1" x14ac:dyDescent="0.25">
      <c r="A6629" s="532"/>
      <c r="B6629" s="132"/>
      <c r="C6629" s="60"/>
      <c r="D6629" s="60"/>
      <c r="E6629" s="71" t="s">
        <v>330</v>
      </c>
      <c r="F6629" s="72">
        <v>23000</v>
      </c>
      <c r="G6629" s="68">
        <f t="shared" si="210"/>
        <v>0</v>
      </c>
      <c r="H6629" s="373"/>
      <c r="I6629" s="86"/>
    </row>
    <row r="6630" spans="1:9" hidden="1" x14ac:dyDescent="0.25">
      <c r="A6630" s="532"/>
      <c r="B6630" s="132"/>
      <c r="C6630" s="75"/>
      <c r="D6630" s="65"/>
      <c r="E6630" s="66" t="s">
        <v>219</v>
      </c>
      <c r="F6630" s="72">
        <v>5500000</v>
      </c>
      <c r="G6630" s="211">
        <f t="shared" si="210"/>
        <v>0</v>
      </c>
      <c r="H6630" s="373"/>
      <c r="I6630" s="86"/>
    </row>
    <row r="6631" spans="1:9" hidden="1" x14ac:dyDescent="0.25">
      <c r="A6631" s="532"/>
      <c r="B6631" s="132"/>
      <c r="C6631" s="60"/>
      <c r="D6631" s="65"/>
      <c r="E6631" s="60" t="s">
        <v>31</v>
      </c>
      <c r="F6631" s="72">
        <v>85000</v>
      </c>
      <c r="G6631" s="211">
        <f t="shared" si="210"/>
        <v>0</v>
      </c>
      <c r="H6631" s="373"/>
      <c r="I6631" s="86"/>
    </row>
    <row r="6632" spans="1:9" hidden="1" x14ac:dyDescent="0.25">
      <c r="A6632" s="532"/>
      <c r="B6632" s="132"/>
      <c r="C6632" s="60"/>
      <c r="D6632" s="65"/>
      <c r="E6632" s="66" t="s">
        <v>31</v>
      </c>
      <c r="F6632" s="72">
        <v>22000</v>
      </c>
      <c r="G6632" s="211">
        <f t="shared" si="210"/>
        <v>0</v>
      </c>
      <c r="H6632" s="373"/>
      <c r="I6632" s="86"/>
    </row>
    <row r="6633" spans="1:9" hidden="1" x14ac:dyDescent="0.25">
      <c r="A6633" s="532"/>
      <c r="B6633" s="132"/>
      <c r="C6633" s="80"/>
      <c r="D6633" s="65"/>
      <c r="E6633" s="66" t="s">
        <v>31</v>
      </c>
      <c r="F6633" s="72">
        <v>11000</v>
      </c>
      <c r="G6633" s="211">
        <f t="shared" si="210"/>
        <v>0</v>
      </c>
      <c r="H6633" s="373"/>
      <c r="I6633" s="86"/>
    </row>
    <row r="6634" spans="1:9" hidden="1" x14ac:dyDescent="0.25">
      <c r="A6634" s="532"/>
      <c r="B6634" s="505"/>
      <c r="C6634" s="60"/>
      <c r="D6634" s="65"/>
      <c r="E6634" s="66" t="s">
        <v>31</v>
      </c>
      <c r="F6634" s="72">
        <v>2400</v>
      </c>
      <c r="G6634" s="211">
        <f t="shared" si="210"/>
        <v>0</v>
      </c>
      <c r="H6634" s="373"/>
      <c r="I6634" s="86"/>
    </row>
    <row r="6635" spans="1:9" hidden="1" x14ac:dyDescent="0.25">
      <c r="A6635" s="532"/>
      <c r="B6635" s="132"/>
      <c r="C6635" s="60"/>
      <c r="D6635" s="65"/>
      <c r="E6635" s="66" t="s">
        <v>31</v>
      </c>
      <c r="F6635" s="72">
        <v>500</v>
      </c>
      <c r="G6635" s="211">
        <f t="shared" si="210"/>
        <v>0</v>
      </c>
      <c r="H6635" s="373"/>
      <c r="I6635" s="86"/>
    </row>
    <row r="6636" spans="1:9" hidden="1" x14ac:dyDescent="0.25">
      <c r="A6636" s="532"/>
      <c r="B6636" s="132"/>
      <c r="C6636" s="60"/>
      <c r="D6636" s="65"/>
      <c r="E6636" s="66" t="s">
        <v>31</v>
      </c>
      <c r="F6636" s="72">
        <v>200</v>
      </c>
      <c r="G6636" s="211">
        <f t="shared" si="210"/>
        <v>0</v>
      </c>
      <c r="H6636" s="373"/>
      <c r="I6636" s="86"/>
    </row>
    <row r="6637" spans="1:9" hidden="1" x14ac:dyDescent="0.25">
      <c r="A6637" s="532"/>
      <c r="B6637" s="132"/>
      <c r="C6637" s="60"/>
      <c r="D6637" s="65"/>
      <c r="E6637" s="66" t="s">
        <v>28</v>
      </c>
      <c r="F6637" s="62">
        <v>600000</v>
      </c>
      <c r="G6637" s="72">
        <f t="shared" si="210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10"/>
        <v>0</v>
      </c>
      <c r="H6638" s="373"/>
      <c r="I6638" s="504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10"/>
        <v>0</v>
      </c>
      <c r="H6639" s="86"/>
      <c r="I6639" s="504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10"/>
        <v>0</v>
      </c>
      <c r="H6640" s="86"/>
      <c r="I6640" s="504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10"/>
        <v>0</v>
      </c>
      <c r="H6641" s="373"/>
      <c r="I6641" s="504"/>
    </row>
    <row r="6642" spans="1:9" hidden="1" x14ac:dyDescent="0.25">
      <c r="A6642" s="218"/>
      <c r="B6642" s="132"/>
      <c r="C6642" s="383"/>
      <c r="D6642" s="81"/>
      <c r="E6642" s="75" t="s">
        <v>28</v>
      </c>
      <c r="F6642" s="384">
        <v>3000</v>
      </c>
      <c r="G6642" s="72">
        <f t="shared" si="210"/>
        <v>0</v>
      </c>
      <c r="H6642" s="373"/>
      <c r="I6642" s="504"/>
    </row>
    <row r="6643" spans="1:9" hidden="1" x14ac:dyDescent="0.25">
      <c r="A6643" s="218"/>
      <c r="B6643" s="132"/>
      <c r="C6643" s="383"/>
      <c r="D6643" s="65"/>
      <c r="E6643" s="66" t="s">
        <v>31</v>
      </c>
      <c r="F6643" s="67">
        <v>240000</v>
      </c>
      <c r="G6643" s="72">
        <f t="shared" si="210"/>
        <v>0</v>
      </c>
      <c r="H6643" s="373"/>
      <c r="I6643" s="504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10"/>
        <v>0</v>
      </c>
      <c r="H6644" s="373"/>
      <c r="I6644" s="504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10"/>
        <v>0</v>
      </c>
      <c r="H6645" s="374"/>
      <c r="I6645" s="504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4">
        <v>85000</v>
      </c>
      <c r="G6646" s="68">
        <f t="shared" si="210"/>
        <v>0</v>
      </c>
      <c r="H6646" s="374"/>
      <c r="I6646" s="504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10"/>
        <v>0</v>
      </c>
      <c r="H6647" s="374"/>
      <c r="I6647" s="504"/>
    </row>
    <row r="6648" spans="1:9" hidden="1" x14ac:dyDescent="0.25">
      <c r="A6648" s="218"/>
      <c r="B6648" s="400"/>
      <c r="C6648" s="79"/>
      <c r="D6648" s="65"/>
      <c r="E6648" s="66" t="s">
        <v>31</v>
      </c>
      <c r="F6648" s="72">
        <v>42500</v>
      </c>
      <c r="G6648" s="72">
        <f t="shared" si="210"/>
        <v>0</v>
      </c>
      <c r="H6648" s="373"/>
      <c r="I6648" s="60"/>
    </row>
    <row r="6649" spans="1:9" hidden="1" x14ac:dyDescent="0.25">
      <c r="A6649" s="218"/>
      <c r="B6649" s="132"/>
      <c r="C6649" s="383"/>
      <c r="D6649" s="81"/>
      <c r="E6649" s="75" t="s">
        <v>28</v>
      </c>
      <c r="F6649" s="384">
        <v>1000</v>
      </c>
      <c r="G6649" s="68">
        <f t="shared" si="210"/>
        <v>0</v>
      </c>
      <c r="H6649" s="373"/>
      <c r="I6649" s="60"/>
    </row>
    <row r="6650" spans="1:9" hidden="1" x14ac:dyDescent="0.25">
      <c r="A6650" s="218"/>
      <c r="B6650" s="516"/>
      <c r="C6650" s="378"/>
      <c r="D6650" s="377"/>
      <c r="E6650" s="501" t="s">
        <v>330</v>
      </c>
      <c r="F6650" s="380">
        <v>28200</v>
      </c>
      <c r="G6650" s="380">
        <f t="shared" si="210"/>
        <v>0</v>
      </c>
      <c r="H6650" s="381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10"/>
        <v>0</v>
      </c>
      <c r="H6651" s="373"/>
      <c r="I6651" s="60"/>
    </row>
    <row r="6652" spans="1:9" hidden="1" x14ac:dyDescent="0.25">
      <c r="A6652" s="218"/>
      <c r="B6652" s="132"/>
      <c r="C6652" s="75"/>
      <c r="D6652" s="385"/>
      <c r="E6652" s="75" t="s">
        <v>28</v>
      </c>
      <c r="F6652" s="68">
        <v>11000</v>
      </c>
      <c r="G6652" s="68">
        <f t="shared" si="210"/>
        <v>0</v>
      </c>
      <c r="H6652" s="373"/>
      <c r="I6652" s="86"/>
    </row>
    <row r="6653" spans="1:9" hidden="1" x14ac:dyDescent="0.25">
      <c r="A6653" s="218"/>
      <c r="B6653" s="132"/>
      <c r="C6653" s="383"/>
      <c r="D6653" s="385"/>
      <c r="E6653" s="75" t="s">
        <v>31</v>
      </c>
      <c r="F6653" s="68">
        <v>460000</v>
      </c>
      <c r="G6653" s="68">
        <f t="shared" si="210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10"/>
        <v>0</v>
      </c>
      <c r="H6654" s="373"/>
      <c r="I6654" s="86"/>
    </row>
    <row r="6655" spans="1:9" hidden="1" x14ac:dyDescent="0.25">
      <c r="A6655" s="218"/>
      <c r="B6655" s="132"/>
      <c r="C6655" s="383"/>
      <c r="D6655" s="81"/>
      <c r="E6655" s="75" t="s">
        <v>28</v>
      </c>
      <c r="F6655" s="384">
        <v>275000</v>
      </c>
      <c r="G6655" s="72">
        <f t="shared" si="210"/>
        <v>0</v>
      </c>
      <c r="H6655" s="373"/>
      <c r="I6655" s="86"/>
    </row>
    <row r="6656" spans="1:9" hidden="1" x14ac:dyDescent="0.25">
      <c r="A6656" s="218"/>
      <c r="B6656" s="509"/>
      <c r="C6656" s="75"/>
      <c r="D6656" s="65"/>
      <c r="E6656" s="75" t="s">
        <v>71</v>
      </c>
      <c r="F6656" s="217">
        <v>100000</v>
      </c>
      <c r="G6656" s="68">
        <f t="shared" si="210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10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10"/>
        <v>0</v>
      </c>
      <c r="H6658" s="373"/>
      <c r="I6658" s="86"/>
    </row>
    <row r="6659" spans="1:9" hidden="1" x14ac:dyDescent="0.25">
      <c r="A6659" s="218"/>
      <c r="B6659" s="132"/>
      <c r="C6659" s="383"/>
      <c r="D6659" s="65"/>
      <c r="E6659" s="66" t="s">
        <v>64</v>
      </c>
      <c r="F6659" s="68">
        <v>12000</v>
      </c>
      <c r="G6659" s="72">
        <f t="shared" si="210"/>
        <v>0</v>
      </c>
      <c r="H6659" s="373"/>
      <c r="I6659" s="60"/>
    </row>
    <row r="6660" spans="1:9" hidden="1" x14ac:dyDescent="0.25">
      <c r="A6660" s="218"/>
      <c r="B6660" s="502"/>
      <c r="C6660" s="75"/>
      <c r="D6660" s="81"/>
      <c r="E6660" s="75" t="s">
        <v>31</v>
      </c>
      <c r="F6660" s="217">
        <v>60000</v>
      </c>
      <c r="G6660" s="211">
        <f t="shared" si="210"/>
        <v>0</v>
      </c>
      <c r="H6660" s="374"/>
      <c r="I6660" s="86"/>
    </row>
    <row r="6661" spans="1:9" hidden="1" x14ac:dyDescent="0.25">
      <c r="A6661" s="218"/>
      <c r="B6661" s="132"/>
      <c r="C6661" s="75"/>
      <c r="D6661" s="385"/>
      <c r="E6661" s="75" t="s">
        <v>28</v>
      </c>
      <c r="F6661" s="68">
        <v>300000</v>
      </c>
      <c r="G6661" s="68">
        <f t="shared" si="210"/>
        <v>0</v>
      </c>
      <c r="H6661" s="374"/>
      <c r="I6661" s="86"/>
    </row>
    <row r="6662" spans="1:9" hidden="1" x14ac:dyDescent="0.25">
      <c r="A6662" s="218"/>
      <c r="B6662" s="509"/>
      <c r="C6662" s="75"/>
      <c r="D6662" s="65"/>
      <c r="E6662" s="75" t="s">
        <v>31</v>
      </c>
      <c r="F6662" s="217">
        <v>105000</v>
      </c>
      <c r="G6662" s="68">
        <f t="shared" si="210"/>
        <v>0</v>
      </c>
      <c r="H6662" s="374"/>
      <c r="I6662" s="86"/>
    </row>
    <row r="6663" spans="1:9" hidden="1" x14ac:dyDescent="0.25">
      <c r="A6663" s="218"/>
      <c r="B6663" s="400"/>
      <c r="C6663" s="87"/>
      <c r="D6663" s="65"/>
      <c r="E6663" s="66" t="s">
        <v>31</v>
      </c>
      <c r="F6663" s="72">
        <v>110000</v>
      </c>
      <c r="G6663" s="211">
        <f t="shared" si="210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10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10"/>
        <v>0</v>
      </c>
      <c r="H6665" s="374"/>
      <c r="I6665" s="86"/>
    </row>
    <row r="6666" spans="1:9" hidden="1" x14ac:dyDescent="0.25">
      <c r="A6666" s="218"/>
      <c r="B6666" s="509"/>
      <c r="C6666" s="71"/>
      <c r="D6666" s="60"/>
      <c r="E6666" s="71" t="s">
        <v>31</v>
      </c>
      <c r="F6666" s="72">
        <v>31000</v>
      </c>
      <c r="G6666" s="68">
        <f t="shared" si="210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11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11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11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11"/>
        <v>0</v>
      </c>
      <c r="H6670" s="86"/>
      <c r="I6670" s="86"/>
    </row>
    <row r="6671" spans="1:9" hidden="1" x14ac:dyDescent="0.25">
      <c r="A6671" s="218"/>
      <c r="B6671" s="502"/>
      <c r="C6671" s="87"/>
      <c r="D6671" s="65"/>
      <c r="E6671" s="66" t="s">
        <v>31</v>
      </c>
      <c r="F6671" s="72">
        <v>140000</v>
      </c>
      <c r="G6671" s="68">
        <f t="shared" si="211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11"/>
        <v>0</v>
      </c>
      <c r="H6672" s="373"/>
      <c r="I6672" s="86"/>
    </row>
    <row r="6673" spans="1:9" hidden="1" x14ac:dyDescent="0.25">
      <c r="A6673" s="218"/>
      <c r="B6673" s="132"/>
      <c r="C6673" s="383"/>
      <c r="D6673" s="65"/>
      <c r="E6673" s="71" t="s">
        <v>31</v>
      </c>
      <c r="F6673" s="72">
        <v>460000</v>
      </c>
      <c r="G6673" s="68">
        <f t="shared" si="211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11"/>
        <v>0</v>
      </c>
      <c r="H6674" s="86"/>
      <c r="I6674" s="86"/>
    </row>
    <row r="6675" spans="1:9" hidden="1" x14ac:dyDescent="0.25">
      <c r="A6675" s="218"/>
      <c r="B6675" s="509"/>
      <c r="C6675" s="60"/>
      <c r="D6675" s="65"/>
      <c r="E6675" s="71" t="s">
        <v>31</v>
      </c>
      <c r="F6675" s="72">
        <v>1500000</v>
      </c>
      <c r="G6675" s="68">
        <f t="shared" si="211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11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11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11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11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11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11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11"/>
        <v>0</v>
      </c>
      <c r="H6682" s="86"/>
      <c r="I6682" s="86"/>
    </row>
    <row r="6683" spans="1:9" hidden="1" x14ac:dyDescent="0.25">
      <c r="A6683" s="218"/>
      <c r="B6683" s="400"/>
      <c r="C6683" s="86"/>
      <c r="D6683" s="65"/>
      <c r="E6683" s="71" t="s">
        <v>31</v>
      </c>
      <c r="F6683" s="72">
        <v>1500000</v>
      </c>
      <c r="G6683" s="68">
        <f t="shared" si="211"/>
        <v>0</v>
      </c>
      <c r="H6683" s="86"/>
      <c r="I6683" s="86"/>
    </row>
    <row r="6684" spans="1:9" hidden="1" x14ac:dyDescent="0.25">
      <c r="A6684" s="218"/>
      <c r="B6684" s="533"/>
      <c r="C6684" s="534"/>
      <c r="D6684" s="535"/>
      <c r="E6684" s="536" t="s">
        <v>31</v>
      </c>
      <c r="F6684" s="537" t="s">
        <v>10209</v>
      </c>
      <c r="G6684" s="538">
        <v>0</v>
      </c>
      <c r="H6684" s="534"/>
      <c r="I6684" s="534"/>
    </row>
    <row r="6685" spans="1:9" hidden="1" x14ac:dyDescent="0.25">
      <c r="A6685" s="218"/>
      <c r="B6685" s="533"/>
      <c r="C6685" s="534"/>
      <c r="D6685" s="535"/>
      <c r="E6685" s="536" t="s">
        <v>31</v>
      </c>
      <c r="F6685" s="537" t="s">
        <v>10209</v>
      </c>
      <c r="G6685" s="538"/>
      <c r="H6685" s="534"/>
      <c r="I6685" s="534"/>
    </row>
    <row r="6686" spans="1:9" hidden="1" x14ac:dyDescent="0.25">
      <c r="A6686" s="218"/>
      <c r="B6686" s="400"/>
      <c r="C6686" s="86"/>
      <c r="D6686" s="65"/>
      <c r="E6686" s="71" t="s">
        <v>31</v>
      </c>
      <c r="F6686" s="72">
        <v>1500000</v>
      </c>
      <c r="G6686" s="68">
        <f t="shared" si="211"/>
        <v>0</v>
      </c>
      <c r="H6686" s="86"/>
      <c r="I6686" s="86"/>
    </row>
    <row r="6687" spans="1:9" hidden="1" x14ac:dyDescent="0.25">
      <c r="A6687" s="218"/>
      <c r="B6687" s="400"/>
      <c r="C6687" s="86"/>
      <c r="D6687" s="65"/>
      <c r="E6687" s="71" t="s">
        <v>31</v>
      </c>
      <c r="F6687" s="72">
        <v>1500000</v>
      </c>
      <c r="G6687" s="68">
        <f t="shared" si="211"/>
        <v>0</v>
      </c>
      <c r="H6687" s="86"/>
      <c r="I6687" s="86"/>
    </row>
    <row r="6688" spans="1:9" hidden="1" x14ac:dyDescent="0.25">
      <c r="A6688" s="218"/>
      <c r="B6688" s="400"/>
      <c r="C6688" s="86"/>
      <c r="D6688" s="65"/>
      <c r="E6688" s="71" t="s">
        <v>31</v>
      </c>
      <c r="F6688" s="72">
        <v>1500000</v>
      </c>
      <c r="G6688" s="68">
        <f t="shared" si="211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11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11"/>
        <v>0</v>
      </c>
      <c r="H6690" s="373"/>
      <c r="I6690" s="504"/>
    </row>
    <row r="6691" spans="1:9" hidden="1" x14ac:dyDescent="0.25">
      <c r="A6691" s="218"/>
      <c r="B6691" s="506"/>
      <c r="C6691" s="74"/>
      <c r="D6691" s="65"/>
      <c r="E6691" s="66" t="s">
        <v>31</v>
      </c>
      <c r="F6691" s="72">
        <v>20000</v>
      </c>
      <c r="G6691" s="68">
        <f t="shared" si="211"/>
        <v>0</v>
      </c>
      <c r="H6691" s="86"/>
      <c r="I6691" s="504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11"/>
        <v>0</v>
      </c>
      <c r="H6692" s="373"/>
      <c r="I6692" s="504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11"/>
        <v>0</v>
      </c>
      <c r="H6693" s="373"/>
      <c r="I6693" s="504"/>
    </row>
    <row r="6694" spans="1:9" hidden="1" x14ac:dyDescent="0.25">
      <c r="A6694" s="218"/>
      <c r="B6694" s="400"/>
      <c r="C6694" s="60"/>
      <c r="D6694" s="65"/>
      <c r="E6694" s="60" t="s">
        <v>28</v>
      </c>
      <c r="F6694" s="72">
        <v>350000</v>
      </c>
      <c r="G6694" s="72">
        <f t="shared" si="211"/>
        <v>0</v>
      </c>
      <c r="H6694" s="373"/>
      <c r="I6694" s="504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11"/>
        <v>0</v>
      </c>
      <c r="H6695" s="373"/>
      <c r="I6695" s="504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11"/>
        <v>0</v>
      </c>
      <c r="H6696" s="373"/>
      <c r="I6696" s="504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11"/>
        <v>0</v>
      </c>
      <c r="H6697" s="373"/>
      <c r="I6697" s="504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11"/>
        <v>0</v>
      </c>
      <c r="H6698" s="373"/>
      <c r="I6698" s="504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4">
        <v>85000</v>
      </c>
      <c r="G6699" s="72">
        <f t="shared" si="211"/>
        <v>0</v>
      </c>
      <c r="H6699" s="373"/>
      <c r="I6699" s="504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11"/>
        <v>0</v>
      </c>
      <c r="H6700" s="373"/>
      <c r="I6700" s="504"/>
    </row>
    <row r="6701" spans="1:9" hidden="1" x14ac:dyDescent="0.25">
      <c r="A6701" s="218"/>
      <c r="B6701" s="132"/>
      <c r="C6701" s="383"/>
      <c r="D6701" s="65"/>
      <c r="E6701" s="66" t="s">
        <v>28</v>
      </c>
      <c r="F6701" s="68">
        <v>60000</v>
      </c>
      <c r="G6701" s="72">
        <f t="shared" si="211"/>
        <v>0</v>
      </c>
      <c r="H6701" s="373"/>
      <c r="I6701" s="504"/>
    </row>
    <row r="6702" spans="1:9" hidden="1" x14ac:dyDescent="0.25">
      <c r="A6702" s="218"/>
      <c r="B6702" s="400"/>
      <c r="C6702" s="79"/>
      <c r="D6702" s="65"/>
      <c r="E6702" s="66" t="s">
        <v>31</v>
      </c>
      <c r="F6702" s="72">
        <v>460000</v>
      </c>
      <c r="G6702" s="72">
        <f t="shared" si="211"/>
        <v>0</v>
      </c>
      <c r="H6702" s="373"/>
      <c r="I6702" s="504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4">
        <v>40000</v>
      </c>
      <c r="G6703" s="68">
        <f t="shared" si="211"/>
        <v>0</v>
      </c>
      <c r="H6703" s="373"/>
      <c r="I6703" s="60"/>
    </row>
    <row r="6704" spans="1:9" hidden="1" x14ac:dyDescent="0.25">
      <c r="A6704" s="218"/>
      <c r="B6704" s="503"/>
      <c r="C6704" s="188"/>
      <c r="D6704" s="65"/>
      <c r="E6704" s="71" t="s">
        <v>137</v>
      </c>
      <c r="F6704" s="72">
        <v>34000</v>
      </c>
      <c r="G6704" s="68">
        <f t="shared" si="211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11"/>
        <v>0</v>
      </c>
      <c r="H6705" s="373"/>
      <c r="I6705" s="60"/>
    </row>
    <row r="6706" spans="1:9" hidden="1" x14ac:dyDescent="0.25">
      <c r="A6706" s="218"/>
      <c r="B6706" s="132"/>
      <c r="C6706" s="75"/>
      <c r="D6706" s="385"/>
      <c r="E6706" s="75" t="s">
        <v>28</v>
      </c>
      <c r="F6706" s="68">
        <v>875000</v>
      </c>
      <c r="G6706" s="68">
        <f t="shared" si="211"/>
        <v>0</v>
      </c>
      <c r="H6706" s="373"/>
      <c r="I6706" s="86"/>
    </row>
    <row r="6707" spans="1:9" hidden="1" x14ac:dyDescent="0.25">
      <c r="A6707" s="218"/>
      <c r="B6707" s="539"/>
      <c r="C6707" s="80"/>
      <c r="D6707" s="65"/>
      <c r="E6707" s="60" t="s">
        <v>31</v>
      </c>
      <c r="F6707" s="72">
        <v>375000</v>
      </c>
      <c r="G6707" s="72">
        <f t="shared" si="211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11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11"/>
        <v>0</v>
      </c>
      <c r="H6709" s="373"/>
      <c r="I6709" s="86"/>
    </row>
    <row r="6710" spans="1:9" hidden="1" x14ac:dyDescent="0.25">
      <c r="A6710" s="218"/>
      <c r="B6710" s="132"/>
      <c r="C6710" s="531"/>
      <c r="D6710" s="60"/>
      <c r="E6710" s="71" t="s">
        <v>31</v>
      </c>
      <c r="F6710" s="72">
        <v>3425000</v>
      </c>
      <c r="G6710" s="68">
        <f t="shared" si="211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11"/>
        <v>0</v>
      </c>
      <c r="H6711" s="373"/>
      <c r="I6711" s="86"/>
    </row>
    <row r="6712" spans="1:9" hidden="1" x14ac:dyDescent="0.25">
      <c r="A6712" s="218"/>
      <c r="B6712" s="509"/>
      <c r="C6712" s="71"/>
      <c r="D6712" s="65"/>
      <c r="E6712" s="66" t="s">
        <v>330</v>
      </c>
      <c r="F6712" s="72">
        <v>32000</v>
      </c>
      <c r="G6712" s="211">
        <f t="shared" si="211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11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11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11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11"/>
        <v>0</v>
      </c>
      <c r="H6716" s="373"/>
      <c r="I6716" s="86"/>
    </row>
    <row r="6717" spans="1:9" hidden="1" x14ac:dyDescent="0.25">
      <c r="A6717" s="218"/>
      <c r="B6717" s="400"/>
      <c r="C6717" s="79"/>
      <c r="D6717" s="65"/>
      <c r="E6717" s="66" t="s">
        <v>31</v>
      </c>
      <c r="F6717" s="72">
        <v>600</v>
      </c>
      <c r="G6717" s="72">
        <f t="shared" si="211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11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11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11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11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11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11"/>
        <v>0</v>
      </c>
      <c r="H6723" s="373"/>
      <c r="I6723" s="504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11"/>
        <v>0</v>
      </c>
      <c r="H6724" s="373"/>
      <c r="I6724" s="504"/>
    </row>
    <row r="6725" spans="1:9" hidden="1" x14ac:dyDescent="0.25">
      <c r="A6725" s="218"/>
      <c r="B6725" s="509"/>
      <c r="C6725" s="75"/>
      <c r="D6725" s="65"/>
      <c r="E6725" s="75" t="s">
        <v>64</v>
      </c>
      <c r="F6725" s="217">
        <v>60000</v>
      </c>
      <c r="G6725" s="68">
        <f t="shared" si="211"/>
        <v>0</v>
      </c>
      <c r="H6725" s="373"/>
      <c r="I6725" s="504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04"/>
    </row>
    <row r="6727" spans="1:9" hidden="1" x14ac:dyDescent="0.25">
      <c r="A6727" s="218"/>
      <c r="B6727" s="502"/>
      <c r="C6727" s="75"/>
      <c r="D6727" s="81"/>
      <c r="E6727" s="75" t="s">
        <v>38</v>
      </c>
      <c r="F6727" s="217">
        <v>10000</v>
      </c>
      <c r="G6727" s="211">
        <f t="shared" si="211"/>
        <v>0</v>
      </c>
      <c r="H6727" s="374"/>
      <c r="I6727" s="504"/>
    </row>
    <row r="6728" spans="1:9" hidden="1" x14ac:dyDescent="0.25">
      <c r="A6728" s="218"/>
      <c r="B6728" s="132"/>
      <c r="C6728" s="540"/>
      <c r="D6728" s="65"/>
      <c r="E6728" s="66" t="s">
        <v>31</v>
      </c>
      <c r="F6728" s="72">
        <v>1550</v>
      </c>
      <c r="G6728" s="72">
        <f t="shared" si="211"/>
        <v>0</v>
      </c>
      <c r="H6728" s="373"/>
      <c r="I6728" s="504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11"/>
        <v>0</v>
      </c>
      <c r="H6729" s="373"/>
      <c r="I6729" s="504"/>
    </row>
    <row r="6730" spans="1:9" hidden="1" x14ac:dyDescent="0.25">
      <c r="A6730" s="218"/>
      <c r="B6730" s="505"/>
      <c r="C6730" s="540"/>
      <c r="D6730" s="65"/>
      <c r="E6730" s="66" t="s">
        <v>31</v>
      </c>
      <c r="F6730" s="72">
        <v>1545000</v>
      </c>
      <c r="G6730" s="72">
        <f t="shared" si="211"/>
        <v>0</v>
      </c>
      <c r="H6730" s="373"/>
      <c r="I6730" s="504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12">D6731*F6731</f>
        <v>0</v>
      </c>
      <c r="H6731" s="373"/>
      <c r="I6731" s="504"/>
    </row>
    <row r="6732" spans="1:9" hidden="1" x14ac:dyDescent="0.25">
      <c r="A6732" s="218"/>
      <c r="B6732" s="400"/>
      <c r="C6732" s="60"/>
      <c r="D6732" s="65"/>
      <c r="E6732" s="60" t="s">
        <v>28</v>
      </c>
      <c r="F6732" s="72">
        <v>45000</v>
      </c>
      <c r="G6732" s="72">
        <f t="shared" si="212"/>
        <v>0</v>
      </c>
      <c r="H6732" s="373"/>
      <c r="I6732" s="504"/>
    </row>
    <row r="6733" spans="1:9" hidden="1" x14ac:dyDescent="0.25">
      <c r="A6733" s="218"/>
      <c r="B6733" s="132"/>
      <c r="C6733" s="383"/>
      <c r="D6733" s="65"/>
      <c r="E6733" s="66" t="s">
        <v>71</v>
      </c>
      <c r="F6733" s="68">
        <v>2400000</v>
      </c>
      <c r="G6733" s="72">
        <f t="shared" si="212"/>
        <v>0</v>
      </c>
      <c r="H6733" s="373"/>
      <c r="I6733" s="504"/>
    </row>
    <row r="6734" spans="1:9" hidden="1" x14ac:dyDescent="0.25">
      <c r="A6734" s="218"/>
      <c r="B6734" s="132"/>
      <c r="C6734" s="383"/>
      <c r="D6734" s="65"/>
      <c r="E6734" s="66" t="s">
        <v>31</v>
      </c>
      <c r="F6734" s="67">
        <v>285000</v>
      </c>
      <c r="G6734" s="72">
        <f t="shared" si="212"/>
        <v>0</v>
      </c>
      <c r="H6734" s="373"/>
      <c r="I6734" s="504"/>
    </row>
    <row r="6735" spans="1:9" hidden="1" x14ac:dyDescent="0.25">
      <c r="A6735" s="218"/>
      <c r="B6735" s="400"/>
      <c r="C6735" s="79"/>
      <c r="D6735" s="65"/>
      <c r="E6735" s="66" t="s">
        <v>31</v>
      </c>
      <c r="F6735" s="72">
        <v>460000</v>
      </c>
      <c r="G6735" s="68">
        <f t="shared" si="212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12"/>
        <v>0</v>
      </c>
      <c r="H6736" s="373"/>
      <c r="I6736" s="60"/>
    </row>
    <row r="6737" spans="1:9" hidden="1" x14ac:dyDescent="0.25">
      <c r="A6737" s="218"/>
      <c r="B6737" s="541"/>
      <c r="C6737" s="542"/>
      <c r="D6737" s="385"/>
      <c r="E6737" s="75" t="s">
        <v>28</v>
      </c>
      <c r="F6737" s="68">
        <v>65000</v>
      </c>
      <c r="G6737" s="68">
        <f t="shared" si="212"/>
        <v>0</v>
      </c>
      <c r="H6737" s="373"/>
      <c r="I6737" s="86"/>
    </row>
    <row r="6738" spans="1:9" hidden="1" x14ac:dyDescent="0.25">
      <c r="A6738" s="218"/>
      <c r="B6738" s="543"/>
      <c r="C6738" s="418"/>
      <c r="D6738" s="81"/>
      <c r="E6738" s="75" t="s">
        <v>31</v>
      </c>
      <c r="F6738" s="68">
        <v>870000</v>
      </c>
      <c r="G6738" s="68">
        <f t="shared" si="212"/>
        <v>0</v>
      </c>
      <c r="H6738" s="373"/>
      <c r="I6738" s="86"/>
    </row>
    <row r="6739" spans="1:9" hidden="1" x14ac:dyDescent="0.25">
      <c r="A6739" s="218"/>
      <c r="B6739" s="502"/>
      <c r="C6739" s="139"/>
      <c r="D6739" s="81"/>
      <c r="E6739" s="75" t="s">
        <v>31</v>
      </c>
      <c r="F6739" s="68">
        <v>800000</v>
      </c>
      <c r="G6739" s="68">
        <f t="shared" si="212"/>
        <v>0</v>
      </c>
      <c r="H6739" s="373"/>
      <c r="I6739" s="86"/>
    </row>
    <row r="6740" spans="1:9" hidden="1" x14ac:dyDescent="0.25">
      <c r="A6740" s="218"/>
      <c r="B6740" s="502"/>
      <c r="C6740" s="75"/>
      <c r="D6740" s="81"/>
      <c r="E6740" s="372" t="s">
        <v>28</v>
      </c>
      <c r="F6740" s="68">
        <v>10000</v>
      </c>
      <c r="G6740" s="68">
        <f t="shared" si="212"/>
        <v>0</v>
      </c>
      <c r="H6740" s="373"/>
      <c r="I6740" s="86"/>
    </row>
    <row r="6741" spans="1:9" hidden="1" x14ac:dyDescent="0.25">
      <c r="A6741" s="218"/>
      <c r="B6741" s="502"/>
      <c r="C6741" s="75"/>
      <c r="D6741" s="75"/>
      <c r="E6741" s="73" t="s">
        <v>31</v>
      </c>
      <c r="F6741" s="68">
        <v>5000</v>
      </c>
      <c r="G6741" s="68">
        <f t="shared" si="212"/>
        <v>0</v>
      </c>
      <c r="H6741" s="373"/>
      <c r="I6741" s="86"/>
    </row>
    <row r="6742" spans="1:9" hidden="1" x14ac:dyDescent="0.25">
      <c r="A6742" s="218"/>
      <c r="B6742" s="502"/>
      <c r="C6742" s="73"/>
      <c r="D6742" s="81"/>
      <c r="E6742" s="372" t="s">
        <v>31</v>
      </c>
      <c r="F6742" s="68">
        <v>140000</v>
      </c>
      <c r="G6742" s="217">
        <f t="shared" si="212"/>
        <v>0</v>
      </c>
      <c r="H6742" s="373"/>
      <c r="I6742" s="86"/>
    </row>
    <row r="6743" spans="1:9" hidden="1" x14ac:dyDescent="0.25">
      <c r="A6743" s="218"/>
      <c r="B6743" s="502"/>
      <c r="C6743" s="75"/>
      <c r="D6743" s="81"/>
      <c r="E6743" s="372" t="s">
        <v>330</v>
      </c>
      <c r="F6743" s="68">
        <v>28200</v>
      </c>
      <c r="G6743" s="217">
        <f t="shared" si="212"/>
        <v>0</v>
      </c>
      <c r="H6743" s="373"/>
      <c r="I6743" s="86"/>
    </row>
    <row r="6744" spans="1:9" hidden="1" x14ac:dyDescent="0.25">
      <c r="A6744" s="218"/>
      <c r="B6744" s="509"/>
      <c r="C6744" s="71"/>
      <c r="D6744" s="65"/>
      <c r="E6744" s="66" t="s">
        <v>31</v>
      </c>
      <c r="F6744" s="72">
        <v>65000</v>
      </c>
      <c r="G6744" s="211">
        <f t="shared" si="212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12"/>
        <v>0</v>
      </c>
      <c r="H6745" s="374"/>
      <c r="I6745" s="86"/>
    </row>
    <row r="6746" spans="1:9" hidden="1" x14ac:dyDescent="0.25">
      <c r="A6746" s="218"/>
      <c r="B6746" s="503"/>
      <c r="C6746" s="188"/>
      <c r="D6746" s="65"/>
      <c r="E6746" s="71" t="s">
        <v>330</v>
      </c>
      <c r="F6746" s="72">
        <v>34000</v>
      </c>
      <c r="G6746" s="68">
        <f t="shared" si="212"/>
        <v>0</v>
      </c>
      <c r="H6746" s="374"/>
      <c r="I6746" s="86"/>
    </row>
    <row r="6747" spans="1:9" hidden="1" x14ac:dyDescent="0.25">
      <c r="A6747" s="218"/>
      <c r="B6747" s="400"/>
      <c r="C6747" s="79"/>
      <c r="D6747" s="65"/>
      <c r="E6747" s="66" t="s">
        <v>31</v>
      </c>
      <c r="F6747" s="72">
        <v>460000</v>
      </c>
      <c r="G6747" s="68">
        <f t="shared" si="212"/>
        <v>0</v>
      </c>
      <c r="H6747" s="373"/>
      <c r="I6747" s="504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212"/>
        <v>0</v>
      </c>
      <c r="H6748" s="373"/>
      <c r="I6748" s="504"/>
    </row>
    <row r="6749" spans="1:9" hidden="1" x14ac:dyDescent="0.25">
      <c r="A6749" s="218"/>
      <c r="B6749" s="509"/>
      <c r="C6749" s="75"/>
      <c r="D6749" s="65"/>
      <c r="E6749" s="75" t="s">
        <v>28</v>
      </c>
      <c r="F6749" s="217">
        <v>155000</v>
      </c>
      <c r="G6749" s="68">
        <f t="shared" si="212"/>
        <v>0</v>
      </c>
      <c r="H6749" s="373"/>
      <c r="I6749" s="504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04"/>
    </row>
    <row r="6751" spans="1:9" hidden="1" x14ac:dyDescent="0.25">
      <c r="A6751" s="218"/>
      <c r="B6751" s="502"/>
      <c r="C6751" s="75"/>
      <c r="D6751" s="81"/>
      <c r="E6751" s="75" t="s">
        <v>28</v>
      </c>
      <c r="F6751" s="217">
        <v>10000</v>
      </c>
      <c r="G6751" s="211">
        <f t="shared" si="212"/>
        <v>0</v>
      </c>
      <c r="H6751" s="373"/>
      <c r="I6751" s="504"/>
    </row>
    <row r="6752" spans="1:9" hidden="1" x14ac:dyDescent="0.25">
      <c r="A6752" s="218"/>
      <c r="B6752" s="132"/>
      <c r="C6752" s="540"/>
      <c r="D6752" s="65"/>
      <c r="E6752" s="66" t="s">
        <v>330</v>
      </c>
      <c r="F6752" s="72">
        <v>67500</v>
      </c>
      <c r="G6752" s="72">
        <f t="shared" si="212"/>
        <v>0</v>
      </c>
      <c r="H6752" s="373"/>
      <c r="I6752" s="504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12"/>
        <v>0</v>
      </c>
      <c r="H6753" s="373"/>
      <c r="I6753" s="504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212"/>
        <v>0</v>
      </c>
      <c r="H6754" s="373"/>
      <c r="I6754" s="504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12"/>
        <v>0</v>
      </c>
      <c r="H6755" s="373"/>
      <c r="I6755" s="504"/>
    </row>
    <row r="6756" spans="1:9" hidden="1" x14ac:dyDescent="0.25">
      <c r="A6756" s="218"/>
      <c r="B6756" s="505"/>
      <c r="C6756" s="540"/>
      <c r="D6756" s="65"/>
      <c r="E6756" s="66" t="s">
        <v>330</v>
      </c>
      <c r="F6756" s="72">
        <v>67500</v>
      </c>
      <c r="G6756" s="72">
        <f t="shared" si="212"/>
        <v>0</v>
      </c>
      <c r="H6756" s="373"/>
      <c r="I6756" s="504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12"/>
        <v>0</v>
      </c>
      <c r="H6757" s="373"/>
      <c r="I6757" s="504"/>
    </row>
    <row r="6758" spans="1:9" hidden="1" x14ac:dyDescent="0.25">
      <c r="A6758" s="218"/>
      <c r="B6758" s="400"/>
      <c r="C6758" s="60"/>
      <c r="D6758" s="65"/>
      <c r="E6758" s="60" t="s">
        <v>28</v>
      </c>
      <c r="F6758" s="72">
        <v>11000</v>
      </c>
      <c r="G6758" s="72">
        <f t="shared" si="212"/>
        <v>0</v>
      </c>
      <c r="H6758" s="373"/>
      <c r="I6758" s="504"/>
    </row>
    <row r="6759" spans="1:9" hidden="1" x14ac:dyDescent="0.25">
      <c r="A6759" s="218"/>
      <c r="B6759" s="400"/>
      <c r="C6759" s="60"/>
      <c r="D6759" s="65"/>
      <c r="E6759" s="60" t="s">
        <v>31</v>
      </c>
      <c r="F6759" s="72">
        <v>2000</v>
      </c>
      <c r="G6759" s="72">
        <f t="shared" si="212"/>
        <v>0</v>
      </c>
      <c r="H6759" s="373"/>
      <c r="I6759" s="504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12"/>
        <v>0</v>
      </c>
      <c r="H6760" s="373"/>
      <c r="I6760" s="504"/>
    </row>
    <row r="6761" spans="1:9" hidden="1" x14ac:dyDescent="0.25">
      <c r="A6761" s="218"/>
      <c r="B6761" s="400"/>
      <c r="C6761" s="60"/>
      <c r="D6761" s="65"/>
      <c r="E6761" s="60" t="s">
        <v>28</v>
      </c>
      <c r="F6761" s="72">
        <v>10000</v>
      </c>
      <c r="G6761" s="72">
        <f t="shared" si="212"/>
        <v>0</v>
      </c>
      <c r="H6761" s="373"/>
      <c r="I6761" s="504"/>
    </row>
    <row r="6762" spans="1:9" hidden="1" x14ac:dyDescent="0.25">
      <c r="A6762" s="218"/>
      <c r="B6762" s="132"/>
      <c r="C6762" s="383"/>
      <c r="D6762" s="65"/>
      <c r="E6762" s="60" t="s">
        <v>28</v>
      </c>
      <c r="F6762" s="68">
        <v>10000</v>
      </c>
      <c r="G6762" s="72">
        <f t="shared" si="212"/>
        <v>0</v>
      </c>
      <c r="H6762" s="373"/>
      <c r="I6762" s="504"/>
    </row>
    <row r="6763" spans="1:9" hidden="1" x14ac:dyDescent="0.25">
      <c r="A6763" s="218"/>
      <c r="B6763" s="132"/>
      <c r="C6763" s="383"/>
      <c r="D6763" s="65"/>
      <c r="E6763" s="60" t="s">
        <v>28</v>
      </c>
      <c r="F6763" s="67">
        <v>5000</v>
      </c>
      <c r="G6763" s="72">
        <f t="shared" si="212"/>
        <v>0</v>
      </c>
      <c r="H6763" s="373"/>
      <c r="I6763" s="504"/>
    </row>
    <row r="6764" spans="1:9" hidden="1" x14ac:dyDescent="0.25">
      <c r="A6764" s="218"/>
      <c r="B6764" s="503"/>
      <c r="C6764" s="119"/>
      <c r="D6764" s="385"/>
      <c r="E6764" s="75" t="s">
        <v>28</v>
      </c>
      <c r="F6764" s="68">
        <v>83500</v>
      </c>
      <c r="G6764" s="68">
        <f t="shared" si="212"/>
        <v>0</v>
      </c>
      <c r="H6764" s="373"/>
      <c r="I6764" s="86"/>
    </row>
    <row r="6765" spans="1:9" hidden="1" x14ac:dyDescent="0.25">
      <c r="A6765" s="218"/>
      <c r="B6765" s="503"/>
      <c r="C6765" s="74"/>
      <c r="D6765" s="65"/>
      <c r="E6765" s="60" t="s">
        <v>31</v>
      </c>
      <c r="F6765" s="72">
        <v>150000</v>
      </c>
      <c r="G6765" s="72">
        <f t="shared" si="212"/>
        <v>0</v>
      </c>
      <c r="H6765" s="373"/>
      <c r="I6765" s="86"/>
    </row>
    <row r="6766" spans="1:9" hidden="1" x14ac:dyDescent="0.25">
      <c r="A6766" s="218"/>
      <c r="B6766" s="132"/>
      <c r="C6766" s="529"/>
      <c r="D6766" s="65"/>
      <c r="E6766" s="60" t="s">
        <v>31</v>
      </c>
      <c r="F6766" s="72">
        <v>1545000</v>
      </c>
      <c r="G6766" s="72">
        <f t="shared" si="212"/>
        <v>0</v>
      </c>
      <c r="H6766" s="373"/>
      <c r="I6766" s="86"/>
    </row>
    <row r="6767" spans="1:9" hidden="1" x14ac:dyDescent="0.25">
      <c r="A6767" s="218"/>
      <c r="B6767" s="509"/>
      <c r="C6767" s="75"/>
      <c r="D6767" s="65"/>
      <c r="E6767" s="75" t="s">
        <v>28</v>
      </c>
      <c r="F6767" s="217">
        <v>155000</v>
      </c>
      <c r="G6767" s="72">
        <f t="shared" si="212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12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12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2"/>
      <c r="C6772" s="71"/>
      <c r="D6772" s="65"/>
      <c r="E6772" s="66" t="s">
        <v>31</v>
      </c>
      <c r="F6772" s="72">
        <v>11000</v>
      </c>
      <c r="G6772" s="211">
        <f t="shared" si="212"/>
        <v>0</v>
      </c>
      <c r="H6772" s="373"/>
      <c r="I6772" s="86"/>
    </row>
    <row r="6773" spans="1:9" hidden="1" x14ac:dyDescent="0.25">
      <c r="A6773" s="218"/>
      <c r="B6773" s="132"/>
      <c r="C6773" s="383"/>
      <c r="D6773" s="65"/>
      <c r="E6773" s="66" t="s">
        <v>31</v>
      </c>
      <c r="F6773" s="72">
        <v>35000</v>
      </c>
      <c r="G6773" s="68">
        <f t="shared" si="212"/>
        <v>0</v>
      </c>
      <c r="H6773" s="86"/>
      <c r="I6773" s="86"/>
    </row>
    <row r="6774" spans="1:9" hidden="1" x14ac:dyDescent="0.25">
      <c r="A6774" s="218"/>
      <c r="B6774" s="132"/>
      <c r="C6774" s="383"/>
      <c r="D6774" s="65"/>
      <c r="E6774" s="66" t="s">
        <v>3906</v>
      </c>
      <c r="F6774" s="68">
        <v>1474</v>
      </c>
      <c r="G6774" s="72">
        <f t="shared" si="212"/>
        <v>0</v>
      </c>
      <c r="H6774" s="373"/>
      <c r="I6774" s="86"/>
    </row>
    <row r="6775" spans="1:9" hidden="1" x14ac:dyDescent="0.25">
      <c r="A6775" s="218"/>
      <c r="B6775" s="132"/>
      <c r="C6775" s="383"/>
      <c r="D6775" s="65"/>
      <c r="E6775" s="66" t="s">
        <v>28</v>
      </c>
      <c r="F6775" s="67">
        <v>7500</v>
      </c>
      <c r="G6775" s="72">
        <f t="shared" si="212"/>
        <v>0</v>
      </c>
      <c r="H6775" s="373"/>
      <c r="I6775" s="86"/>
    </row>
    <row r="6776" spans="1:9" hidden="1" x14ac:dyDescent="0.25">
      <c r="A6776" s="218"/>
      <c r="B6776" s="132"/>
      <c r="C6776" s="383"/>
      <c r="D6776" s="65"/>
      <c r="E6776" s="66" t="s">
        <v>38</v>
      </c>
      <c r="F6776" s="67">
        <v>25000</v>
      </c>
      <c r="G6776" s="72">
        <f t="shared" si="212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12"/>
        <v>0</v>
      </c>
      <c r="H6777" s="373"/>
      <c r="I6777" s="86"/>
    </row>
    <row r="6778" spans="1:9" hidden="1" x14ac:dyDescent="0.25">
      <c r="A6778" s="218"/>
      <c r="B6778" s="132"/>
      <c r="C6778" s="383"/>
      <c r="D6778" s="65"/>
      <c r="E6778" s="66" t="s">
        <v>31</v>
      </c>
      <c r="F6778" s="67">
        <v>8000</v>
      </c>
      <c r="G6778" s="72">
        <f t="shared" si="212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12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12"/>
        <v>0</v>
      </c>
      <c r="H6780" s="373"/>
      <c r="I6780" s="86"/>
    </row>
    <row r="6781" spans="1:9" hidden="1" x14ac:dyDescent="0.25">
      <c r="A6781" s="218"/>
      <c r="B6781" s="509"/>
      <c r="C6781" s="75"/>
      <c r="D6781" s="65"/>
      <c r="E6781" s="75" t="s">
        <v>31</v>
      </c>
      <c r="F6781" s="217">
        <v>350000</v>
      </c>
      <c r="G6781" s="68">
        <f t="shared" si="212"/>
        <v>0</v>
      </c>
      <c r="H6781" s="373"/>
      <c r="I6781" s="504"/>
    </row>
    <row r="6782" spans="1:9" hidden="1" x14ac:dyDescent="0.25">
      <c r="A6782" s="218"/>
      <c r="B6782" s="518"/>
      <c r="C6782" s="60"/>
      <c r="D6782" s="65"/>
      <c r="E6782" s="76" t="s">
        <v>28</v>
      </c>
      <c r="F6782" s="72">
        <v>650000</v>
      </c>
      <c r="G6782" s="72">
        <f t="shared" si="212"/>
        <v>0</v>
      </c>
      <c r="H6782" s="69"/>
      <c r="I6782" s="86"/>
    </row>
    <row r="6783" spans="1:9" hidden="1" x14ac:dyDescent="0.25">
      <c r="A6783" s="218"/>
      <c r="B6783" s="516"/>
      <c r="C6783" s="378"/>
      <c r="D6783" s="377"/>
      <c r="E6783" s="501" t="s">
        <v>330</v>
      </c>
      <c r="F6783" s="380">
        <v>28200</v>
      </c>
      <c r="G6783" s="380">
        <f t="shared" si="212"/>
        <v>0</v>
      </c>
      <c r="H6783" s="497"/>
      <c r="I6783" s="497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12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12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12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12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12"/>
        <v>0</v>
      </c>
      <c r="H6788" s="373"/>
      <c r="I6788" s="504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12"/>
        <v>0</v>
      </c>
      <c r="H6789" s="373"/>
      <c r="I6789" s="504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04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12"/>
        <v>0</v>
      </c>
      <c r="H6791" s="373"/>
      <c r="I6791" s="504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12"/>
        <v>0</v>
      </c>
      <c r="H6792" s="373"/>
      <c r="I6792" s="504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212"/>
        <v>0</v>
      </c>
      <c r="H6793" s="373"/>
      <c r="I6793" s="504"/>
    </row>
    <row r="6794" spans="1:9" hidden="1" x14ac:dyDescent="0.25">
      <c r="A6794" s="218"/>
      <c r="B6794" s="505"/>
      <c r="C6794" s="540"/>
      <c r="D6794" s="65"/>
      <c r="E6794" s="66" t="s">
        <v>28</v>
      </c>
      <c r="F6794" s="72">
        <v>140000</v>
      </c>
      <c r="G6794" s="72">
        <f t="shared" si="212"/>
        <v>0</v>
      </c>
      <c r="H6794" s="373"/>
      <c r="I6794" s="504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13">D6795*F6795</f>
        <v>0</v>
      </c>
      <c r="H6795" s="373"/>
      <c r="I6795" s="504"/>
    </row>
    <row r="6796" spans="1:9" hidden="1" x14ac:dyDescent="0.25">
      <c r="A6796" s="218"/>
      <c r="B6796" s="509"/>
      <c r="C6796" s="71"/>
      <c r="D6796" s="65"/>
      <c r="E6796" s="336" t="s">
        <v>330</v>
      </c>
      <c r="F6796" s="89">
        <v>32000</v>
      </c>
      <c r="G6796" s="72">
        <f t="shared" si="213"/>
        <v>0</v>
      </c>
      <c r="H6796" s="86"/>
      <c r="I6796" s="86"/>
    </row>
    <row r="6797" spans="1:9" hidden="1" x14ac:dyDescent="0.25">
      <c r="A6797" s="218"/>
      <c r="B6797" s="503"/>
      <c r="C6797" s="188"/>
      <c r="D6797" s="65"/>
      <c r="E6797" s="336" t="s">
        <v>330</v>
      </c>
      <c r="F6797" s="72">
        <v>34000</v>
      </c>
      <c r="G6797" s="72">
        <f t="shared" si="213"/>
        <v>0</v>
      </c>
      <c r="H6797" s="86"/>
      <c r="I6797" s="86"/>
    </row>
    <row r="6798" spans="1:9" hidden="1" x14ac:dyDescent="0.25">
      <c r="A6798" s="218"/>
      <c r="B6798" s="132"/>
      <c r="C6798" s="383"/>
      <c r="D6798" s="65"/>
      <c r="E6798" s="66" t="s">
        <v>31</v>
      </c>
      <c r="F6798" s="72">
        <v>9000</v>
      </c>
      <c r="G6798" s="68">
        <f t="shared" si="213"/>
        <v>0</v>
      </c>
      <c r="H6798" s="86" t="s">
        <v>3877</v>
      </c>
      <c r="I6798" s="504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13"/>
        <v>0</v>
      </c>
      <c r="H6799" s="373" t="s">
        <v>3901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13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13"/>
        <v>0</v>
      </c>
      <c r="H6801" s="373" t="s">
        <v>953</v>
      </c>
      <c r="I6801" s="86"/>
    </row>
    <row r="6802" spans="1:9" hidden="1" x14ac:dyDescent="0.25">
      <c r="A6802" s="218"/>
      <c r="B6802" s="516"/>
      <c r="C6802" s="378"/>
      <c r="D6802" s="377"/>
      <c r="E6802" s="378" t="s">
        <v>28</v>
      </c>
      <c r="F6802" s="380">
        <v>10000</v>
      </c>
      <c r="G6802" s="380">
        <f t="shared" si="213"/>
        <v>0</v>
      </c>
      <c r="H6802" s="381" t="s">
        <v>536</v>
      </c>
      <c r="I6802" s="497" t="s">
        <v>10210</v>
      </c>
    </row>
    <row r="6803" spans="1:9" hidden="1" x14ac:dyDescent="0.25">
      <c r="A6803" s="218"/>
      <c r="B6803" s="516"/>
      <c r="C6803" s="378"/>
      <c r="D6803" s="377"/>
      <c r="E6803" s="378" t="s">
        <v>31</v>
      </c>
      <c r="F6803" s="380">
        <v>20000</v>
      </c>
      <c r="G6803" s="380">
        <f t="shared" si="213"/>
        <v>0</v>
      </c>
      <c r="H6803" s="381" t="s">
        <v>536</v>
      </c>
      <c r="I6803" s="497" t="s">
        <v>10210</v>
      </c>
    </row>
    <row r="6804" spans="1:9" hidden="1" x14ac:dyDescent="0.25">
      <c r="A6804" s="218"/>
      <c r="B6804" s="516"/>
      <c r="C6804" s="544"/>
      <c r="D6804" s="377"/>
      <c r="E6804" s="378" t="s">
        <v>28</v>
      </c>
      <c r="F6804" s="380">
        <v>131500</v>
      </c>
      <c r="G6804" s="380">
        <f t="shared" si="213"/>
        <v>0</v>
      </c>
      <c r="H6804" s="381" t="s">
        <v>536</v>
      </c>
      <c r="I6804" s="497" t="s">
        <v>10210</v>
      </c>
    </row>
    <row r="6805" spans="1:9" hidden="1" x14ac:dyDescent="0.25">
      <c r="A6805" s="218"/>
      <c r="B6805" s="516"/>
      <c r="C6805" s="378"/>
      <c r="D6805" s="377"/>
      <c r="E6805" s="378" t="s">
        <v>330</v>
      </c>
      <c r="F6805" s="380">
        <v>67500</v>
      </c>
      <c r="G6805" s="380">
        <f t="shared" si="213"/>
        <v>0</v>
      </c>
      <c r="H6805" s="381" t="s">
        <v>536</v>
      </c>
      <c r="I6805" s="497" t="s">
        <v>10210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2"/>
      <c r="C6807" s="71"/>
      <c r="D6807" s="65"/>
      <c r="E6807" s="66" t="s">
        <v>28</v>
      </c>
      <c r="F6807" s="72">
        <v>10000</v>
      </c>
      <c r="G6807" s="211">
        <f t="shared" si="213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3"/>
      <c r="D6808" s="65"/>
      <c r="E6808" s="66" t="s">
        <v>31</v>
      </c>
      <c r="F6808" s="68">
        <v>1550</v>
      </c>
      <c r="G6808" s="72">
        <f t="shared" si="213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3910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14">D6810*F6810</f>
        <v>0</v>
      </c>
      <c r="H6810" s="374" t="s">
        <v>3910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14"/>
        <v>0</v>
      </c>
      <c r="H6811" s="374" t="s">
        <v>3910</v>
      </c>
      <c r="I6811" s="86"/>
    </row>
    <row r="6812" spans="1:9" hidden="1" x14ac:dyDescent="0.25">
      <c r="A6812" s="60"/>
      <c r="B6812" s="132"/>
      <c r="C6812" s="383"/>
      <c r="D6812" s="65"/>
      <c r="E6812" s="66" t="s">
        <v>31</v>
      </c>
      <c r="F6812" s="68">
        <v>1550</v>
      </c>
      <c r="G6812" s="72">
        <f t="shared" si="214"/>
        <v>0</v>
      </c>
      <c r="H6812" s="373" t="s">
        <v>134</v>
      </c>
      <c r="I6812" s="504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14"/>
        <v>0</v>
      </c>
      <c r="H6813" s="373" t="s">
        <v>648</v>
      </c>
      <c r="I6813" s="504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04" t="s">
        <v>8616</v>
      </c>
    </row>
    <row r="6815" spans="1:9" hidden="1" x14ac:dyDescent="0.25">
      <c r="A6815" s="60"/>
      <c r="B6815" s="503"/>
      <c r="C6815" s="188"/>
      <c r="D6815" s="65"/>
      <c r="E6815" s="66" t="s">
        <v>330</v>
      </c>
      <c r="F6815" s="72">
        <v>34000</v>
      </c>
      <c r="G6815" s="72">
        <f t="shared" si="214"/>
        <v>0</v>
      </c>
      <c r="H6815" s="373" t="s">
        <v>825</v>
      </c>
      <c r="I6815" s="504" t="s">
        <v>8616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14"/>
        <v>0</v>
      </c>
      <c r="H6816" s="373" t="s">
        <v>825</v>
      </c>
      <c r="I6816" s="504" t="s">
        <v>8616</v>
      </c>
    </row>
    <row r="6817" spans="1:9" hidden="1" x14ac:dyDescent="0.25">
      <c r="A6817" s="60"/>
      <c r="B6817" s="509"/>
      <c r="C6817" s="75"/>
      <c r="D6817" s="65"/>
      <c r="E6817" s="66" t="s">
        <v>71</v>
      </c>
      <c r="F6817" s="217">
        <v>600000</v>
      </c>
      <c r="G6817" s="68">
        <f t="shared" si="214"/>
        <v>0</v>
      </c>
      <c r="H6817" s="373" t="s">
        <v>3911</v>
      </c>
      <c r="I6817" s="504"/>
    </row>
    <row r="6818" spans="1:9" hidden="1" x14ac:dyDescent="0.25">
      <c r="A6818" s="60"/>
      <c r="B6818" s="509"/>
      <c r="C6818" s="75"/>
      <c r="D6818" s="390"/>
      <c r="E6818" s="66" t="s">
        <v>137</v>
      </c>
      <c r="F6818" s="217">
        <v>40000</v>
      </c>
      <c r="G6818" s="211">
        <f t="shared" si="214"/>
        <v>0</v>
      </c>
      <c r="H6818" s="373" t="s">
        <v>134</v>
      </c>
      <c r="I6818" s="504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04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04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14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14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14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14"/>
        <v>0</v>
      </c>
      <c r="H6827" s="373" t="s">
        <v>687</v>
      </c>
      <c r="I6827" s="364" t="s">
        <v>10211</v>
      </c>
    </row>
    <row r="6828" spans="1:9" hidden="1" x14ac:dyDescent="0.25">
      <c r="A6828" s="60"/>
      <c r="B6828" s="132"/>
      <c r="C6828" s="383"/>
      <c r="D6828" s="65"/>
      <c r="E6828" s="66" t="s">
        <v>31</v>
      </c>
      <c r="F6828" s="68">
        <v>300000</v>
      </c>
      <c r="G6828" s="68">
        <f t="shared" si="214"/>
        <v>0</v>
      </c>
      <c r="H6828" s="373" t="s">
        <v>552</v>
      </c>
      <c r="I6828" s="364" t="s">
        <v>10212</v>
      </c>
    </row>
    <row r="6829" spans="1:9" hidden="1" x14ac:dyDescent="0.25">
      <c r="A6829" s="60"/>
      <c r="B6829" s="132"/>
      <c r="C6829" s="383"/>
      <c r="D6829" s="65"/>
      <c r="E6829" s="66" t="s">
        <v>31</v>
      </c>
      <c r="F6829" s="67">
        <v>105000</v>
      </c>
      <c r="G6829" s="68">
        <f t="shared" si="214"/>
        <v>0</v>
      </c>
      <c r="H6829" s="373" t="s">
        <v>552</v>
      </c>
      <c r="I6829" s="364" t="s">
        <v>10212</v>
      </c>
    </row>
    <row r="6830" spans="1:9" hidden="1" x14ac:dyDescent="0.25">
      <c r="A6830" s="60"/>
      <c r="B6830" s="509"/>
      <c r="C6830" s="71"/>
      <c r="D6830" s="81"/>
      <c r="E6830" s="75" t="s">
        <v>330</v>
      </c>
      <c r="F6830" s="68">
        <v>32000</v>
      </c>
      <c r="G6830" s="68">
        <f t="shared" si="214"/>
        <v>0</v>
      </c>
      <c r="H6830" s="373" t="s">
        <v>552</v>
      </c>
      <c r="I6830" s="364" t="s">
        <v>10212</v>
      </c>
    </row>
    <row r="6831" spans="1:9" hidden="1" x14ac:dyDescent="0.25">
      <c r="A6831" s="60"/>
      <c r="B6831" s="509"/>
      <c r="C6831" s="60"/>
      <c r="D6831" s="65"/>
      <c r="E6831" s="66" t="s">
        <v>31</v>
      </c>
      <c r="F6831" s="72">
        <v>20000</v>
      </c>
      <c r="G6831" s="211">
        <f t="shared" si="214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14"/>
        <v>0</v>
      </c>
      <c r="H6832" s="374" t="s">
        <v>3901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14"/>
        <v>0</v>
      </c>
      <c r="H6833" s="374" t="s">
        <v>3901</v>
      </c>
      <c r="I6833" s="86"/>
    </row>
    <row r="6834" spans="1:9" hidden="1" x14ac:dyDescent="0.25">
      <c r="A6834" s="60"/>
      <c r="B6834" s="509"/>
      <c r="C6834" s="75"/>
      <c r="D6834" s="65"/>
      <c r="E6834" s="66" t="s">
        <v>31</v>
      </c>
      <c r="F6834" s="67">
        <v>460000</v>
      </c>
      <c r="G6834" s="72">
        <f t="shared" si="214"/>
        <v>0</v>
      </c>
      <c r="H6834" s="373" t="s">
        <v>2274</v>
      </c>
      <c r="I6834" s="86"/>
    </row>
    <row r="6835" spans="1:9" hidden="1" x14ac:dyDescent="0.25">
      <c r="A6835" s="60"/>
      <c r="B6835" s="509"/>
      <c r="C6835" s="75"/>
      <c r="D6835" s="65"/>
      <c r="E6835" s="66" t="s">
        <v>31</v>
      </c>
      <c r="F6835" s="62">
        <v>150000</v>
      </c>
      <c r="G6835" s="72">
        <f t="shared" si="214"/>
        <v>0</v>
      </c>
      <c r="H6835" s="373" t="s">
        <v>1041</v>
      </c>
      <c r="I6835" s="86" t="s">
        <v>10213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14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14"/>
        <v>0</v>
      </c>
      <c r="H6837" s="374" t="s">
        <v>134</v>
      </c>
      <c r="I6837" s="504"/>
    </row>
    <row r="6838" spans="1:9" hidden="1" x14ac:dyDescent="0.25">
      <c r="A6838" s="60"/>
      <c r="B6838" s="509"/>
      <c r="C6838" s="75"/>
      <c r="D6838" s="65"/>
      <c r="E6838" s="66" t="s">
        <v>31</v>
      </c>
      <c r="F6838" s="67">
        <v>460000</v>
      </c>
      <c r="G6838" s="72">
        <f t="shared" si="214"/>
        <v>0</v>
      </c>
      <c r="H6838" s="373" t="s">
        <v>671</v>
      </c>
      <c r="I6838" s="504" t="s">
        <v>10214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14"/>
        <v>0</v>
      </c>
      <c r="H6839" s="373" t="s">
        <v>1301</v>
      </c>
      <c r="I6839" s="504" t="s">
        <v>10215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04" t="s">
        <v>10216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14"/>
        <v>0</v>
      </c>
      <c r="H6841" s="373" t="s">
        <v>620</v>
      </c>
      <c r="I6841" s="504" t="s">
        <v>10216</v>
      </c>
    </row>
    <row r="6842" spans="1:9" hidden="1" x14ac:dyDescent="0.25">
      <c r="A6842" s="60"/>
      <c r="B6842" s="132"/>
      <c r="C6842" s="383"/>
      <c r="D6842" s="65"/>
      <c r="E6842" s="66" t="s">
        <v>28</v>
      </c>
      <c r="F6842" s="68">
        <v>850000</v>
      </c>
      <c r="G6842" s="72">
        <f t="shared" si="214"/>
        <v>0</v>
      </c>
      <c r="H6842" s="373" t="s">
        <v>620</v>
      </c>
      <c r="I6842" s="504" t="s">
        <v>10216</v>
      </c>
    </row>
    <row r="6843" spans="1:9" hidden="1" x14ac:dyDescent="0.25">
      <c r="A6843" s="60"/>
      <c r="B6843" s="132"/>
      <c r="C6843" s="383"/>
      <c r="D6843" s="65"/>
      <c r="E6843" s="66" t="s">
        <v>28</v>
      </c>
      <c r="F6843" s="72">
        <v>13000</v>
      </c>
      <c r="G6843" s="68">
        <f t="shared" si="214"/>
        <v>0</v>
      </c>
      <c r="H6843" s="86" t="s">
        <v>3901</v>
      </c>
      <c r="I6843" s="504"/>
    </row>
    <row r="6844" spans="1:9" hidden="1" x14ac:dyDescent="0.25">
      <c r="A6844" s="60"/>
      <c r="B6844" s="545"/>
      <c r="C6844" s="392"/>
      <c r="D6844" s="65"/>
      <c r="E6844" s="66" t="s">
        <v>205</v>
      </c>
      <c r="F6844" s="67">
        <v>1310000</v>
      </c>
      <c r="G6844" s="72">
        <f t="shared" si="214"/>
        <v>0</v>
      </c>
      <c r="H6844" s="373" t="s">
        <v>3901</v>
      </c>
      <c r="I6844" s="504"/>
    </row>
    <row r="6845" spans="1:9" hidden="1" x14ac:dyDescent="0.25">
      <c r="A6845" s="60"/>
      <c r="B6845" s="539"/>
      <c r="C6845" s="392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04" t="s">
        <v>10217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10217</v>
      </c>
    </row>
    <row r="6849" spans="1:9" hidden="1" x14ac:dyDescent="0.25">
      <c r="A6849" s="60"/>
      <c r="B6849" s="132"/>
      <c r="C6849" s="383"/>
      <c r="D6849" s="65"/>
      <c r="E6849" s="66" t="s">
        <v>28</v>
      </c>
      <c r="F6849" s="68">
        <v>18000</v>
      </c>
      <c r="G6849" s="72">
        <f t="shared" si="214"/>
        <v>0</v>
      </c>
      <c r="H6849" s="373" t="s">
        <v>1619</v>
      </c>
      <c r="I6849" s="86"/>
    </row>
    <row r="6850" spans="1:9" hidden="1" x14ac:dyDescent="0.25">
      <c r="A6850" s="60"/>
      <c r="B6850" s="509"/>
      <c r="C6850" s="75"/>
      <c r="D6850" s="390"/>
      <c r="E6850" s="66" t="s">
        <v>28</v>
      </c>
      <c r="F6850" s="217">
        <v>90000</v>
      </c>
      <c r="G6850" s="211">
        <f t="shared" si="214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14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3"/>
      <c r="D6852" s="65"/>
      <c r="E6852" s="66" t="s">
        <v>31</v>
      </c>
      <c r="F6852" s="68">
        <v>7500</v>
      </c>
      <c r="G6852" s="68">
        <f t="shared" si="214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14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14"/>
        <v>0</v>
      </c>
      <c r="H6854" s="374" t="s">
        <v>1606</v>
      </c>
      <c r="I6854" s="86" t="s">
        <v>10218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14"/>
        <v>0</v>
      </c>
      <c r="H6855" s="374" t="s">
        <v>1606</v>
      </c>
      <c r="I6855" s="86" t="s">
        <v>10219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14"/>
        <v>0</v>
      </c>
      <c r="H6856" s="374" t="s">
        <v>3912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14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14"/>
        <v>0</v>
      </c>
      <c r="H6858" s="374" t="s">
        <v>3239</v>
      </c>
      <c r="I6858" s="504" t="s">
        <v>10220</v>
      </c>
    </row>
    <row r="6859" spans="1:9" hidden="1" x14ac:dyDescent="0.25">
      <c r="A6859" s="60"/>
      <c r="B6859" s="502"/>
      <c r="C6859" s="71"/>
      <c r="D6859" s="65"/>
      <c r="E6859" s="76" t="s">
        <v>31</v>
      </c>
      <c r="F6859" s="72">
        <v>140000</v>
      </c>
      <c r="G6859" s="72">
        <f t="shared" si="214"/>
        <v>0</v>
      </c>
      <c r="H6859" s="69" t="s">
        <v>3239</v>
      </c>
      <c r="I6859" s="86" t="s">
        <v>10220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14"/>
        <v>0</v>
      </c>
      <c r="H6860" s="373" t="s">
        <v>2277</v>
      </c>
      <c r="I6860" s="504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3913</v>
      </c>
      <c r="I6861" s="504"/>
    </row>
    <row r="6862" spans="1:9" hidden="1" x14ac:dyDescent="0.25">
      <c r="A6862" s="60"/>
      <c r="B6862" s="509"/>
      <c r="C6862" s="75"/>
      <c r="D6862" s="390"/>
      <c r="E6862" s="66" t="s">
        <v>768</v>
      </c>
      <c r="F6862" s="217">
        <v>100000</v>
      </c>
      <c r="G6862" s="211">
        <f>D6862*F6862</f>
        <v>0</v>
      </c>
      <c r="H6862" s="373" t="s">
        <v>3913</v>
      </c>
      <c r="I6862" s="504"/>
    </row>
    <row r="6863" spans="1:9" hidden="1" x14ac:dyDescent="0.25">
      <c r="A6863" s="60"/>
      <c r="B6863" s="132"/>
      <c r="C6863" s="383"/>
      <c r="D6863" s="65"/>
      <c r="E6863" s="66" t="s">
        <v>28</v>
      </c>
      <c r="F6863" s="72">
        <v>7500</v>
      </c>
      <c r="G6863" s="68">
        <f t="shared" si="214"/>
        <v>0</v>
      </c>
      <c r="H6863" s="86" t="s">
        <v>3913</v>
      </c>
      <c r="I6863" s="504"/>
    </row>
    <row r="6864" spans="1:9" hidden="1" x14ac:dyDescent="0.25">
      <c r="A6864" s="60"/>
      <c r="B6864" s="545"/>
      <c r="C6864" s="383"/>
      <c r="D6864" s="65"/>
      <c r="E6864" s="66" t="s">
        <v>28</v>
      </c>
      <c r="F6864" s="68">
        <v>7500</v>
      </c>
      <c r="G6864" s="72">
        <f t="shared" si="214"/>
        <v>0</v>
      </c>
      <c r="H6864" s="373" t="s">
        <v>3913</v>
      </c>
      <c r="I6864" s="504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14"/>
        <v>0</v>
      </c>
      <c r="H6865" s="373" t="s">
        <v>3913</v>
      </c>
      <c r="I6865" s="504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14"/>
        <v>0</v>
      </c>
      <c r="H6866" s="373" t="s">
        <v>3914</v>
      </c>
      <c r="I6866" s="86"/>
    </row>
    <row r="6867" spans="1:9" hidden="1" x14ac:dyDescent="0.25">
      <c r="A6867" s="60"/>
      <c r="B6867" s="539"/>
      <c r="C6867" s="383"/>
      <c r="D6867" s="65"/>
      <c r="E6867" s="66" t="s">
        <v>28</v>
      </c>
      <c r="F6867" s="67">
        <v>43000</v>
      </c>
      <c r="G6867" s="72">
        <f t="shared" si="214"/>
        <v>0</v>
      </c>
      <c r="H6867" s="373" t="s">
        <v>3914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14"/>
        <v>0</v>
      </c>
      <c r="H6868" s="373" t="s">
        <v>3914</v>
      </c>
      <c r="I6868" s="504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14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14"/>
        <v>0</v>
      </c>
      <c r="H6870" s="373" t="s">
        <v>3927</v>
      </c>
      <c r="I6870" s="86"/>
    </row>
    <row r="6871" spans="1:9" hidden="1" x14ac:dyDescent="0.25">
      <c r="A6871" s="60"/>
      <c r="B6871" s="132"/>
      <c r="C6871" s="75"/>
      <c r="D6871" s="390"/>
      <c r="E6871" s="66" t="s">
        <v>71</v>
      </c>
      <c r="F6871" s="217">
        <v>1825000</v>
      </c>
      <c r="G6871" s="211">
        <f t="shared" si="214"/>
        <v>0</v>
      </c>
      <c r="H6871" s="373" t="s">
        <v>1041</v>
      </c>
      <c r="I6871" s="364" t="s">
        <v>10221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14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15">D6874*F6874</f>
        <v>0</v>
      </c>
      <c r="H6874" s="373" t="s">
        <v>789</v>
      </c>
      <c r="I6874" s="364" t="s">
        <v>8353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15"/>
        <v>0</v>
      </c>
      <c r="H6875" s="374" t="s">
        <v>789</v>
      </c>
      <c r="I6875" s="364" t="s">
        <v>8353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15"/>
        <v>0</v>
      </c>
      <c r="H6876" s="374" t="s">
        <v>789</v>
      </c>
      <c r="I6876" s="364" t="s">
        <v>8353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15"/>
        <v>0</v>
      </c>
      <c r="H6877" s="374" t="s">
        <v>789</v>
      </c>
      <c r="I6877" s="364" t="s">
        <v>8353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15"/>
        <v>0</v>
      </c>
      <c r="H6878" s="374" t="s">
        <v>789</v>
      </c>
      <c r="I6878" s="364" t="s">
        <v>8353</v>
      </c>
    </row>
    <row r="6879" spans="1:9" hidden="1" x14ac:dyDescent="0.25">
      <c r="A6879" s="60"/>
      <c r="B6879" s="509"/>
      <c r="C6879" s="71"/>
      <c r="D6879" s="65"/>
      <c r="E6879" s="66" t="s">
        <v>330</v>
      </c>
      <c r="F6879" s="72">
        <v>32000</v>
      </c>
      <c r="G6879" s="211">
        <f t="shared" si="215"/>
        <v>0</v>
      </c>
      <c r="H6879" s="374" t="s">
        <v>789</v>
      </c>
      <c r="I6879" s="364" t="s">
        <v>8353</v>
      </c>
    </row>
    <row r="6880" spans="1:9" hidden="1" x14ac:dyDescent="0.25">
      <c r="A6880" s="60"/>
      <c r="B6880" s="132"/>
      <c r="C6880" s="383"/>
      <c r="D6880" s="65"/>
      <c r="E6880" s="66" t="s">
        <v>28</v>
      </c>
      <c r="F6880" s="72">
        <v>13500</v>
      </c>
      <c r="G6880" s="68">
        <f t="shared" si="215"/>
        <v>0</v>
      </c>
      <c r="H6880" s="86" t="s">
        <v>935</v>
      </c>
      <c r="I6880" s="504"/>
    </row>
    <row r="6881" spans="1:9" hidden="1" x14ac:dyDescent="0.25">
      <c r="A6881" s="60"/>
      <c r="B6881" s="545"/>
      <c r="C6881" s="383"/>
      <c r="D6881" s="65"/>
      <c r="E6881" s="66" t="s">
        <v>64</v>
      </c>
      <c r="F6881" s="68">
        <v>55000</v>
      </c>
      <c r="G6881" s="72">
        <f t="shared" si="215"/>
        <v>0</v>
      </c>
      <c r="H6881" s="373" t="s">
        <v>3913</v>
      </c>
      <c r="I6881" s="504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15"/>
        <v>0</v>
      </c>
      <c r="H6882" s="373" t="s">
        <v>2435</v>
      </c>
      <c r="I6882" s="504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15"/>
        <v>0</v>
      </c>
      <c r="H6883" s="86" t="s">
        <v>2435</v>
      </c>
      <c r="I6883" s="504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15"/>
        <v>0</v>
      </c>
      <c r="H6884" s="373" t="s">
        <v>2435</v>
      </c>
      <c r="I6884" s="504"/>
    </row>
    <row r="6885" spans="1:9" hidden="1" x14ac:dyDescent="0.25">
      <c r="A6885" s="60"/>
      <c r="B6885" s="546"/>
      <c r="C6885" s="547"/>
      <c r="D6885" s="548"/>
      <c r="E6885" s="547" t="s">
        <v>330</v>
      </c>
      <c r="F6885" s="549">
        <f>5890000/209</f>
        <v>28181.81818181818</v>
      </c>
      <c r="G6885" s="550">
        <f t="shared" si="215"/>
        <v>0</v>
      </c>
      <c r="H6885" s="551" t="s">
        <v>4181</v>
      </c>
      <c r="I6885" s="552" t="s">
        <v>10222</v>
      </c>
    </row>
    <row r="6886" spans="1:9" hidden="1" x14ac:dyDescent="0.25">
      <c r="A6886" s="60"/>
      <c r="B6886" s="132"/>
      <c r="C6886" s="547"/>
      <c r="D6886" s="553"/>
      <c r="E6886" s="547" t="s">
        <v>330</v>
      </c>
      <c r="F6886" s="550">
        <f>4500000/209</f>
        <v>21531.100478468899</v>
      </c>
      <c r="G6886" s="550">
        <f t="shared" si="215"/>
        <v>0</v>
      </c>
      <c r="H6886" s="551" t="s">
        <v>4181</v>
      </c>
      <c r="I6886" s="552" t="s">
        <v>10222</v>
      </c>
    </row>
    <row r="6887" spans="1:9" hidden="1" x14ac:dyDescent="0.25">
      <c r="A6887" s="60"/>
      <c r="B6887" s="509"/>
      <c r="C6887" s="60"/>
      <c r="D6887" s="65"/>
      <c r="E6887" s="66" t="s">
        <v>28</v>
      </c>
      <c r="F6887" s="62">
        <v>75000</v>
      </c>
      <c r="G6887" s="72">
        <f t="shared" si="215"/>
        <v>0</v>
      </c>
      <c r="H6887" s="373" t="s">
        <v>631</v>
      </c>
      <c r="I6887" s="86" t="s">
        <v>8365</v>
      </c>
    </row>
    <row r="6888" spans="1:9" hidden="1" x14ac:dyDescent="0.25">
      <c r="A6888" s="60"/>
      <c r="B6888" s="503"/>
      <c r="C6888" s="188"/>
      <c r="D6888" s="65"/>
      <c r="E6888" s="66" t="s">
        <v>330</v>
      </c>
      <c r="F6888" s="67">
        <v>34000</v>
      </c>
      <c r="G6888" s="72">
        <f t="shared" si="215"/>
        <v>0</v>
      </c>
      <c r="H6888" s="373" t="s">
        <v>565</v>
      </c>
      <c r="I6888" s="86"/>
    </row>
    <row r="6889" spans="1:9" hidden="1" x14ac:dyDescent="0.25">
      <c r="A6889" s="60"/>
      <c r="B6889" s="516"/>
      <c r="C6889" s="378"/>
      <c r="D6889" s="377"/>
      <c r="E6889" s="501" t="s">
        <v>28</v>
      </c>
      <c r="F6889" s="380">
        <v>650000</v>
      </c>
      <c r="G6889" s="380">
        <f t="shared" si="215"/>
        <v>0</v>
      </c>
      <c r="H6889" s="381" t="s">
        <v>160</v>
      </c>
      <c r="I6889" s="554" t="s">
        <v>8616</v>
      </c>
    </row>
    <row r="6890" spans="1:9" hidden="1" x14ac:dyDescent="0.25">
      <c r="A6890" s="60"/>
      <c r="B6890" s="516"/>
      <c r="C6890" s="378"/>
      <c r="D6890" s="377"/>
      <c r="E6890" s="501" t="s">
        <v>330</v>
      </c>
      <c r="F6890" s="380">
        <v>77500</v>
      </c>
      <c r="G6890" s="382">
        <f t="shared" si="215"/>
        <v>0</v>
      </c>
      <c r="H6890" s="381" t="s">
        <v>160</v>
      </c>
      <c r="I6890" s="497" t="s">
        <v>8616</v>
      </c>
    </row>
    <row r="6891" spans="1:9" hidden="1" x14ac:dyDescent="0.25">
      <c r="A6891" s="60"/>
      <c r="B6891" s="516"/>
      <c r="C6891" s="378"/>
      <c r="D6891" s="377"/>
      <c r="E6891" s="501" t="s">
        <v>28</v>
      </c>
      <c r="F6891" s="380">
        <v>190000</v>
      </c>
      <c r="G6891" s="380">
        <f t="shared" si="215"/>
        <v>0</v>
      </c>
      <c r="H6891" s="381" t="s">
        <v>160</v>
      </c>
      <c r="I6891" s="497" t="s">
        <v>8616</v>
      </c>
    </row>
    <row r="6892" spans="1:9" hidden="1" x14ac:dyDescent="0.25">
      <c r="A6892" s="60"/>
      <c r="B6892" s="516"/>
      <c r="C6892" s="378"/>
      <c r="D6892" s="555"/>
      <c r="E6892" s="501" t="s">
        <v>28</v>
      </c>
      <c r="F6892" s="382">
        <v>50000</v>
      </c>
      <c r="G6892" s="382">
        <f t="shared" si="215"/>
        <v>0</v>
      </c>
      <c r="H6892" s="381" t="s">
        <v>160</v>
      </c>
      <c r="I6892" s="497" t="s">
        <v>8616</v>
      </c>
    </row>
    <row r="6893" spans="1:9" hidden="1" x14ac:dyDescent="0.25">
      <c r="A6893" s="60"/>
      <c r="B6893" s="516"/>
      <c r="C6893" s="378"/>
      <c r="D6893" s="377"/>
      <c r="E6893" s="501" t="s">
        <v>28</v>
      </c>
      <c r="F6893" s="380">
        <v>37000</v>
      </c>
      <c r="G6893" s="380">
        <f>D6893*F6893</f>
        <v>0</v>
      </c>
      <c r="H6893" s="381" t="s">
        <v>160</v>
      </c>
      <c r="I6893" s="497" t="s">
        <v>8616</v>
      </c>
    </row>
    <row r="6894" spans="1:9" hidden="1" x14ac:dyDescent="0.25">
      <c r="A6894" s="60"/>
      <c r="B6894" s="516"/>
      <c r="C6894" s="378"/>
      <c r="D6894" s="377"/>
      <c r="E6894" s="501" t="s">
        <v>28</v>
      </c>
      <c r="F6894" s="380">
        <v>11000</v>
      </c>
      <c r="G6894" s="380">
        <f t="shared" si="215"/>
        <v>0</v>
      </c>
      <c r="H6894" s="381" t="s">
        <v>160</v>
      </c>
      <c r="I6894" s="497" t="s">
        <v>8616</v>
      </c>
    </row>
    <row r="6895" spans="1:9" hidden="1" x14ac:dyDescent="0.25">
      <c r="A6895" s="60"/>
      <c r="B6895" s="556"/>
      <c r="C6895" s="376"/>
      <c r="D6895" s="377"/>
      <c r="E6895" s="501" t="s">
        <v>330</v>
      </c>
      <c r="F6895" s="380">
        <v>34000</v>
      </c>
      <c r="G6895" s="380">
        <f t="shared" si="215"/>
        <v>0</v>
      </c>
      <c r="H6895" s="381" t="s">
        <v>160</v>
      </c>
      <c r="I6895" s="497" t="s">
        <v>8616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15"/>
        <v>0</v>
      </c>
      <c r="H6896" s="374" t="s">
        <v>696</v>
      </c>
      <c r="I6896" s="364" t="s">
        <v>10223</v>
      </c>
    </row>
    <row r="6897" spans="1:9" hidden="1" x14ac:dyDescent="0.25">
      <c r="A6897" s="60"/>
      <c r="B6897" s="505"/>
      <c r="C6897" s="60"/>
      <c r="D6897" s="65"/>
      <c r="E6897" s="66" t="s">
        <v>28</v>
      </c>
      <c r="F6897" s="72">
        <v>300000</v>
      </c>
      <c r="G6897" s="211">
        <f t="shared" si="215"/>
        <v>0</v>
      </c>
      <c r="H6897" s="374" t="s">
        <v>696</v>
      </c>
      <c r="I6897" s="364" t="s">
        <v>10223</v>
      </c>
    </row>
    <row r="6898" spans="1:9" hidden="1" x14ac:dyDescent="0.25">
      <c r="A6898" s="60"/>
      <c r="B6898" s="132"/>
      <c r="C6898" s="383"/>
      <c r="D6898" s="65"/>
      <c r="E6898" s="66" t="s">
        <v>28</v>
      </c>
      <c r="F6898" s="72">
        <v>900</v>
      </c>
      <c r="G6898" s="68">
        <f t="shared" si="215"/>
        <v>0</v>
      </c>
      <c r="H6898" s="86" t="s">
        <v>134</v>
      </c>
      <c r="I6898" s="504"/>
    </row>
    <row r="6899" spans="1:9" hidden="1" x14ac:dyDescent="0.25">
      <c r="A6899" s="60"/>
      <c r="B6899" s="545"/>
      <c r="C6899" s="383"/>
      <c r="D6899" s="65"/>
      <c r="E6899" s="66" t="s">
        <v>77</v>
      </c>
      <c r="F6899" s="68">
        <v>75000</v>
      </c>
      <c r="G6899" s="72">
        <f t="shared" si="215"/>
        <v>0</v>
      </c>
      <c r="H6899" s="373" t="s">
        <v>134</v>
      </c>
      <c r="I6899" s="504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15"/>
        <v>0</v>
      </c>
      <c r="H6900" s="373" t="s">
        <v>10224</v>
      </c>
      <c r="I6900" s="504" t="s">
        <v>8377</v>
      </c>
    </row>
    <row r="6901" spans="1:9" hidden="1" x14ac:dyDescent="0.25">
      <c r="A6901" s="60"/>
      <c r="B6901" s="502"/>
      <c r="C6901" s="71"/>
      <c r="D6901" s="65"/>
      <c r="E6901" s="66" t="s">
        <v>28</v>
      </c>
      <c r="F6901" s="72">
        <v>140000</v>
      </c>
      <c r="G6901" s="68">
        <f t="shared" si="215"/>
        <v>0</v>
      </c>
      <c r="H6901" s="86" t="s">
        <v>10224</v>
      </c>
      <c r="I6901" s="504" t="s">
        <v>8377</v>
      </c>
    </row>
    <row r="6902" spans="1:9" hidden="1" x14ac:dyDescent="0.25">
      <c r="A6902" s="60"/>
      <c r="B6902" s="503"/>
      <c r="C6902" s="119"/>
      <c r="D6902" s="557"/>
      <c r="E6902" s="558" t="s">
        <v>28</v>
      </c>
      <c r="F6902" s="559">
        <v>60000</v>
      </c>
      <c r="G6902" s="560">
        <f t="shared" si="215"/>
        <v>0</v>
      </c>
      <c r="H6902" s="561" t="s">
        <v>1043</v>
      </c>
      <c r="I6902" s="562" t="s">
        <v>10225</v>
      </c>
    </row>
    <row r="6903" spans="1:9" hidden="1" x14ac:dyDescent="0.25">
      <c r="A6903" s="60"/>
      <c r="B6903" s="132"/>
      <c r="C6903" s="60"/>
      <c r="D6903" s="88"/>
      <c r="E6903" s="558" t="s">
        <v>28</v>
      </c>
      <c r="F6903" s="560">
        <v>10000</v>
      </c>
      <c r="G6903" s="560">
        <f t="shared" si="215"/>
        <v>0</v>
      </c>
      <c r="H6903" s="561" t="s">
        <v>1043</v>
      </c>
      <c r="I6903" s="562" t="s">
        <v>10225</v>
      </c>
    </row>
    <row r="6904" spans="1:9" hidden="1" x14ac:dyDescent="0.25">
      <c r="A6904" s="60"/>
      <c r="B6904" s="509"/>
      <c r="C6904" s="60"/>
      <c r="D6904" s="65"/>
      <c r="E6904" s="66" t="s">
        <v>28</v>
      </c>
      <c r="F6904" s="62">
        <v>460000</v>
      </c>
      <c r="G6904" s="72">
        <f t="shared" si="215"/>
        <v>0</v>
      </c>
      <c r="H6904" s="373" t="s">
        <v>1043</v>
      </c>
      <c r="I6904" s="562" t="s">
        <v>10225</v>
      </c>
    </row>
    <row r="6905" spans="1:9" hidden="1" x14ac:dyDescent="0.25">
      <c r="A6905" s="60"/>
      <c r="B6905" s="503"/>
      <c r="C6905" s="188"/>
      <c r="D6905" s="65"/>
      <c r="E6905" s="66" t="s">
        <v>330</v>
      </c>
      <c r="F6905" s="67">
        <v>77500</v>
      </c>
      <c r="G6905" s="72">
        <f t="shared" si="215"/>
        <v>0</v>
      </c>
      <c r="H6905" s="373" t="s">
        <v>1043</v>
      </c>
      <c r="I6905" s="562" t="s">
        <v>10225</v>
      </c>
    </row>
    <row r="6906" spans="1:9" hidden="1" x14ac:dyDescent="0.25">
      <c r="A6906" s="60"/>
      <c r="B6906" s="502"/>
      <c r="C6906" s="75"/>
      <c r="D6906" s="81"/>
      <c r="E6906" s="372" t="s">
        <v>28</v>
      </c>
      <c r="F6906" s="68"/>
      <c r="G6906" s="68">
        <f t="shared" si="215"/>
        <v>0</v>
      </c>
      <c r="H6906" s="373" t="s">
        <v>1043</v>
      </c>
      <c r="I6906" s="562" t="s">
        <v>10225</v>
      </c>
    </row>
    <row r="6907" spans="1:9" hidden="1" x14ac:dyDescent="0.25">
      <c r="A6907" s="60"/>
      <c r="B6907" s="132"/>
      <c r="C6907" s="60"/>
      <c r="D6907" s="88"/>
      <c r="E6907" s="558" t="s">
        <v>28</v>
      </c>
      <c r="F6907" s="560">
        <v>10000</v>
      </c>
      <c r="G6907" s="68">
        <f t="shared" si="215"/>
        <v>0</v>
      </c>
      <c r="H6907" s="373" t="s">
        <v>1032</v>
      </c>
      <c r="I6907" s="364" t="s">
        <v>8380</v>
      </c>
    </row>
    <row r="6908" spans="1:9" hidden="1" x14ac:dyDescent="0.25">
      <c r="A6908" s="60"/>
      <c r="B6908" s="132"/>
      <c r="C6908" s="60"/>
      <c r="D6908" s="390"/>
      <c r="E6908" s="372" t="s">
        <v>28</v>
      </c>
      <c r="F6908" s="217">
        <v>5000</v>
      </c>
      <c r="G6908" s="217">
        <f t="shared" si="215"/>
        <v>0</v>
      </c>
      <c r="H6908" s="373" t="s">
        <v>1032</v>
      </c>
      <c r="I6908" s="364" t="s">
        <v>8380</v>
      </c>
    </row>
    <row r="6909" spans="1:9" hidden="1" x14ac:dyDescent="0.25">
      <c r="A6909" s="60"/>
      <c r="B6909" s="509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8380</v>
      </c>
    </row>
    <row r="6910" spans="1:9" hidden="1" x14ac:dyDescent="0.25">
      <c r="A6910" s="60"/>
      <c r="B6910" s="503"/>
      <c r="C6910" s="188"/>
      <c r="D6910" s="65"/>
      <c r="E6910" s="66" t="s">
        <v>330</v>
      </c>
      <c r="F6910" s="67">
        <v>77500</v>
      </c>
      <c r="G6910" s="68">
        <f t="shared" si="215"/>
        <v>0</v>
      </c>
      <c r="H6910" s="373" t="s">
        <v>1032</v>
      </c>
      <c r="I6910" s="364" t="s">
        <v>8380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15"/>
        <v>0</v>
      </c>
      <c r="H6911" s="373" t="s">
        <v>1032</v>
      </c>
      <c r="I6911" s="364" t="s">
        <v>8380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215"/>
        <v>0</v>
      </c>
      <c r="H6912" s="373" t="s">
        <v>1032</v>
      </c>
      <c r="I6912" s="364" t="s">
        <v>8380</v>
      </c>
    </row>
    <row r="6913" spans="1:9" hidden="1" x14ac:dyDescent="0.25">
      <c r="A6913" s="60"/>
      <c r="B6913" s="132"/>
      <c r="C6913" s="383"/>
      <c r="D6913" s="65"/>
      <c r="E6913" s="66" t="s">
        <v>28</v>
      </c>
      <c r="F6913" s="72">
        <v>900</v>
      </c>
      <c r="G6913" s="211">
        <f t="shared" si="215"/>
        <v>0</v>
      </c>
      <c r="H6913" s="374" t="s">
        <v>3913</v>
      </c>
      <c r="I6913" s="364"/>
    </row>
    <row r="6914" spans="1:9" hidden="1" x14ac:dyDescent="0.25">
      <c r="A6914" s="60"/>
      <c r="B6914" s="132"/>
      <c r="C6914" s="383"/>
      <c r="D6914" s="65"/>
      <c r="E6914" s="66" t="s">
        <v>768</v>
      </c>
      <c r="F6914" s="72">
        <v>100000</v>
      </c>
      <c r="G6914" s="68">
        <f t="shared" si="215"/>
        <v>0</v>
      </c>
      <c r="H6914" s="86" t="s">
        <v>3913</v>
      </c>
      <c r="I6914" s="364"/>
    </row>
    <row r="6915" spans="1:9" hidden="1" x14ac:dyDescent="0.25">
      <c r="A6915" s="60"/>
      <c r="B6915" s="545"/>
      <c r="C6915" s="383"/>
      <c r="D6915" s="65"/>
      <c r="E6915" s="66" t="s">
        <v>28</v>
      </c>
      <c r="F6915" s="68">
        <v>6000</v>
      </c>
      <c r="G6915" s="72">
        <f t="shared" si="215"/>
        <v>0</v>
      </c>
      <c r="H6915" s="373" t="s">
        <v>3913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15"/>
        <v>0</v>
      </c>
      <c r="H6916" s="373" t="s">
        <v>3913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15"/>
        <v>0</v>
      </c>
      <c r="H6917" s="374" t="s">
        <v>3913</v>
      </c>
      <c r="I6917" s="364"/>
    </row>
    <row r="6918" spans="1:9" hidden="1" x14ac:dyDescent="0.25">
      <c r="A6918" s="60"/>
      <c r="B6918" s="502"/>
      <c r="C6918" s="75"/>
      <c r="D6918" s="65"/>
      <c r="E6918" s="411" t="s">
        <v>31</v>
      </c>
      <c r="F6918" s="72">
        <v>1833480</v>
      </c>
      <c r="G6918" s="72">
        <f t="shared" si="215"/>
        <v>0</v>
      </c>
      <c r="H6918" s="69" t="s">
        <v>6241</v>
      </c>
      <c r="I6918" s="86" t="s">
        <v>10226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215"/>
        <v>0</v>
      </c>
      <c r="H6919" s="364" t="s">
        <v>552</v>
      </c>
      <c r="I6919" s="86" t="s">
        <v>10226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15"/>
        <v>0</v>
      </c>
      <c r="H6920" s="86" t="s">
        <v>6241</v>
      </c>
      <c r="I6920" s="86" t="s">
        <v>10226</v>
      </c>
    </row>
    <row r="6921" spans="1:9" hidden="1" x14ac:dyDescent="0.25">
      <c r="A6921" s="60"/>
      <c r="B6921" s="518"/>
      <c r="C6921" s="77"/>
      <c r="D6921" s="65"/>
      <c r="E6921" s="71" t="s">
        <v>31</v>
      </c>
      <c r="F6921" s="72">
        <v>65000</v>
      </c>
      <c r="G6921" s="68">
        <f t="shared" si="215"/>
        <v>0</v>
      </c>
      <c r="H6921" s="86" t="s">
        <v>6241</v>
      </c>
      <c r="I6921" s="86" t="s">
        <v>10226</v>
      </c>
    </row>
    <row r="6922" spans="1:9" hidden="1" x14ac:dyDescent="0.25">
      <c r="A6922" s="60"/>
      <c r="B6922" s="509"/>
      <c r="C6922" s="60"/>
      <c r="D6922" s="65"/>
      <c r="E6922" s="66" t="s">
        <v>28</v>
      </c>
      <c r="F6922" s="62">
        <v>460000</v>
      </c>
      <c r="G6922" s="68">
        <f t="shared" si="215"/>
        <v>0</v>
      </c>
      <c r="H6922" s="86" t="s">
        <v>166</v>
      </c>
      <c r="I6922" s="86" t="s">
        <v>8472</v>
      </c>
    </row>
    <row r="6923" spans="1:9" hidden="1" x14ac:dyDescent="0.25">
      <c r="A6923" s="60"/>
      <c r="B6923" s="400"/>
      <c r="C6923" s="71"/>
      <c r="D6923" s="65"/>
      <c r="E6923" s="71" t="s">
        <v>31</v>
      </c>
      <c r="F6923" s="72">
        <v>265000</v>
      </c>
      <c r="G6923" s="68">
        <f t="shared" si="215"/>
        <v>0</v>
      </c>
      <c r="H6923" s="86" t="s">
        <v>126</v>
      </c>
      <c r="I6923" s="86" t="s">
        <v>8397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15"/>
        <v>0</v>
      </c>
      <c r="H6924" s="373" t="s">
        <v>126</v>
      </c>
      <c r="I6924" s="86" t="s">
        <v>8397</v>
      </c>
    </row>
    <row r="6925" spans="1:9" hidden="1" x14ac:dyDescent="0.25">
      <c r="A6925" s="60"/>
      <c r="B6925" s="509"/>
      <c r="C6925" s="60"/>
      <c r="D6925" s="65"/>
      <c r="E6925" s="71" t="s">
        <v>31</v>
      </c>
      <c r="F6925" s="72">
        <v>460000</v>
      </c>
      <c r="G6925" s="68">
        <f t="shared" si="215"/>
        <v>0</v>
      </c>
      <c r="H6925" s="374" t="s">
        <v>667</v>
      </c>
      <c r="I6925" s="86" t="s">
        <v>8378</v>
      </c>
    </row>
    <row r="6926" spans="1:9" hidden="1" x14ac:dyDescent="0.25">
      <c r="A6926" s="60"/>
      <c r="B6926" s="510"/>
      <c r="C6926" s="80"/>
      <c r="D6926" s="65"/>
      <c r="E6926" s="71" t="s">
        <v>31</v>
      </c>
      <c r="F6926" s="72">
        <v>40000</v>
      </c>
      <c r="G6926" s="68">
        <f t="shared" si="215"/>
        <v>0</v>
      </c>
      <c r="H6926" s="374" t="s">
        <v>667</v>
      </c>
      <c r="I6926" s="86" t="s">
        <v>8378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15"/>
        <v>0</v>
      </c>
      <c r="H6927" s="374" t="s">
        <v>667</v>
      </c>
      <c r="I6927" s="86" t="s">
        <v>8378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15"/>
        <v>0</v>
      </c>
      <c r="H6928" s="86" t="s">
        <v>3239</v>
      </c>
      <c r="I6928" s="86" t="s">
        <v>10227</v>
      </c>
    </row>
    <row r="6929" spans="1:9" hidden="1" x14ac:dyDescent="0.25">
      <c r="A6929" s="60"/>
      <c r="B6929" s="539"/>
      <c r="C6929" s="80"/>
      <c r="D6929" s="65"/>
      <c r="E6929" s="71" t="s">
        <v>31</v>
      </c>
      <c r="F6929" s="72">
        <v>350000</v>
      </c>
      <c r="G6929" s="68">
        <f t="shared" si="215"/>
        <v>0</v>
      </c>
      <c r="H6929" s="86" t="s">
        <v>3239</v>
      </c>
      <c r="I6929" s="86" t="s">
        <v>10227</v>
      </c>
    </row>
    <row r="6930" spans="1:9" hidden="1" x14ac:dyDescent="0.25">
      <c r="A6930" s="60"/>
      <c r="B6930" s="400"/>
      <c r="C6930" s="60"/>
      <c r="D6930" s="65"/>
      <c r="E6930" s="71" t="s">
        <v>31</v>
      </c>
      <c r="F6930" s="72">
        <v>350000</v>
      </c>
      <c r="G6930" s="68">
        <f t="shared" si="215"/>
        <v>0</v>
      </c>
      <c r="H6930" s="86" t="s">
        <v>3239</v>
      </c>
      <c r="I6930" s="86" t="s">
        <v>10227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15"/>
        <v>0</v>
      </c>
      <c r="H6931" s="86" t="s">
        <v>3239</v>
      </c>
      <c r="I6931" s="86" t="s">
        <v>10227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15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15"/>
        <v>0</v>
      </c>
      <c r="H6933" s="563" t="s">
        <v>714</v>
      </c>
      <c r="I6933" s="86" t="s">
        <v>8405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215"/>
        <v>0</v>
      </c>
      <c r="H6934" s="373" t="s">
        <v>714</v>
      </c>
      <c r="I6934" s="86" t="s">
        <v>8405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15"/>
        <v>0</v>
      </c>
      <c r="H6935" s="373" t="s">
        <v>3915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15"/>
        <v>0</v>
      </c>
      <c r="H6936" s="373" t="s">
        <v>789</v>
      </c>
      <c r="I6936" s="86" t="s">
        <v>8417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15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3"/>
      <c r="D6938" s="65"/>
      <c r="E6938" s="66" t="s">
        <v>28</v>
      </c>
      <c r="F6938" s="72">
        <v>900</v>
      </c>
      <c r="G6938" s="68">
        <f t="shared" ref="G6938:G7001" si="216">D6938*F6938</f>
        <v>0</v>
      </c>
      <c r="H6938" s="86" t="s">
        <v>134</v>
      </c>
      <c r="I6938" s="504"/>
    </row>
    <row r="6939" spans="1:9" hidden="1" x14ac:dyDescent="0.25">
      <c r="A6939" s="60"/>
      <c r="B6939" s="545"/>
      <c r="C6939" s="383"/>
      <c r="D6939" s="65"/>
      <c r="E6939" s="66" t="s">
        <v>77</v>
      </c>
      <c r="F6939" s="68">
        <v>3000</v>
      </c>
      <c r="G6939" s="72">
        <f t="shared" si="216"/>
        <v>0</v>
      </c>
      <c r="H6939" s="373" t="s">
        <v>134</v>
      </c>
      <c r="I6939" s="504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16"/>
        <v>0</v>
      </c>
      <c r="H6940" s="374" t="s">
        <v>3913</v>
      </c>
      <c r="I6940" s="504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3903</v>
      </c>
      <c r="I6941" s="504"/>
    </row>
    <row r="6942" spans="1:9" hidden="1" x14ac:dyDescent="0.25">
      <c r="A6942" s="60"/>
      <c r="B6942" s="132"/>
      <c r="C6942" s="60"/>
      <c r="D6942" s="557"/>
      <c r="E6942" s="558" t="s">
        <v>137</v>
      </c>
      <c r="F6942" s="559">
        <v>23000</v>
      </c>
      <c r="G6942" s="560">
        <f t="shared" si="216"/>
        <v>0</v>
      </c>
      <c r="H6942" s="561" t="s">
        <v>3927</v>
      </c>
      <c r="I6942" s="562"/>
    </row>
    <row r="6943" spans="1:9" hidden="1" x14ac:dyDescent="0.25">
      <c r="A6943" s="60"/>
      <c r="B6943" s="132"/>
      <c r="C6943" s="60"/>
      <c r="D6943" s="88"/>
      <c r="E6943" s="558" t="s">
        <v>137</v>
      </c>
      <c r="F6943" s="560">
        <v>28200</v>
      </c>
      <c r="G6943" s="560">
        <f t="shared" si="216"/>
        <v>0</v>
      </c>
      <c r="H6943" s="561" t="s">
        <v>1301</v>
      </c>
      <c r="I6943" s="562"/>
    </row>
    <row r="6944" spans="1:9" hidden="1" x14ac:dyDescent="0.25">
      <c r="A6944" s="60"/>
      <c r="B6944" s="503"/>
      <c r="C6944" s="188"/>
      <c r="D6944" s="65"/>
      <c r="E6944" s="66" t="s">
        <v>137</v>
      </c>
      <c r="F6944" s="62">
        <v>34000</v>
      </c>
      <c r="G6944" s="72">
        <f t="shared" si="216"/>
        <v>0</v>
      </c>
      <c r="H6944" s="373" t="s">
        <v>1032</v>
      </c>
      <c r="I6944" s="562" t="s">
        <v>8403</v>
      </c>
    </row>
    <row r="6945" spans="1:9" hidden="1" x14ac:dyDescent="0.25">
      <c r="A6945" s="60"/>
      <c r="B6945" s="503"/>
      <c r="C6945" s="188"/>
      <c r="D6945" s="65"/>
      <c r="E6945" s="66" t="s">
        <v>31</v>
      </c>
      <c r="F6945" s="89">
        <v>11000</v>
      </c>
      <c r="G6945" s="72">
        <f t="shared" si="216"/>
        <v>0</v>
      </c>
      <c r="H6945" s="373" t="s">
        <v>1032</v>
      </c>
      <c r="I6945" s="562" t="s">
        <v>8403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16"/>
        <v>0</v>
      </c>
      <c r="H6946" s="373" t="s">
        <v>1032</v>
      </c>
      <c r="I6946" s="562" t="s">
        <v>8403</v>
      </c>
    </row>
    <row r="6947" spans="1:9" hidden="1" x14ac:dyDescent="0.25">
      <c r="A6947" s="60"/>
      <c r="B6947" s="539"/>
      <c r="C6947" s="383"/>
      <c r="D6947" s="65"/>
      <c r="E6947" s="66" t="s">
        <v>28</v>
      </c>
      <c r="F6947" s="67">
        <v>175000</v>
      </c>
      <c r="G6947" s="72">
        <f t="shared" si="216"/>
        <v>0</v>
      </c>
      <c r="H6947" s="373" t="s">
        <v>1032</v>
      </c>
      <c r="I6947" s="562" t="s">
        <v>8403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16"/>
        <v>0</v>
      </c>
      <c r="H6948" s="373" t="s">
        <v>1032</v>
      </c>
      <c r="I6948" s="373" t="s">
        <v>8403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16"/>
        <v>0</v>
      </c>
      <c r="H6949" s="373" t="s">
        <v>198</v>
      </c>
      <c r="I6949" s="562" t="s">
        <v>10228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216"/>
        <v>0</v>
      </c>
      <c r="H6950" s="373" t="s">
        <v>909</v>
      </c>
      <c r="I6950" s="562" t="s">
        <v>8410</v>
      </c>
    </row>
    <row r="6951" spans="1:9" hidden="1" x14ac:dyDescent="0.25">
      <c r="A6951" s="60"/>
      <c r="B6951" s="503"/>
      <c r="C6951" s="119"/>
      <c r="D6951" s="88"/>
      <c r="E6951" s="558" t="s">
        <v>28</v>
      </c>
      <c r="F6951" s="560">
        <v>60000</v>
      </c>
      <c r="G6951" s="68">
        <f>D6951*F6951</f>
        <v>0</v>
      </c>
      <c r="H6951" s="373" t="s">
        <v>909</v>
      </c>
      <c r="I6951" s="364" t="s">
        <v>8410</v>
      </c>
    </row>
    <row r="6952" spans="1:9" hidden="1" x14ac:dyDescent="0.25">
      <c r="A6952" s="60"/>
      <c r="B6952" s="132"/>
      <c r="C6952" s="60"/>
      <c r="D6952" s="390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10229</v>
      </c>
    </row>
    <row r="6953" spans="1:9" hidden="1" x14ac:dyDescent="0.25">
      <c r="A6953" s="60"/>
      <c r="B6953" s="132"/>
      <c r="C6953" s="383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10230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16"/>
        <v>0</v>
      </c>
      <c r="H6954" s="373" t="s">
        <v>1105</v>
      </c>
      <c r="I6954" s="364" t="s">
        <v>8406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16"/>
        <v>0</v>
      </c>
      <c r="H6955" s="373" t="s">
        <v>1105</v>
      </c>
      <c r="I6955" s="364" t="s">
        <v>8406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216"/>
        <v>0</v>
      </c>
      <c r="H6956" s="373" t="s">
        <v>1105</v>
      </c>
      <c r="I6956" s="364" t="s">
        <v>8406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16"/>
        <v>0</v>
      </c>
      <c r="H6957" s="374" t="s">
        <v>1105</v>
      </c>
      <c r="I6957" s="364" t="s">
        <v>8406</v>
      </c>
    </row>
    <row r="6958" spans="1:9" hidden="1" x14ac:dyDescent="0.25">
      <c r="A6958" s="60"/>
      <c r="B6958" s="509"/>
      <c r="C6958" s="60"/>
      <c r="D6958" s="65"/>
      <c r="E6958" s="66" t="s">
        <v>31</v>
      </c>
      <c r="F6958" s="72">
        <v>75000</v>
      </c>
      <c r="G6958" s="68">
        <f t="shared" si="216"/>
        <v>0</v>
      </c>
      <c r="H6958" s="86" t="s">
        <v>1105</v>
      </c>
      <c r="I6958" s="364" t="s">
        <v>8406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16"/>
        <v>0</v>
      </c>
      <c r="H6959" s="86" t="s">
        <v>1105</v>
      </c>
      <c r="I6959" s="364" t="s">
        <v>8406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16"/>
        <v>0</v>
      </c>
      <c r="H6960" s="86" t="s">
        <v>1105</v>
      </c>
      <c r="I6960" s="364" t="s">
        <v>8406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16"/>
        <v>0</v>
      </c>
      <c r="H6961" s="69" t="s">
        <v>6241</v>
      </c>
      <c r="I6961" s="86" t="s">
        <v>10231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16"/>
        <v>0</v>
      </c>
      <c r="H6962" s="69" t="s">
        <v>2858</v>
      </c>
      <c r="I6962" s="86" t="s">
        <v>10231</v>
      </c>
    </row>
    <row r="6963" spans="1:9" hidden="1" x14ac:dyDescent="0.25">
      <c r="A6963" s="60"/>
      <c r="B6963" s="132"/>
      <c r="C6963" s="564"/>
      <c r="D6963" s="65"/>
      <c r="E6963" s="71" t="s">
        <v>28</v>
      </c>
      <c r="F6963" s="72">
        <v>3425000</v>
      </c>
      <c r="G6963" s="68">
        <f t="shared" si="216"/>
        <v>0</v>
      </c>
      <c r="H6963" s="86" t="s">
        <v>6241</v>
      </c>
      <c r="I6963" s="86" t="s">
        <v>10231</v>
      </c>
    </row>
    <row r="6964" spans="1:9" hidden="1" x14ac:dyDescent="0.25">
      <c r="A6964" s="60"/>
      <c r="B6964" s="518"/>
      <c r="C6964" s="507"/>
      <c r="D6964" s="65"/>
      <c r="E6964" s="71" t="s">
        <v>31</v>
      </c>
      <c r="F6964" s="72">
        <v>1545000</v>
      </c>
      <c r="G6964" s="68">
        <f t="shared" si="216"/>
        <v>0</v>
      </c>
      <c r="H6964" s="86" t="s">
        <v>10232</v>
      </c>
      <c r="I6964" s="86" t="s">
        <v>10231</v>
      </c>
    </row>
    <row r="6965" spans="1:9" hidden="1" x14ac:dyDescent="0.25">
      <c r="A6965" s="60"/>
      <c r="B6965" s="509"/>
      <c r="C6965" s="60"/>
      <c r="D6965" s="65"/>
      <c r="E6965" s="66" t="s">
        <v>28</v>
      </c>
      <c r="F6965" s="62">
        <v>155000</v>
      </c>
      <c r="G6965" s="68">
        <f t="shared" si="216"/>
        <v>0</v>
      </c>
      <c r="H6965" s="86" t="s">
        <v>10232</v>
      </c>
      <c r="I6965" s="86" t="s">
        <v>10231</v>
      </c>
    </row>
    <row r="6966" spans="1:9" hidden="1" x14ac:dyDescent="0.25">
      <c r="A6966" s="60"/>
      <c r="B6966" s="400"/>
      <c r="C6966" s="71"/>
      <c r="D6966" s="65"/>
      <c r="E6966" s="71" t="s">
        <v>31</v>
      </c>
      <c r="F6966" s="72">
        <v>45000</v>
      </c>
      <c r="G6966" s="68">
        <f t="shared" si="216"/>
        <v>0</v>
      </c>
      <c r="H6966" s="86" t="s">
        <v>10232</v>
      </c>
      <c r="I6966" s="86" t="s">
        <v>10231</v>
      </c>
    </row>
    <row r="6967" spans="1:9" hidden="1" x14ac:dyDescent="0.25">
      <c r="A6967" s="60"/>
      <c r="B6967" s="509"/>
      <c r="C6967" s="75"/>
      <c r="D6967" s="65"/>
      <c r="E6967" s="66" t="s">
        <v>28</v>
      </c>
      <c r="F6967" s="217">
        <v>200000</v>
      </c>
      <c r="G6967" s="68">
        <f t="shared" si="216"/>
        <v>0</v>
      </c>
      <c r="H6967" s="373" t="s">
        <v>581</v>
      </c>
      <c r="I6967" s="86"/>
    </row>
    <row r="6968" spans="1:9" hidden="1" x14ac:dyDescent="0.25">
      <c r="A6968" s="60"/>
      <c r="B6968" s="509"/>
      <c r="C6968" s="75"/>
      <c r="D6968" s="390"/>
      <c r="E6968" s="66" t="s">
        <v>31</v>
      </c>
      <c r="F6968" s="217">
        <v>650000</v>
      </c>
      <c r="G6968" s="211">
        <f t="shared" si="216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16"/>
        <v>0</v>
      </c>
      <c r="H6970" s="86" t="s">
        <v>2744</v>
      </c>
      <c r="I6970" s="86" t="s">
        <v>10233</v>
      </c>
    </row>
    <row r="6971" spans="1:9" hidden="1" x14ac:dyDescent="0.25">
      <c r="A6971" s="60"/>
      <c r="B6971" s="539"/>
      <c r="C6971" s="80"/>
      <c r="D6971" s="65"/>
      <c r="E6971" s="71" t="s">
        <v>31</v>
      </c>
      <c r="F6971" s="72">
        <v>11000</v>
      </c>
      <c r="G6971" s="68">
        <f t="shared" si="216"/>
        <v>0</v>
      </c>
      <c r="H6971" s="86" t="s">
        <v>2744</v>
      </c>
      <c r="I6971" s="86" t="s">
        <v>10233</v>
      </c>
    </row>
    <row r="6972" spans="1:9" hidden="1" x14ac:dyDescent="0.25">
      <c r="A6972" s="60"/>
      <c r="B6972" s="400"/>
      <c r="C6972" s="60"/>
      <c r="D6972" s="65"/>
      <c r="E6972" s="71" t="s">
        <v>31</v>
      </c>
      <c r="F6972" s="72">
        <v>10000</v>
      </c>
      <c r="G6972" s="68">
        <f t="shared" si="216"/>
        <v>0</v>
      </c>
      <c r="H6972" s="86" t="s">
        <v>2744</v>
      </c>
      <c r="I6972" s="86" t="s">
        <v>10233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16"/>
        <v>0</v>
      </c>
      <c r="H6973" s="86" t="s">
        <v>2744</v>
      </c>
      <c r="I6973" s="86" t="s">
        <v>10233</v>
      </c>
    </row>
    <row r="6974" spans="1:9" hidden="1" x14ac:dyDescent="0.25">
      <c r="A6974" s="60"/>
      <c r="B6974" s="503"/>
      <c r="C6974" s="188"/>
      <c r="D6974" s="65"/>
      <c r="E6974" s="71" t="s">
        <v>31</v>
      </c>
      <c r="F6974" s="72">
        <v>34000</v>
      </c>
      <c r="G6974" s="68">
        <f t="shared" si="216"/>
        <v>0</v>
      </c>
      <c r="H6974" s="86" t="s">
        <v>2744</v>
      </c>
      <c r="I6974" s="86" t="s">
        <v>10233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16"/>
        <v>0</v>
      </c>
      <c r="H6975" s="86" t="s">
        <v>2744</v>
      </c>
      <c r="I6975" s="86" t="s">
        <v>10233</v>
      </c>
    </row>
    <row r="6976" spans="1:9" hidden="1" x14ac:dyDescent="0.25">
      <c r="A6976" s="60"/>
      <c r="B6976" s="132"/>
      <c r="C6976" s="383"/>
      <c r="D6976" s="65"/>
      <c r="E6976" s="66" t="s">
        <v>28</v>
      </c>
      <c r="F6976" s="72">
        <v>1550</v>
      </c>
      <c r="G6976" s="68">
        <f t="shared" si="216"/>
        <v>0</v>
      </c>
      <c r="H6976" s="86" t="s">
        <v>134</v>
      </c>
      <c r="I6976" s="504"/>
    </row>
    <row r="6977" spans="1:9" hidden="1" x14ac:dyDescent="0.25">
      <c r="A6977" s="60"/>
      <c r="B6977" s="132"/>
      <c r="C6977" s="383"/>
      <c r="D6977" s="65"/>
      <c r="E6977" s="66" t="s">
        <v>28</v>
      </c>
      <c r="F6977" s="68">
        <v>55000</v>
      </c>
      <c r="G6977" s="72">
        <f t="shared" si="216"/>
        <v>0</v>
      </c>
      <c r="H6977" s="373" t="s">
        <v>648</v>
      </c>
      <c r="I6977" s="504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16"/>
        <v>0</v>
      </c>
      <c r="H6978" s="374" t="s">
        <v>134</v>
      </c>
      <c r="I6978" s="504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16"/>
        <v>0</v>
      </c>
      <c r="H6979" s="374" t="s">
        <v>648</v>
      </c>
      <c r="I6979" s="56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16"/>
        <v>0</v>
      </c>
      <c r="H6980" s="373" t="s">
        <v>3905</v>
      </c>
      <c r="I6980" s="56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16"/>
        <v>0</v>
      </c>
      <c r="H6981" s="373" t="s">
        <v>3905</v>
      </c>
      <c r="I6981" s="56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3905</v>
      </c>
      <c r="I6982" s="562"/>
    </row>
    <row r="6983" spans="1:9" hidden="1" x14ac:dyDescent="0.25">
      <c r="A6983" s="60"/>
      <c r="B6983" s="509"/>
      <c r="C6983" s="75"/>
      <c r="D6983" s="390"/>
      <c r="E6983" s="66" t="s">
        <v>38</v>
      </c>
      <c r="F6983" s="217">
        <v>7500</v>
      </c>
      <c r="G6983" s="211">
        <f t="shared" si="216"/>
        <v>0</v>
      </c>
      <c r="H6983" s="373" t="s">
        <v>3913</v>
      </c>
      <c r="I6983" s="56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16"/>
        <v>0</v>
      </c>
      <c r="H6984" s="373" t="s">
        <v>3913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16"/>
        <v>0</v>
      </c>
      <c r="H6985" s="373" t="s">
        <v>154</v>
      </c>
      <c r="I6985" s="56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6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03"/>
      <c r="C6988" s="188"/>
      <c r="D6988" s="390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10234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10234</v>
      </c>
    </row>
    <row r="6990" spans="1:9" hidden="1" x14ac:dyDescent="0.25">
      <c r="A6990" s="60"/>
      <c r="B6990" s="509"/>
      <c r="C6990" s="60"/>
      <c r="D6990" s="65"/>
      <c r="E6990" s="66" t="s">
        <v>28</v>
      </c>
      <c r="F6990" s="67">
        <v>218000</v>
      </c>
      <c r="G6990" s="68">
        <f t="shared" si="216"/>
        <v>0</v>
      </c>
      <c r="H6990" s="373" t="s">
        <v>1043</v>
      </c>
      <c r="I6990" s="364" t="s">
        <v>10234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16"/>
        <v>0</v>
      </c>
      <c r="H6991" s="373" t="s">
        <v>1043</v>
      </c>
      <c r="I6991" s="364" t="s">
        <v>10234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16"/>
        <v>0</v>
      </c>
      <c r="H6992" s="374" t="s">
        <v>1043</v>
      </c>
      <c r="I6992" s="364" t="s">
        <v>10234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16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16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16"/>
        <v>0</v>
      </c>
      <c r="H6995" s="86" t="s">
        <v>1101</v>
      </c>
      <c r="I6995" s="364"/>
    </row>
    <row r="6996" spans="1:9" hidden="1" x14ac:dyDescent="0.25">
      <c r="A6996" s="60"/>
      <c r="B6996" s="509"/>
      <c r="C6996" s="60"/>
      <c r="D6996" s="65"/>
      <c r="E6996" s="66" t="s">
        <v>31</v>
      </c>
      <c r="F6996" s="72">
        <v>35000</v>
      </c>
      <c r="G6996" s="211">
        <f t="shared" si="216"/>
        <v>0</v>
      </c>
      <c r="H6996" s="374" t="s">
        <v>3917</v>
      </c>
      <c r="I6996" s="364"/>
    </row>
    <row r="6997" spans="1:9" hidden="1" x14ac:dyDescent="0.25">
      <c r="A6997" s="60"/>
      <c r="B6997" s="509"/>
      <c r="C6997" s="87"/>
      <c r="D6997" s="65"/>
      <c r="E6997" s="66" t="s">
        <v>3916</v>
      </c>
      <c r="F6997" s="217">
        <v>155000</v>
      </c>
      <c r="G6997" s="68">
        <f>D6997*F6997</f>
        <v>0</v>
      </c>
      <c r="H6997" s="373" t="s">
        <v>3917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16"/>
        <v>0</v>
      </c>
      <c r="H6998" s="374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16"/>
        <v>0</v>
      </c>
      <c r="H6999" s="374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16"/>
        <v>0</v>
      </c>
      <c r="H7000" s="86" t="s">
        <v>1637</v>
      </c>
      <c r="I7000" s="86" t="s">
        <v>10235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16"/>
        <v>0</v>
      </c>
      <c r="H7001" s="86" t="s">
        <v>1637</v>
      </c>
      <c r="I7001" s="86" t="s">
        <v>10235</v>
      </c>
    </row>
    <row r="7002" spans="1:9" hidden="1" x14ac:dyDescent="0.25">
      <c r="A7002" s="60"/>
      <c r="B7002" s="509"/>
      <c r="C7002" s="60"/>
      <c r="D7002" s="65"/>
      <c r="E7002" s="66" t="s">
        <v>28</v>
      </c>
      <c r="F7002" s="217">
        <v>72500</v>
      </c>
      <c r="G7002" s="68">
        <f t="shared" ref="G7002:G7064" si="217">D7002*F7002</f>
        <v>0</v>
      </c>
      <c r="H7002" s="373" t="s">
        <v>1637</v>
      </c>
      <c r="I7002" s="86" t="s">
        <v>10235</v>
      </c>
    </row>
    <row r="7003" spans="1:9" hidden="1" x14ac:dyDescent="0.25">
      <c r="A7003" s="60"/>
      <c r="B7003" s="132"/>
      <c r="C7003" s="75"/>
      <c r="D7003" s="65"/>
      <c r="E7003" s="66" t="s">
        <v>3929</v>
      </c>
      <c r="F7003" s="72">
        <v>75000</v>
      </c>
      <c r="G7003" s="211">
        <f t="shared" si="217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17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17"/>
        <v>0</v>
      </c>
      <c r="H7005" s="374" t="s">
        <v>126</v>
      </c>
      <c r="I7005" s="86"/>
    </row>
    <row r="7006" spans="1:9" hidden="1" x14ac:dyDescent="0.25">
      <c r="A7006" s="60"/>
      <c r="B7006" s="518"/>
      <c r="C7006" s="60"/>
      <c r="D7006" s="65"/>
      <c r="E7006" s="76" t="s">
        <v>28</v>
      </c>
      <c r="F7006" s="72">
        <v>45000</v>
      </c>
      <c r="G7006" s="72">
        <f t="shared" si="217"/>
        <v>0</v>
      </c>
      <c r="H7006" s="374" t="s">
        <v>126</v>
      </c>
      <c r="I7006" s="86"/>
    </row>
    <row r="7007" spans="1:9" hidden="1" x14ac:dyDescent="0.25">
      <c r="A7007" s="60"/>
      <c r="B7007" s="502"/>
      <c r="C7007" s="75"/>
      <c r="D7007" s="81"/>
      <c r="E7007" s="336" t="s">
        <v>28</v>
      </c>
      <c r="F7007" s="224">
        <v>65000</v>
      </c>
      <c r="G7007" s="336">
        <f t="shared" si="217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17"/>
        <v>0</v>
      </c>
      <c r="H7008" s="86" t="s">
        <v>147</v>
      </c>
      <c r="I7008" s="504"/>
    </row>
    <row r="7009" spans="1:9" hidden="1" x14ac:dyDescent="0.25">
      <c r="A7009" s="60"/>
      <c r="B7009" s="132"/>
      <c r="C7009" s="383"/>
      <c r="D7009" s="65"/>
      <c r="E7009" s="66" t="s">
        <v>28</v>
      </c>
      <c r="F7009" s="68">
        <v>6000</v>
      </c>
      <c r="G7009" s="72">
        <f t="shared" si="217"/>
        <v>0</v>
      </c>
      <c r="H7009" s="373" t="s">
        <v>2277</v>
      </c>
      <c r="I7009" s="504"/>
    </row>
    <row r="7010" spans="1:9" hidden="1" x14ac:dyDescent="0.25">
      <c r="A7010" s="60"/>
      <c r="B7010" s="400"/>
      <c r="C7010" s="71"/>
      <c r="D7010" s="65"/>
      <c r="E7010" s="66" t="s">
        <v>31</v>
      </c>
      <c r="F7010" s="72">
        <v>265000</v>
      </c>
      <c r="G7010" s="211">
        <f t="shared" si="217"/>
        <v>0</v>
      </c>
      <c r="H7010" s="374" t="s">
        <v>2277</v>
      </c>
      <c r="I7010" s="86" t="s">
        <v>10236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17"/>
        <v>0</v>
      </c>
      <c r="H7011" s="86" t="s">
        <v>3913</v>
      </c>
      <c r="I7011" s="562"/>
    </row>
    <row r="7012" spans="1:9" hidden="1" x14ac:dyDescent="0.25">
      <c r="A7012" s="60"/>
      <c r="B7012" s="502"/>
      <c r="C7012" s="75"/>
      <c r="D7012" s="65"/>
      <c r="E7012" s="66" t="s">
        <v>28</v>
      </c>
      <c r="F7012" s="67">
        <v>1666800</v>
      </c>
      <c r="G7012" s="72">
        <f t="shared" si="217"/>
        <v>0</v>
      </c>
      <c r="H7012" s="373" t="s">
        <v>3913</v>
      </c>
      <c r="I7012" s="56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17"/>
        <v>0</v>
      </c>
      <c r="H7013" s="373" t="s">
        <v>3913</v>
      </c>
      <c r="I7013" s="56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17"/>
        <v>0</v>
      </c>
      <c r="H7014" s="373" t="s">
        <v>1105</v>
      </c>
      <c r="I7014" s="562" t="s">
        <v>10237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17"/>
        <v>0</v>
      </c>
      <c r="H7015" s="373" t="s">
        <v>1105</v>
      </c>
      <c r="I7015" s="373" t="s">
        <v>10237</v>
      </c>
    </row>
    <row r="7016" spans="1:9" hidden="1" x14ac:dyDescent="0.25">
      <c r="A7016" s="60"/>
      <c r="B7016" s="503"/>
      <c r="C7016" s="188"/>
      <c r="D7016" s="65"/>
      <c r="E7016" s="66" t="s">
        <v>137</v>
      </c>
      <c r="F7016" s="62">
        <v>34000</v>
      </c>
      <c r="G7016" s="72">
        <f t="shared" si="217"/>
        <v>0</v>
      </c>
      <c r="H7016" s="373" t="s">
        <v>1105</v>
      </c>
      <c r="I7016" s="562" t="s">
        <v>10237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17"/>
        <v>0</v>
      </c>
      <c r="H7017" s="373" t="s">
        <v>789</v>
      </c>
      <c r="I7017" s="562" t="s">
        <v>10238</v>
      </c>
    </row>
    <row r="7018" spans="1:9" hidden="1" x14ac:dyDescent="0.25">
      <c r="A7018" s="60"/>
      <c r="B7018" s="509"/>
      <c r="C7018" s="75"/>
      <c r="D7018" s="390"/>
      <c r="E7018" s="66" t="s">
        <v>31</v>
      </c>
      <c r="F7018" s="217">
        <v>350000</v>
      </c>
      <c r="G7018" s="211">
        <f t="shared" si="217"/>
        <v>0</v>
      </c>
      <c r="H7018" s="373" t="s">
        <v>2744</v>
      </c>
      <c r="I7018" s="364" t="s">
        <v>10239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17"/>
        <v>0</v>
      </c>
      <c r="H7019" s="374" t="s">
        <v>2744</v>
      </c>
      <c r="I7019" s="364" t="s">
        <v>10239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17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17"/>
        <v>0</v>
      </c>
      <c r="H7021" s="374" t="s">
        <v>581</v>
      </c>
      <c r="I7021" s="364"/>
    </row>
    <row r="7022" spans="1:9" hidden="1" x14ac:dyDescent="0.25">
      <c r="A7022" s="60"/>
      <c r="B7022" s="509"/>
      <c r="C7022" s="71"/>
      <c r="D7022" s="65"/>
      <c r="E7022" s="66" t="s">
        <v>137</v>
      </c>
      <c r="F7022" s="72">
        <v>32000</v>
      </c>
      <c r="G7022" s="68">
        <f t="shared" si="217"/>
        <v>0</v>
      </c>
      <c r="H7022" s="86" t="s">
        <v>7195</v>
      </c>
      <c r="I7022" s="364" t="s">
        <v>10240</v>
      </c>
    </row>
    <row r="7023" spans="1:9" hidden="1" x14ac:dyDescent="0.25">
      <c r="A7023" s="60"/>
      <c r="B7023" s="502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62" t="s">
        <v>10225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17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17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217"/>
        <v>0</v>
      </c>
      <c r="H7027" s="86" t="s">
        <v>2003</v>
      </c>
      <c r="I7027" s="504" t="s">
        <v>10241</v>
      </c>
    </row>
    <row r="7028" spans="1:9" hidden="1" x14ac:dyDescent="0.25">
      <c r="A7028" s="60"/>
      <c r="B7028" s="132"/>
      <c r="C7028" s="383"/>
      <c r="D7028" s="65"/>
      <c r="E7028" s="66" t="s">
        <v>28</v>
      </c>
      <c r="F7028" s="68">
        <v>65000</v>
      </c>
      <c r="G7028" s="72">
        <f t="shared" si="217"/>
        <v>0</v>
      </c>
      <c r="H7028" s="86" t="s">
        <v>2003</v>
      </c>
      <c r="I7028" s="504" t="s">
        <v>10241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217"/>
        <v>0</v>
      </c>
      <c r="H7029" s="86" t="s">
        <v>671</v>
      </c>
      <c r="I7029" s="504" t="s">
        <v>10242</v>
      </c>
    </row>
    <row r="7030" spans="1:9" hidden="1" x14ac:dyDescent="0.25">
      <c r="A7030" s="60"/>
      <c r="B7030" s="502"/>
      <c r="C7030" s="383"/>
      <c r="D7030" s="65"/>
      <c r="E7030" s="66" t="s">
        <v>28</v>
      </c>
      <c r="F7030" s="68">
        <v>140000</v>
      </c>
      <c r="G7030" s="72">
        <f t="shared" si="217"/>
        <v>0</v>
      </c>
      <c r="H7030" s="86" t="s">
        <v>671</v>
      </c>
      <c r="I7030" s="504" t="s">
        <v>10242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17"/>
        <v>0</v>
      </c>
      <c r="H7031" s="86" t="s">
        <v>671</v>
      </c>
      <c r="I7031" s="504" t="s">
        <v>10242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17"/>
        <v>0</v>
      </c>
      <c r="H7032" s="86" t="s">
        <v>671</v>
      </c>
      <c r="I7032" s="504" t="s">
        <v>10242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62"/>
    </row>
    <row r="7034" spans="1:9" hidden="1" x14ac:dyDescent="0.25">
      <c r="A7034" s="60"/>
      <c r="B7034" s="132"/>
      <c r="C7034" s="60"/>
      <c r="D7034" s="557"/>
      <c r="E7034" s="558" t="s">
        <v>137</v>
      </c>
      <c r="F7034" s="559">
        <v>23000</v>
      </c>
      <c r="G7034" s="72">
        <f>D7034*F7034</f>
        <v>0</v>
      </c>
      <c r="H7034" s="373" t="s">
        <v>953</v>
      </c>
      <c r="I7034" s="56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17"/>
        <v>0</v>
      </c>
      <c r="H7035" s="373" t="s">
        <v>3913</v>
      </c>
      <c r="I7035" s="56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17"/>
        <v>0</v>
      </c>
      <c r="H7036" s="373" t="s">
        <v>3913</v>
      </c>
      <c r="I7036" s="364"/>
    </row>
    <row r="7037" spans="1:9" hidden="1" x14ac:dyDescent="0.25">
      <c r="A7037" s="60"/>
      <c r="B7037" s="539"/>
      <c r="C7037" s="87"/>
      <c r="D7037" s="65"/>
      <c r="E7037" s="66" t="s">
        <v>28</v>
      </c>
      <c r="F7037" s="67">
        <v>45000</v>
      </c>
      <c r="G7037" s="72">
        <f t="shared" si="217"/>
        <v>0</v>
      </c>
      <c r="H7037" s="373" t="s">
        <v>3913</v>
      </c>
      <c r="I7037" s="364"/>
    </row>
    <row r="7038" spans="1:9" hidden="1" x14ac:dyDescent="0.25">
      <c r="A7038" s="60"/>
      <c r="B7038" s="503"/>
      <c r="C7038" s="87"/>
      <c r="D7038" s="65"/>
      <c r="E7038" s="66" t="s">
        <v>28</v>
      </c>
      <c r="F7038" s="72">
        <v>15000</v>
      </c>
      <c r="G7038" s="72">
        <f t="shared" si="217"/>
        <v>0</v>
      </c>
      <c r="H7038" s="373" t="s">
        <v>3913</v>
      </c>
      <c r="I7038" s="364"/>
    </row>
    <row r="7039" spans="1:9" hidden="1" x14ac:dyDescent="0.25">
      <c r="A7039" s="60"/>
      <c r="B7039" s="503"/>
      <c r="C7039" s="188"/>
      <c r="D7039" s="65"/>
      <c r="E7039" s="66" t="s">
        <v>137</v>
      </c>
      <c r="F7039" s="67">
        <v>34000</v>
      </c>
      <c r="G7039" s="68">
        <f t="shared" si="217"/>
        <v>0</v>
      </c>
      <c r="H7039" s="373" t="s">
        <v>1146</v>
      </c>
      <c r="I7039" s="364" t="s">
        <v>10243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17"/>
        <v>0</v>
      </c>
      <c r="H7040" s="373" t="s">
        <v>1146</v>
      </c>
      <c r="I7040" s="364" t="s">
        <v>10243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17"/>
        <v>0</v>
      </c>
      <c r="H7041" s="86" t="s">
        <v>1146</v>
      </c>
      <c r="I7041" s="364" t="s">
        <v>10243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217"/>
        <v>0</v>
      </c>
      <c r="H7042" s="374" t="s">
        <v>1146</v>
      </c>
      <c r="I7042" s="364" t="s">
        <v>10243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10244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17"/>
        <v>0</v>
      </c>
      <c r="H7044" s="374" t="s">
        <v>126</v>
      </c>
      <c r="I7044" s="86" t="s">
        <v>10245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17"/>
        <v>0</v>
      </c>
      <c r="H7045" s="86" t="s">
        <v>3530</v>
      </c>
      <c r="I7045" s="86" t="s">
        <v>10246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17"/>
        <v>0</v>
      </c>
      <c r="H7046" s="373" t="s">
        <v>3530</v>
      </c>
      <c r="I7046" s="86" t="s">
        <v>10246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17"/>
        <v>0</v>
      </c>
      <c r="H7047" s="373" t="s">
        <v>3530</v>
      </c>
      <c r="I7047" s="86" t="s">
        <v>10246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10246</v>
      </c>
    </row>
    <row r="7049" spans="1:9" hidden="1" x14ac:dyDescent="0.25">
      <c r="A7049" s="60"/>
      <c r="B7049" s="503"/>
      <c r="C7049" s="119"/>
      <c r="D7049" s="65"/>
      <c r="E7049" s="71" t="s">
        <v>31</v>
      </c>
      <c r="F7049" s="72">
        <v>65000</v>
      </c>
      <c r="G7049" s="68">
        <f t="shared" si="217"/>
        <v>0</v>
      </c>
      <c r="H7049" s="86" t="s">
        <v>825</v>
      </c>
      <c r="I7049" s="86" t="s">
        <v>10247</v>
      </c>
    </row>
    <row r="7050" spans="1:9" hidden="1" x14ac:dyDescent="0.25">
      <c r="A7050" s="60"/>
      <c r="B7050" s="509"/>
      <c r="C7050" s="71"/>
      <c r="D7050" s="65"/>
      <c r="E7050" s="71" t="s">
        <v>31</v>
      </c>
      <c r="F7050" s="72">
        <v>65000</v>
      </c>
      <c r="G7050" s="68">
        <f t="shared" si="217"/>
        <v>0</v>
      </c>
      <c r="H7050" s="86" t="s">
        <v>825</v>
      </c>
      <c r="I7050" s="86" t="s">
        <v>10247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17"/>
        <v>0</v>
      </c>
      <c r="H7051" s="374" t="s">
        <v>581</v>
      </c>
      <c r="I7051" s="86"/>
    </row>
    <row r="7052" spans="1:9" hidden="1" x14ac:dyDescent="0.25">
      <c r="A7052" s="60"/>
      <c r="B7052" s="509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62"/>
    </row>
    <row r="7056" spans="1:9" hidden="1" x14ac:dyDescent="0.25">
      <c r="A7056" s="60"/>
      <c r="B7056" s="132"/>
      <c r="C7056" s="383"/>
      <c r="D7056" s="65"/>
      <c r="E7056" s="66" t="s">
        <v>28</v>
      </c>
      <c r="F7056" s="67">
        <v>1550</v>
      </c>
      <c r="G7056" s="72">
        <f t="shared" si="217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17"/>
        <v>0</v>
      </c>
      <c r="H7057" s="373" t="s">
        <v>134</v>
      </c>
      <c r="I7057" s="86"/>
    </row>
    <row r="7058" spans="1:9" hidden="1" x14ac:dyDescent="0.25">
      <c r="A7058" s="60"/>
      <c r="B7058" s="509"/>
      <c r="C7058" s="87"/>
      <c r="D7058" s="65"/>
      <c r="E7058" s="66" t="s">
        <v>31</v>
      </c>
      <c r="F7058" s="217">
        <v>300000</v>
      </c>
      <c r="G7058" s="68">
        <f t="shared" si="217"/>
        <v>0</v>
      </c>
      <c r="H7058" s="373" t="s">
        <v>552</v>
      </c>
      <c r="I7058" s="86" t="s">
        <v>10248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17"/>
        <v>0</v>
      </c>
      <c r="H7059" s="86" t="s">
        <v>3927</v>
      </c>
      <c r="I7059" s="504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17"/>
        <v>0</v>
      </c>
      <c r="H7060" s="86" t="s">
        <v>3927</v>
      </c>
      <c r="I7060" s="504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217"/>
        <v>0</v>
      </c>
      <c r="H7061" s="86" t="s">
        <v>134</v>
      </c>
      <c r="I7061" s="504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17"/>
        <v>0</v>
      </c>
      <c r="H7062" s="373" t="s">
        <v>134</v>
      </c>
      <c r="I7062" s="504"/>
    </row>
    <row r="7063" spans="1:9" hidden="1" x14ac:dyDescent="0.25">
      <c r="A7063" s="60"/>
      <c r="B7063" s="503"/>
      <c r="C7063" s="119"/>
      <c r="D7063" s="65"/>
      <c r="E7063" s="66" t="s">
        <v>31</v>
      </c>
      <c r="F7063" s="72">
        <v>65000</v>
      </c>
      <c r="G7063" s="211">
        <f t="shared" si="217"/>
        <v>0</v>
      </c>
      <c r="H7063" s="86" t="s">
        <v>1637</v>
      </c>
      <c r="I7063" s="504" t="s">
        <v>10249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17"/>
        <v>0</v>
      </c>
      <c r="H7064" s="86" t="s">
        <v>1637</v>
      </c>
      <c r="I7064" s="504" t="s">
        <v>10249</v>
      </c>
    </row>
    <row r="7065" spans="1:9" hidden="1" x14ac:dyDescent="0.25">
      <c r="A7065" s="60"/>
      <c r="B7065" s="503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10243</v>
      </c>
    </row>
    <row r="7066" spans="1:9" hidden="1" x14ac:dyDescent="0.25">
      <c r="A7066" s="60"/>
      <c r="B7066" s="132"/>
      <c r="C7066" s="60"/>
      <c r="D7066" s="557"/>
      <c r="E7066" s="558" t="s">
        <v>137</v>
      </c>
      <c r="F7066" s="559">
        <v>28200</v>
      </c>
      <c r="G7066" s="72">
        <f>D7066*F7066</f>
        <v>0</v>
      </c>
      <c r="H7066" s="373" t="s">
        <v>1041</v>
      </c>
      <c r="I7066" s="562" t="s">
        <v>10250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18">D7067*F7067</f>
        <v>0</v>
      </c>
      <c r="H7067" s="373" t="s">
        <v>1041</v>
      </c>
      <c r="I7067" s="562" t="s">
        <v>10250</v>
      </c>
    </row>
    <row r="7068" spans="1:9" hidden="1" x14ac:dyDescent="0.25">
      <c r="A7068" s="60"/>
      <c r="B7068" s="132"/>
      <c r="C7068" s="60"/>
      <c r="D7068" s="557"/>
      <c r="E7068" s="558" t="s">
        <v>137</v>
      </c>
      <c r="F7068" s="559">
        <v>28200</v>
      </c>
      <c r="G7068" s="72">
        <f t="shared" si="218"/>
        <v>0</v>
      </c>
      <c r="H7068" s="373" t="s">
        <v>2214</v>
      </c>
      <c r="I7068" s="364" t="s">
        <v>10251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18"/>
        <v>0</v>
      </c>
      <c r="H7069" s="373" t="s">
        <v>2214</v>
      </c>
      <c r="I7069" s="364" t="s">
        <v>10251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18"/>
        <v>0</v>
      </c>
      <c r="H7070" s="373" t="s">
        <v>2214</v>
      </c>
      <c r="I7070" s="364" t="s">
        <v>10251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18"/>
        <v>0</v>
      </c>
      <c r="H7071" s="86" t="s">
        <v>2214</v>
      </c>
      <c r="I7071" s="364" t="s">
        <v>10251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18"/>
        <v>0</v>
      </c>
      <c r="H7072" s="374" t="s">
        <v>2214</v>
      </c>
      <c r="I7072" s="364" t="s">
        <v>10251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10251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18"/>
        <v>0</v>
      </c>
      <c r="H7074" s="86" t="s">
        <v>3913</v>
      </c>
      <c r="I7074" s="86"/>
    </row>
    <row r="7075" spans="1:9" hidden="1" x14ac:dyDescent="0.25">
      <c r="A7075" s="60"/>
      <c r="B7075" s="509"/>
      <c r="C7075" s="87"/>
      <c r="D7075" s="65"/>
      <c r="E7075" s="66" t="s">
        <v>31</v>
      </c>
      <c r="F7075" s="217">
        <v>8000</v>
      </c>
      <c r="G7075" s="68">
        <f t="shared" si="218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18"/>
        <v>0</v>
      </c>
      <c r="H7076" s="373" t="s">
        <v>581</v>
      </c>
      <c r="I7076" s="86"/>
    </row>
    <row r="7077" spans="1:9" hidden="1" x14ac:dyDescent="0.25">
      <c r="A7077" s="60"/>
      <c r="B7077" s="509"/>
      <c r="C7077" s="75"/>
      <c r="D7077" s="390"/>
      <c r="E7077" s="66" t="s">
        <v>28</v>
      </c>
      <c r="F7077" s="217">
        <v>550000</v>
      </c>
      <c r="G7077" s="211">
        <f t="shared" si="218"/>
        <v>0</v>
      </c>
      <c r="H7077" s="373" t="s">
        <v>581</v>
      </c>
      <c r="I7077" s="86"/>
    </row>
    <row r="7078" spans="1:9" hidden="1" x14ac:dyDescent="0.25">
      <c r="A7078" s="60"/>
      <c r="B7078" s="509"/>
      <c r="C7078" s="64"/>
      <c r="D7078" s="390"/>
      <c r="E7078" s="66" t="s">
        <v>38</v>
      </c>
      <c r="F7078" s="217">
        <v>50000</v>
      </c>
      <c r="G7078" s="211">
        <f t="shared" si="218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18"/>
        <v>0</v>
      </c>
      <c r="H7079" s="373" t="s">
        <v>648</v>
      </c>
      <c r="I7079" s="86"/>
    </row>
    <row r="7080" spans="1:9" hidden="1" x14ac:dyDescent="0.25">
      <c r="A7080" s="60"/>
      <c r="B7080" s="539"/>
      <c r="C7080" s="87"/>
      <c r="D7080" s="65"/>
      <c r="E7080" s="66" t="s">
        <v>28</v>
      </c>
      <c r="F7080" s="67">
        <v>25000</v>
      </c>
      <c r="G7080" s="72">
        <f t="shared" si="218"/>
        <v>0</v>
      </c>
      <c r="H7080" s="373" t="s">
        <v>648</v>
      </c>
      <c r="I7080" s="86"/>
    </row>
    <row r="7081" spans="1:9" hidden="1" x14ac:dyDescent="0.25">
      <c r="A7081" s="60"/>
      <c r="B7081" s="503"/>
      <c r="C7081" s="87"/>
      <c r="D7081" s="65"/>
      <c r="E7081" s="66" t="s">
        <v>205</v>
      </c>
      <c r="F7081" s="72">
        <v>2625000</v>
      </c>
      <c r="G7081" s="72">
        <f t="shared" si="218"/>
        <v>0</v>
      </c>
      <c r="H7081" s="373" t="s">
        <v>3918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18"/>
        <v>0</v>
      </c>
      <c r="H7082" s="373" t="s">
        <v>3918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18"/>
        <v>0</v>
      </c>
      <c r="H7083" s="374" t="s">
        <v>2744</v>
      </c>
      <c r="I7083" s="364" t="s">
        <v>10252</v>
      </c>
    </row>
    <row r="7084" spans="1:9" hidden="1" x14ac:dyDescent="0.25">
      <c r="A7084" s="60"/>
      <c r="B7084" s="503"/>
      <c r="C7084" s="119"/>
      <c r="D7084" s="65"/>
      <c r="E7084" s="66" t="s">
        <v>31</v>
      </c>
      <c r="F7084" s="72">
        <v>65000</v>
      </c>
      <c r="G7084" s="211">
        <f t="shared" si="218"/>
        <v>0</v>
      </c>
      <c r="H7084" s="374" t="s">
        <v>2744</v>
      </c>
      <c r="I7084" s="562" t="s">
        <v>10252</v>
      </c>
    </row>
    <row r="7085" spans="1:9" hidden="1" x14ac:dyDescent="0.25">
      <c r="A7085" s="60"/>
      <c r="B7085" s="509"/>
      <c r="C7085" s="87"/>
      <c r="D7085" s="65"/>
      <c r="E7085" s="66" t="s">
        <v>31</v>
      </c>
      <c r="F7085" s="217">
        <v>300000</v>
      </c>
      <c r="G7085" s="72">
        <f t="shared" si="218"/>
        <v>0</v>
      </c>
      <c r="H7085" s="373" t="s">
        <v>10253</v>
      </c>
      <c r="I7085" s="86"/>
    </row>
    <row r="7086" spans="1:9" hidden="1" x14ac:dyDescent="0.25">
      <c r="A7086" s="60"/>
      <c r="B7086" s="509"/>
      <c r="C7086" s="75"/>
      <c r="D7086" s="390"/>
      <c r="E7086" s="66" t="s">
        <v>28</v>
      </c>
      <c r="F7086" s="217">
        <v>105000</v>
      </c>
      <c r="G7086" s="68">
        <f t="shared" si="218"/>
        <v>0</v>
      </c>
      <c r="H7086" s="373" t="s">
        <v>10253</v>
      </c>
      <c r="I7086" s="86"/>
    </row>
    <row r="7087" spans="1:9" hidden="1" x14ac:dyDescent="0.25">
      <c r="A7087" s="60"/>
      <c r="B7087" s="503"/>
      <c r="C7087" s="119"/>
      <c r="D7087" s="65"/>
      <c r="E7087" s="66" t="s">
        <v>31</v>
      </c>
      <c r="F7087" s="72">
        <v>65000</v>
      </c>
      <c r="G7087" s="68">
        <f t="shared" si="218"/>
        <v>0</v>
      </c>
      <c r="H7087" s="373" t="s">
        <v>10253</v>
      </c>
      <c r="I7087" s="86"/>
    </row>
    <row r="7088" spans="1:9" hidden="1" x14ac:dyDescent="0.25">
      <c r="A7088" s="60"/>
      <c r="B7088" s="509"/>
      <c r="C7088" s="87"/>
      <c r="D7088" s="81"/>
      <c r="E7088" s="73" t="s">
        <v>28</v>
      </c>
      <c r="F7088" s="68">
        <v>99000</v>
      </c>
      <c r="G7088" s="68">
        <f t="shared" si="218"/>
        <v>0</v>
      </c>
      <c r="H7088" s="373" t="s">
        <v>10253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18"/>
        <v>0</v>
      </c>
      <c r="H7089" s="373" t="s">
        <v>10253</v>
      </c>
      <c r="I7089" s="86"/>
    </row>
    <row r="7090" spans="1:9" hidden="1" x14ac:dyDescent="0.25">
      <c r="A7090" s="60"/>
      <c r="B7090" s="503"/>
      <c r="C7090" s="87"/>
      <c r="D7090" s="65"/>
      <c r="E7090" s="66" t="s">
        <v>28</v>
      </c>
      <c r="F7090" s="72">
        <v>25000</v>
      </c>
      <c r="G7090" s="68">
        <f t="shared" si="218"/>
        <v>0</v>
      </c>
      <c r="H7090" s="373" t="s">
        <v>10253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18"/>
        <v>0</v>
      </c>
      <c r="H7091" s="373" t="s">
        <v>10253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18"/>
        <v>0</v>
      </c>
      <c r="H7092" s="373" t="s">
        <v>10253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18"/>
        <v>0</v>
      </c>
      <c r="H7093" s="373" t="s">
        <v>10253</v>
      </c>
      <c r="I7093" s="86"/>
    </row>
    <row r="7094" spans="1:9" hidden="1" x14ac:dyDescent="0.25">
      <c r="A7094" s="60"/>
      <c r="B7094" s="502"/>
      <c r="C7094" s="71"/>
      <c r="D7094" s="81"/>
      <c r="E7094" s="75" t="s">
        <v>28</v>
      </c>
      <c r="F7094" s="217">
        <v>390000</v>
      </c>
      <c r="G7094" s="68">
        <f t="shared" si="218"/>
        <v>0</v>
      </c>
      <c r="H7094" s="373" t="s">
        <v>10253</v>
      </c>
      <c r="I7094" s="86"/>
    </row>
    <row r="7095" spans="1:9" hidden="1" x14ac:dyDescent="0.25">
      <c r="A7095" s="60"/>
      <c r="B7095" s="132"/>
      <c r="C7095" s="407"/>
      <c r="D7095" s="81"/>
      <c r="E7095" s="73" t="s">
        <v>28</v>
      </c>
      <c r="F7095" s="68">
        <v>800000</v>
      </c>
      <c r="G7095" s="68">
        <f t="shared" si="218"/>
        <v>0</v>
      </c>
      <c r="H7095" s="373" t="s">
        <v>10253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18"/>
        <v>0</v>
      </c>
      <c r="H7096" s="373" t="s">
        <v>10253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18"/>
        <v>0</v>
      </c>
      <c r="H7097" s="373" t="s">
        <v>10253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18"/>
        <v>0</v>
      </c>
      <c r="H7098" s="373" t="s">
        <v>10253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18"/>
        <v>0</v>
      </c>
      <c r="H7099" s="373" t="s">
        <v>10253</v>
      </c>
      <c r="I7099" s="86"/>
    </row>
    <row r="7100" spans="1:9" hidden="1" x14ac:dyDescent="0.25">
      <c r="A7100" s="60"/>
      <c r="B7100" s="132"/>
      <c r="C7100" s="71"/>
      <c r="D7100" s="88"/>
      <c r="E7100" s="565" t="s">
        <v>28</v>
      </c>
      <c r="F7100" s="72">
        <v>1500000</v>
      </c>
      <c r="G7100" s="68">
        <f t="shared" si="218"/>
        <v>0</v>
      </c>
      <c r="H7100" s="373" t="s">
        <v>10253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18"/>
        <v>0</v>
      </c>
      <c r="H7101" s="373" t="s">
        <v>10253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18"/>
        <v>0</v>
      </c>
      <c r="H7102" s="373" t="s">
        <v>10253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18"/>
        <v>0</v>
      </c>
      <c r="H7103" s="373" t="s">
        <v>10253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18"/>
        <v>0</v>
      </c>
      <c r="H7104" s="373" t="s">
        <v>10253</v>
      </c>
      <c r="I7104" s="60"/>
    </row>
    <row r="7105" spans="1:9" hidden="1" x14ac:dyDescent="0.25">
      <c r="A7105" s="60"/>
      <c r="B7105" s="509"/>
      <c r="C7105" s="74"/>
      <c r="D7105" s="65"/>
      <c r="E7105" s="66" t="s">
        <v>28</v>
      </c>
      <c r="F7105" s="72">
        <v>1000000</v>
      </c>
      <c r="G7105" s="68">
        <f t="shared" si="218"/>
        <v>0</v>
      </c>
      <c r="H7105" s="563" t="s">
        <v>10254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18"/>
        <v>0</v>
      </c>
      <c r="H7106" s="374" t="s">
        <v>10255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18"/>
        <v>0</v>
      </c>
      <c r="H7107" s="374" t="s">
        <v>10255</v>
      </c>
      <c r="I7107" s="60"/>
    </row>
    <row r="7108" spans="1:9" hidden="1" x14ac:dyDescent="0.25">
      <c r="A7108" s="60"/>
      <c r="B7108" s="502"/>
      <c r="C7108" s="60"/>
      <c r="D7108" s="81"/>
      <c r="E7108" s="75" t="s">
        <v>31</v>
      </c>
      <c r="F7108" s="217">
        <v>20000</v>
      </c>
      <c r="G7108" s="211">
        <f t="shared" si="218"/>
        <v>0</v>
      </c>
      <c r="H7108" s="374" t="s">
        <v>10255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18"/>
        <v>0</v>
      </c>
      <c r="H7109" s="374" t="s">
        <v>10255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18"/>
        <v>0</v>
      </c>
      <c r="H7110" s="374" t="s">
        <v>10255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18"/>
        <v>0</v>
      </c>
      <c r="H7111" s="374" t="s">
        <v>10255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3929</v>
      </c>
      <c r="F7112" s="72">
        <v>75000</v>
      </c>
      <c r="G7112" s="68">
        <f t="shared" si="218"/>
        <v>0</v>
      </c>
      <c r="H7112" s="86" t="s">
        <v>10255</v>
      </c>
      <c r="I7112" s="504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18"/>
        <v>0</v>
      </c>
      <c r="H7113" s="373" t="s">
        <v>10255</v>
      </c>
      <c r="I7113" s="504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18"/>
        <v>0</v>
      </c>
      <c r="H7114" s="373" t="s">
        <v>10255</v>
      </c>
      <c r="I7114" s="504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18"/>
        <v>0</v>
      </c>
      <c r="H7115" s="373" t="s">
        <v>10255</v>
      </c>
      <c r="I7115" s="504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18"/>
        <v>0</v>
      </c>
      <c r="H7116" s="86" t="s">
        <v>10255</v>
      </c>
      <c r="I7116" s="504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18"/>
        <v>0</v>
      </c>
      <c r="H7117" s="374" t="s">
        <v>10255</v>
      </c>
      <c r="I7117" s="504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18"/>
        <v>0</v>
      </c>
      <c r="H7118" s="374" t="s">
        <v>10255</v>
      </c>
      <c r="I7118" s="504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18"/>
        <v>0</v>
      </c>
      <c r="H7119" s="86" t="s">
        <v>10255</v>
      </c>
      <c r="I7119" s="504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18"/>
        <v>0</v>
      </c>
      <c r="H7120" s="373" t="s">
        <v>134</v>
      </c>
      <c r="I7120" s="364"/>
    </row>
    <row r="7121" spans="1:9" hidden="1" x14ac:dyDescent="0.25">
      <c r="A7121" s="60"/>
      <c r="B7121" s="509"/>
      <c r="C7121" s="60"/>
      <c r="D7121" s="65"/>
      <c r="E7121" s="66" t="s">
        <v>64</v>
      </c>
      <c r="F7121" s="72">
        <v>21000</v>
      </c>
      <c r="G7121" s="211">
        <f t="shared" si="218"/>
        <v>0</v>
      </c>
      <c r="H7121" s="374" t="s">
        <v>134</v>
      </c>
      <c r="I7121" s="562"/>
    </row>
    <row r="7122" spans="1:9" hidden="1" x14ac:dyDescent="0.25">
      <c r="A7122" s="60"/>
      <c r="B7122" s="509"/>
      <c r="C7122" s="87"/>
      <c r="D7122" s="65"/>
      <c r="E7122" s="66" t="s">
        <v>31</v>
      </c>
      <c r="F7122" s="217">
        <v>190000</v>
      </c>
      <c r="G7122" s="68">
        <f t="shared" si="218"/>
        <v>0</v>
      </c>
      <c r="H7122" s="373" t="s">
        <v>648</v>
      </c>
      <c r="I7122" s="562"/>
    </row>
    <row r="7123" spans="1:9" hidden="1" x14ac:dyDescent="0.25">
      <c r="A7123" s="60"/>
      <c r="B7123" s="503"/>
      <c r="C7123" s="87"/>
      <c r="D7123" s="65"/>
      <c r="E7123" s="66" t="s">
        <v>28</v>
      </c>
      <c r="F7123" s="72">
        <v>30000</v>
      </c>
      <c r="G7123" s="72">
        <f t="shared" si="218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18"/>
        <v>0</v>
      </c>
      <c r="H7124" s="373" t="s">
        <v>648</v>
      </c>
      <c r="I7124" s="364"/>
    </row>
    <row r="7125" spans="1:9" hidden="1" x14ac:dyDescent="0.25">
      <c r="A7125" s="60"/>
      <c r="B7125" s="509"/>
      <c r="C7125" s="87"/>
      <c r="D7125" s="65"/>
      <c r="E7125" s="66" t="s">
        <v>31</v>
      </c>
      <c r="F7125" s="217">
        <v>190000</v>
      </c>
      <c r="G7125" s="68">
        <f t="shared" si="218"/>
        <v>0</v>
      </c>
      <c r="H7125" s="373" t="s">
        <v>648</v>
      </c>
      <c r="I7125" s="364"/>
    </row>
    <row r="7126" spans="1:9" hidden="1" x14ac:dyDescent="0.25">
      <c r="A7126" s="60"/>
      <c r="B7126" s="509"/>
      <c r="C7126" s="75"/>
      <c r="D7126" s="390"/>
      <c r="E7126" s="66" t="s">
        <v>28</v>
      </c>
      <c r="F7126" s="217">
        <v>25000</v>
      </c>
      <c r="G7126" s="211">
        <f t="shared" si="218"/>
        <v>0</v>
      </c>
      <c r="H7126" s="373" t="s">
        <v>648</v>
      </c>
      <c r="I7126" s="364"/>
    </row>
    <row r="7127" spans="1:9" hidden="1" x14ac:dyDescent="0.25">
      <c r="A7127" s="60"/>
      <c r="B7127" s="502"/>
      <c r="C7127" s="75"/>
      <c r="D7127" s="81"/>
      <c r="E7127" s="75" t="s">
        <v>28</v>
      </c>
      <c r="F7127" s="72">
        <v>5000</v>
      </c>
      <c r="G7127" s="68">
        <f t="shared" si="218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18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18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18"/>
        <v>0</v>
      </c>
      <c r="H7130" s="374" t="s">
        <v>648</v>
      </c>
      <c r="I7130" s="86"/>
    </row>
    <row r="7131" spans="1:9" hidden="1" x14ac:dyDescent="0.25">
      <c r="A7131" s="60"/>
      <c r="B7131" s="503"/>
      <c r="C7131" s="87"/>
      <c r="D7131" s="65"/>
      <c r="E7131" s="66" t="s">
        <v>28</v>
      </c>
      <c r="F7131" s="72">
        <v>30000</v>
      </c>
      <c r="G7131" s="72">
        <f t="shared" ref="G7131:G7153" si="219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19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19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19"/>
        <v>0</v>
      </c>
      <c r="H7134" s="374" t="s">
        <v>648</v>
      </c>
      <c r="I7134" s="86"/>
    </row>
    <row r="7135" spans="1:9" hidden="1" x14ac:dyDescent="0.25">
      <c r="A7135" s="60"/>
      <c r="B7135" s="516"/>
      <c r="C7135" s="378"/>
      <c r="D7135" s="377"/>
      <c r="E7135" s="501" t="s">
        <v>137</v>
      </c>
      <c r="F7135" s="379">
        <v>28200</v>
      </c>
      <c r="G7135" s="380">
        <f t="shared" si="219"/>
        <v>0</v>
      </c>
      <c r="H7135" s="381" t="s">
        <v>558</v>
      </c>
      <c r="I7135" s="497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19"/>
        <v>0</v>
      </c>
      <c r="H7136" s="373" t="s">
        <v>1095</v>
      </c>
      <c r="I7136" s="364"/>
    </row>
    <row r="7137" spans="1:9" hidden="1" x14ac:dyDescent="0.25">
      <c r="A7137" s="60"/>
      <c r="B7137" s="400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10256</v>
      </c>
    </row>
    <row r="7138" spans="1:9" hidden="1" x14ac:dyDescent="0.25">
      <c r="A7138" s="60"/>
      <c r="B7138" s="400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10256</v>
      </c>
    </row>
    <row r="7139" spans="1:9" hidden="1" x14ac:dyDescent="0.25">
      <c r="A7139" s="60"/>
      <c r="B7139" s="400"/>
      <c r="C7139" s="74"/>
      <c r="D7139" s="65"/>
      <c r="E7139" s="66" t="s">
        <v>31</v>
      </c>
      <c r="F7139" s="217">
        <v>190000</v>
      </c>
      <c r="G7139" s="72">
        <f t="shared" si="219"/>
        <v>0</v>
      </c>
      <c r="H7139" s="373" t="s">
        <v>1301</v>
      </c>
      <c r="I7139" s="364" t="s">
        <v>10256</v>
      </c>
    </row>
    <row r="7140" spans="1:9" hidden="1" x14ac:dyDescent="0.25">
      <c r="A7140" s="60"/>
      <c r="B7140" s="506"/>
      <c r="C7140" s="74"/>
      <c r="D7140" s="390"/>
      <c r="E7140" s="66" t="s">
        <v>28</v>
      </c>
      <c r="F7140" s="217">
        <v>20000</v>
      </c>
      <c r="G7140" s="68">
        <f t="shared" si="219"/>
        <v>0</v>
      </c>
      <c r="H7140" s="373" t="s">
        <v>1301</v>
      </c>
      <c r="I7140" s="364" t="s">
        <v>10256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19"/>
        <v>0</v>
      </c>
      <c r="H7141" s="373" t="s">
        <v>1788</v>
      </c>
      <c r="I7141" s="86" t="s">
        <v>10257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19"/>
        <v>0</v>
      </c>
      <c r="H7142" s="373" t="s">
        <v>1788</v>
      </c>
      <c r="I7142" s="86" t="s">
        <v>10257</v>
      </c>
    </row>
    <row r="7143" spans="1:9" hidden="1" x14ac:dyDescent="0.25">
      <c r="A7143" s="60"/>
      <c r="B7143" s="400"/>
      <c r="C7143" s="71"/>
      <c r="D7143" s="81"/>
      <c r="E7143" s="73" t="s">
        <v>28</v>
      </c>
      <c r="F7143" s="68">
        <v>155000</v>
      </c>
      <c r="G7143" s="68">
        <f t="shared" si="219"/>
        <v>0</v>
      </c>
      <c r="H7143" s="373" t="s">
        <v>1788</v>
      </c>
      <c r="I7143" s="86" t="s">
        <v>10257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19"/>
        <v>0</v>
      </c>
      <c r="H7144" s="373" t="s">
        <v>1788</v>
      </c>
      <c r="I7144" s="86" t="s">
        <v>10257</v>
      </c>
    </row>
    <row r="7145" spans="1:9" hidden="1" x14ac:dyDescent="0.25">
      <c r="A7145" s="60"/>
      <c r="B7145" s="503"/>
      <c r="C7145" s="188"/>
      <c r="D7145" s="65"/>
      <c r="E7145" s="66" t="s">
        <v>31</v>
      </c>
      <c r="F7145" s="72">
        <v>34000</v>
      </c>
      <c r="G7145" s="68">
        <f t="shared" si="219"/>
        <v>0</v>
      </c>
      <c r="H7145" s="373" t="s">
        <v>3096</v>
      </c>
      <c r="I7145" s="86" t="s">
        <v>8616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19"/>
        <v>0</v>
      </c>
      <c r="H7146" s="373" t="s">
        <v>3096</v>
      </c>
      <c r="I7146" s="86" t="s">
        <v>8616</v>
      </c>
    </row>
    <row r="7147" spans="1:9" hidden="1" x14ac:dyDescent="0.25">
      <c r="A7147" s="60"/>
      <c r="B7147" s="509"/>
      <c r="C7147" s="63"/>
      <c r="D7147" s="81"/>
      <c r="E7147" s="75" t="s">
        <v>28</v>
      </c>
      <c r="F7147" s="217">
        <v>60000</v>
      </c>
      <c r="G7147" s="68">
        <f t="shared" si="219"/>
        <v>0</v>
      </c>
      <c r="H7147" s="373" t="s">
        <v>3096</v>
      </c>
      <c r="I7147" s="86" t="s">
        <v>8616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19"/>
        <v>0</v>
      </c>
      <c r="H7148" s="373" t="s">
        <v>3096</v>
      </c>
      <c r="I7148" s="86" t="s">
        <v>8616</v>
      </c>
    </row>
    <row r="7149" spans="1:9" hidden="1" x14ac:dyDescent="0.25">
      <c r="A7149" s="60"/>
      <c r="B7149" s="509"/>
      <c r="C7149" s="71"/>
      <c r="D7149" s="81"/>
      <c r="E7149" s="73" t="s">
        <v>28</v>
      </c>
      <c r="F7149" s="68">
        <v>65000</v>
      </c>
      <c r="G7149" s="68">
        <f t="shared" si="219"/>
        <v>0</v>
      </c>
      <c r="H7149" s="373" t="s">
        <v>3096</v>
      </c>
      <c r="I7149" s="86" t="s">
        <v>8616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19"/>
        <v>0</v>
      </c>
      <c r="H7150" s="374" t="s">
        <v>2058</v>
      </c>
      <c r="I7150" s="86"/>
    </row>
    <row r="7151" spans="1:9" hidden="1" x14ac:dyDescent="0.25">
      <c r="A7151" s="60"/>
      <c r="B7151" s="518"/>
      <c r="C7151" s="60"/>
      <c r="D7151" s="65"/>
      <c r="E7151" s="76" t="s">
        <v>28</v>
      </c>
      <c r="F7151" s="72">
        <v>5000</v>
      </c>
      <c r="G7151" s="72">
        <f t="shared" si="219"/>
        <v>0</v>
      </c>
      <c r="H7151" s="374" t="s">
        <v>2058</v>
      </c>
      <c r="I7151" s="86"/>
    </row>
    <row r="7152" spans="1:9" hidden="1" x14ac:dyDescent="0.25">
      <c r="A7152" s="60"/>
      <c r="B7152" s="502"/>
      <c r="C7152" s="75"/>
      <c r="D7152" s="81"/>
      <c r="E7152" s="336" t="s">
        <v>28</v>
      </c>
      <c r="F7152" s="224">
        <v>10000</v>
      </c>
      <c r="G7152" s="336">
        <f t="shared" si="219"/>
        <v>0</v>
      </c>
      <c r="H7152" s="374" t="s">
        <v>2058</v>
      </c>
      <c r="I7152" s="86"/>
    </row>
    <row r="7153" spans="1:9" hidden="1" x14ac:dyDescent="0.25">
      <c r="A7153" s="60"/>
      <c r="B7153" s="519"/>
      <c r="C7153" s="75"/>
      <c r="D7153" s="385"/>
      <c r="E7153" s="336" t="s">
        <v>28</v>
      </c>
      <c r="F7153" s="224">
        <v>45000</v>
      </c>
      <c r="G7153" s="336">
        <f t="shared" si="219"/>
        <v>0</v>
      </c>
      <c r="H7153" s="374" t="s">
        <v>2058</v>
      </c>
      <c r="I7153" s="86"/>
    </row>
    <row r="7154" spans="1:9" hidden="1" x14ac:dyDescent="0.25">
      <c r="A7154" s="60"/>
      <c r="B7154" s="509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09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09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20">D7157*F7157</f>
        <v>0</v>
      </c>
      <c r="H7157" s="86" t="s">
        <v>10255</v>
      </c>
      <c r="I7157" s="504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20"/>
        <v>0</v>
      </c>
      <c r="H7158" s="86" t="s">
        <v>10255</v>
      </c>
      <c r="I7158" s="504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20"/>
        <v>0</v>
      </c>
      <c r="H7159" s="373" t="s">
        <v>10255</v>
      </c>
      <c r="I7159" s="504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20"/>
        <v>0</v>
      </c>
      <c r="H7160" s="373" t="s">
        <v>10255</v>
      </c>
      <c r="I7160" s="504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20"/>
        <v>0</v>
      </c>
      <c r="H7161" s="373" t="s">
        <v>10255</v>
      </c>
      <c r="I7161" s="504"/>
    </row>
    <row r="7162" spans="1:9" hidden="1" x14ac:dyDescent="0.25">
      <c r="A7162" s="60"/>
      <c r="B7162" s="539"/>
      <c r="C7162" s="87"/>
      <c r="D7162" s="65"/>
      <c r="E7162" s="66" t="s">
        <v>28</v>
      </c>
      <c r="F7162" s="67">
        <v>185000</v>
      </c>
      <c r="G7162" s="72">
        <f t="shared" si="220"/>
        <v>0</v>
      </c>
      <c r="H7162" s="373" t="s">
        <v>10255</v>
      </c>
      <c r="I7162" s="504"/>
    </row>
    <row r="7163" spans="1:9" hidden="1" x14ac:dyDescent="0.25">
      <c r="A7163" s="60"/>
      <c r="B7163" s="503"/>
      <c r="C7163" s="87"/>
      <c r="D7163" s="65"/>
      <c r="E7163" s="66" t="s">
        <v>28</v>
      </c>
      <c r="F7163" s="72">
        <v>15000</v>
      </c>
      <c r="G7163" s="72">
        <f t="shared" si="220"/>
        <v>0</v>
      </c>
      <c r="H7163" s="373" t="s">
        <v>10255</v>
      </c>
      <c r="I7163" s="504"/>
    </row>
    <row r="7164" spans="1:9" hidden="1" x14ac:dyDescent="0.25">
      <c r="A7164" s="60"/>
      <c r="B7164" s="509"/>
      <c r="C7164" s="75"/>
      <c r="D7164" s="390"/>
      <c r="E7164" s="66" t="s">
        <v>71</v>
      </c>
      <c r="F7164" s="217">
        <v>7000</v>
      </c>
      <c r="G7164" s="211">
        <f t="shared" si="220"/>
        <v>0</v>
      </c>
      <c r="H7164" s="373" t="s">
        <v>10255</v>
      </c>
      <c r="I7164" s="364"/>
    </row>
    <row r="7165" spans="1:9" hidden="1" x14ac:dyDescent="0.25">
      <c r="A7165" s="60"/>
      <c r="B7165" s="502"/>
      <c r="C7165" s="75"/>
      <c r="D7165" s="81"/>
      <c r="E7165" s="75" t="s">
        <v>64</v>
      </c>
      <c r="F7165" s="72">
        <v>18000</v>
      </c>
      <c r="G7165" s="68">
        <f t="shared" si="220"/>
        <v>0</v>
      </c>
      <c r="H7165" s="374" t="s">
        <v>10255</v>
      </c>
      <c r="I7165" s="56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20"/>
        <v>0</v>
      </c>
      <c r="H7166" s="374" t="s">
        <v>10255</v>
      </c>
      <c r="I7166" s="562"/>
    </row>
    <row r="7167" spans="1:9" hidden="1" x14ac:dyDescent="0.25">
      <c r="A7167" s="60"/>
      <c r="B7167" s="503"/>
      <c r="C7167" s="87"/>
      <c r="D7167" s="65"/>
      <c r="E7167" s="66" t="s">
        <v>77</v>
      </c>
      <c r="F7167" s="72">
        <v>75000</v>
      </c>
      <c r="G7167" s="72">
        <f t="shared" si="220"/>
        <v>0</v>
      </c>
      <c r="H7167" s="373" t="s">
        <v>10255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20"/>
        <v>0</v>
      </c>
      <c r="H7168" s="373" t="s">
        <v>10255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20"/>
        <v>0</v>
      </c>
      <c r="H7169" s="373" t="s">
        <v>134</v>
      </c>
      <c r="I7169" s="364"/>
    </row>
    <row r="7170" spans="1:9" hidden="1" x14ac:dyDescent="0.25">
      <c r="A7170" s="60"/>
      <c r="B7170" s="509"/>
      <c r="C7170" s="87"/>
      <c r="D7170" s="65"/>
      <c r="E7170" s="66" t="s">
        <v>31</v>
      </c>
      <c r="F7170" s="217">
        <v>40000</v>
      </c>
      <c r="G7170" s="68">
        <f t="shared" si="220"/>
        <v>0</v>
      </c>
      <c r="H7170" s="373" t="s">
        <v>3922</v>
      </c>
      <c r="I7170" s="86"/>
    </row>
    <row r="7171" spans="1:9" hidden="1" x14ac:dyDescent="0.25">
      <c r="A7171" s="60"/>
      <c r="B7171" s="539"/>
      <c r="C7171" s="80"/>
      <c r="D7171" s="65"/>
      <c r="E7171" s="66" t="s">
        <v>38</v>
      </c>
      <c r="F7171" s="72">
        <v>148000</v>
      </c>
      <c r="G7171" s="211">
        <f t="shared" si="220"/>
        <v>0</v>
      </c>
      <c r="H7171" s="374" t="s">
        <v>2818</v>
      </c>
      <c r="I7171" s="86" t="s">
        <v>10258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20"/>
        <v>0</v>
      </c>
      <c r="H7172" s="374" t="s">
        <v>2277</v>
      </c>
      <c r="I7172" s="86" t="s">
        <v>10259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20"/>
        <v>0</v>
      </c>
      <c r="H7173" s="374" t="s">
        <v>2277</v>
      </c>
      <c r="I7173" s="86" t="s">
        <v>10259</v>
      </c>
    </row>
    <row r="7174" spans="1:9" hidden="1" x14ac:dyDescent="0.25">
      <c r="A7174" s="60"/>
      <c r="B7174" s="516"/>
      <c r="C7174" s="378"/>
      <c r="D7174" s="377"/>
      <c r="E7174" s="501" t="s">
        <v>137</v>
      </c>
      <c r="F7174" s="379">
        <v>28200</v>
      </c>
      <c r="G7174" s="380">
        <f t="shared" si="220"/>
        <v>0</v>
      </c>
      <c r="H7174" s="381" t="s">
        <v>2277</v>
      </c>
      <c r="I7174" s="86" t="s">
        <v>10259</v>
      </c>
    </row>
    <row r="7175" spans="1:9" hidden="1" x14ac:dyDescent="0.25">
      <c r="A7175" s="60"/>
      <c r="B7175" s="502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4">
        <v>28200</v>
      </c>
      <c r="G7176" s="72">
        <f t="shared" si="220"/>
        <v>0</v>
      </c>
      <c r="H7176" s="373" t="s">
        <v>2048</v>
      </c>
      <c r="I7176" s="364" t="s">
        <v>10260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20"/>
        <v>0</v>
      </c>
      <c r="H7177" s="374" t="s">
        <v>10255</v>
      </c>
      <c r="I7177" s="364"/>
    </row>
    <row r="7178" spans="1:9" hidden="1" x14ac:dyDescent="0.25">
      <c r="A7178" s="60"/>
      <c r="B7178" s="502"/>
      <c r="C7178" s="75"/>
      <c r="D7178" s="81"/>
      <c r="E7178" s="75" t="s">
        <v>28</v>
      </c>
      <c r="F7178" s="217">
        <v>25000</v>
      </c>
      <c r="G7178" s="211">
        <f t="shared" si="220"/>
        <v>0</v>
      </c>
      <c r="H7178" s="374" t="s">
        <v>10255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20"/>
        <v>0</v>
      </c>
      <c r="H7179" s="86" t="s">
        <v>10255</v>
      </c>
      <c r="I7179" s="504"/>
    </row>
    <row r="7180" spans="1:9" hidden="1" x14ac:dyDescent="0.25">
      <c r="A7180" s="60"/>
      <c r="B7180" s="502"/>
      <c r="C7180" s="75"/>
      <c r="D7180" s="81"/>
      <c r="E7180" s="75" t="s">
        <v>28</v>
      </c>
      <c r="F7180" s="217">
        <v>3000</v>
      </c>
      <c r="G7180" s="72">
        <f t="shared" si="220"/>
        <v>0</v>
      </c>
      <c r="H7180" s="86" t="s">
        <v>10255</v>
      </c>
      <c r="I7180" s="504"/>
    </row>
    <row r="7181" spans="1:9" hidden="1" x14ac:dyDescent="0.25">
      <c r="A7181" s="60"/>
      <c r="B7181" s="509"/>
      <c r="C7181" s="60"/>
      <c r="D7181" s="65"/>
      <c r="E7181" s="66" t="s">
        <v>28</v>
      </c>
      <c r="F7181" s="72">
        <v>39000</v>
      </c>
      <c r="G7181" s="68">
        <f t="shared" si="220"/>
        <v>0</v>
      </c>
      <c r="H7181" s="86" t="s">
        <v>10255</v>
      </c>
      <c r="I7181" s="504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20"/>
        <v>0</v>
      </c>
      <c r="H7182" s="373" t="s">
        <v>10255</v>
      </c>
      <c r="I7182" s="504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20"/>
        <v>0</v>
      </c>
      <c r="H7183" s="373" t="s">
        <v>10255</v>
      </c>
      <c r="I7183" s="504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20"/>
        <v>0</v>
      </c>
      <c r="H7184" s="373" t="s">
        <v>10255</v>
      </c>
      <c r="I7184" s="504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20"/>
        <v>0</v>
      </c>
      <c r="H7185" s="373" t="s">
        <v>10255</v>
      </c>
      <c r="I7185" s="504"/>
    </row>
    <row r="7186" spans="1:9" hidden="1" x14ac:dyDescent="0.25">
      <c r="A7186" s="60"/>
      <c r="B7186" s="539"/>
      <c r="C7186" s="87"/>
      <c r="D7186" s="65"/>
      <c r="E7186" s="66" t="s">
        <v>28</v>
      </c>
      <c r="F7186" s="67">
        <v>185000</v>
      </c>
      <c r="G7186" s="72">
        <f t="shared" si="220"/>
        <v>0</v>
      </c>
      <c r="H7186" s="373" t="s">
        <v>10255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20"/>
        <v>0</v>
      </c>
      <c r="H7187" s="374" t="s">
        <v>10255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20"/>
        <v>0</v>
      </c>
      <c r="H7188" s="374" t="s">
        <v>10255</v>
      </c>
      <c r="I7188" s="364"/>
    </row>
    <row r="7189" spans="1:9" hidden="1" x14ac:dyDescent="0.25">
      <c r="A7189" s="60"/>
      <c r="B7189" s="502"/>
      <c r="C7189" s="75"/>
      <c r="D7189" s="81"/>
      <c r="E7189" s="75" t="s">
        <v>28</v>
      </c>
      <c r="F7189" s="217">
        <v>508500</v>
      </c>
      <c r="G7189" s="211">
        <f t="shared" si="220"/>
        <v>0</v>
      </c>
      <c r="H7189" s="374" t="s">
        <v>10255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20"/>
        <v>0</v>
      </c>
      <c r="H7190" s="374" t="s">
        <v>10255</v>
      </c>
      <c r="I7190" s="56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20"/>
        <v>0</v>
      </c>
      <c r="H7191" s="374" t="s">
        <v>3096</v>
      </c>
      <c r="I7191" s="562"/>
    </row>
    <row r="7192" spans="1:9" hidden="1" x14ac:dyDescent="0.25">
      <c r="A7192" s="60"/>
      <c r="B7192" s="132"/>
      <c r="C7192" s="60"/>
      <c r="D7192" s="557"/>
      <c r="E7192" s="558" t="s">
        <v>137</v>
      </c>
      <c r="F7192" s="559">
        <v>28200</v>
      </c>
      <c r="G7192" s="72">
        <f t="shared" si="220"/>
        <v>0</v>
      </c>
      <c r="H7192" s="373" t="s">
        <v>1301</v>
      </c>
      <c r="I7192" s="364"/>
    </row>
    <row r="7193" spans="1:9" hidden="1" x14ac:dyDescent="0.25">
      <c r="A7193" s="60"/>
      <c r="B7193" s="539"/>
      <c r="C7193" s="87"/>
      <c r="D7193" s="65"/>
      <c r="E7193" s="66" t="s">
        <v>28</v>
      </c>
      <c r="F7193" s="67">
        <v>247000</v>
      </c>
      <c r="G7193" s="72">
        <f t="shared" si="220"/>
        <v>0</v>
      </c>
      <c r="H7193" s="373" t="s">
        <v>134</v>
      </c>
      <c r="I7193" s="364"/>
    </row>
    <row r="7194" spans="1:9" hidden="1" x14ac:dyDescent="0.25">
      <c r="A7194" s="60"/>
      <c r="B7194" s="503"/>
      <c r="C7194" s="87"/>
      <c r="D7194" s="65"/>
      <c r="E7194" s="66" t="s">
        <v>28</v>
      </c>
      <c r="F7194" s="72">
        <v>1800000</v>
      </c>
      <c r="G7194" s="72">
        <f t="shared" si="220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20"/>
        <v>0</v>
      </c>
      <c r="H7195" s="373" t="s">
        <v>1250</v>
      </c>
      <c r="I7195" s="86"/>
    </row>
    <row r="7196" spans="1:9" hidden="1" x14ac:dyDescent="0.25">
      <c r="A7196" s="60"/>
      <c r="B7196" s="509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0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06"/>
      <c r="C7198" s="119"/>
      <c r="D7198" s="81"/>
      <c r="E7198" s="372" t="s">
        <v>28</v>
      </c>
      <c r="F7198" s="384">
        <v>106000</v>
      </c>
      <c r="G7198" s="68">
        <f t="shared" si="220"/>
        <v>0</v>
      </c>
      <c r="H7198" s="373" t="s">
        <v>10261</v>
      </c>
      <c r="I7198" s="86"/>
    </row>
    <row r="7199" spans="1:9" hidden="1" x14ac:dyDescent="0.25">
      <c r="A7199" s="60"/>
      <c r="B7199" s="502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10261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4">
        <v>1</v>
      </c>
      <c r="G7200" s="72">
        <f t="shared" si="220"/>
        <v>0</v>
      </c>
      <c r="H7200" s="373" t="s">
        <v>10261</v>
      </c>
      <c r="I7200" s="364"/>
    </row>
    <row r="7201" spans="1:9" hidden="1" x14ac:dyDescent="0.25">
      <c r="A7201" s="60"/>
      <c r="B7201" s="132"/>
      <c r="C7201" s="60"/>
      <c r="D7201" s="390"/>
      <c r="E7201" s="66" t="s">
        <v>28</v>
      </c>
      <c r="F7201" s="217">
        <v>318500</v>
      </c>
      <c r="G7201" s="68">
        <f t="shared" si="220"/>
        <v>0</v>
      </c>
      <c r="H7201" s="373" t="s">
        <v>112</v>
      </c>
      <c r="I7201" s="364"/>
    </row>
    <row r="7202" spans="1:9" hidden="1" x14ac:dyDescent="0.25">
      <c r="A7202" s="60"/>
      <c r="B7202" s="503"/>
      <c r="C7202" s="75"/>
      <c r="D7202" s="81"/>
      <c r="E7202" s="66" t="s">
        <v>28</v>
      </c>
      <c r="F7202" s="72">
        <v>460000</v>
      </c>
      <c r="G7202" s="68">
        <f t="shared" si="220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20"/>
        <v>0</v>
      </c>
      <c r="H7203" s="373" t="s">
        <v>909</v>
      </c>
      <c r="I7203" s="86" t="s">
        <v>10262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20"/>
        <v>0</v>
      </c>
      <c r="H7204" s="373" t="s">
        <v>696</v>
      </c>
      <c r="I7204" s="86" t="s">
        <v>10263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20"/>
        <v>0</v>
      </c>
      <c r="H7205" s="86" t="s">
        <v>147</v>
      </c>
      <c r="I7205" s="504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20"/>
        <v>0</v>
      </c>
      <c r="H7206" s="86" t="s">
        <v>10264</v>
      </c>
      <c r="I7206" s="504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20"/>
        <v>0</v>
      </c>
      <c r="H7207" s="86" t="s">
        <v>1301</v>
      </c>
      <c r="I7207" s="504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20"/>
        <v>0</v>
      </c>
      <c r="H7208" s="86" t="s">
        <v>2274</v>
      </c>
      <c r="I7208" s="504" t="s">
        <v>10265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20"/>
        <v>0</v>
      </c>
      <c r="H7209" s="374" t="s">
        <v>2274</v>
      </c>
      <c r="I7209" s="504" t="s">
        <v>10265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20"/>
        <v>0</v>
      </c>
      <c r="H7210" s="373" t="s">
        <v>953</v>
      </c>
      <c r="I7210" s="504" t="s">
        <v>10266</v>
      </c>
    </row>
    <row r="7211" spans="1:9" hidden="1" x14ac:dyDescent="0.25">
      <c r="A7211" s="60"/>
      <c r="B7211" s="503"/>
      <c r="C7211" s="119"/>
      <c r="D7211" s="65"/>
      <c r="E7211" s="66" t="s">
        <v>31</v>
      </c>
      <c r="F7211" s="72">
        <v>60000</v>
      </c>
      <c r="G7211" s="211">
        <f t="shared" si="220"/>
        <v>0</v>
      </c>
      <c r="H7211" s="374" t="s">
        <v>2058</v>
      </c>
      <c r="I7211" s="364" t="s">
        <v>10267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20"/>
        <v>0</v>
      </c>
      <c r="H7212" s="374" t="s">
        <v>10268</v>
      </c>
      <c r="I7212" s="364"/>
    </row>
    <row r="7213" spans="1:9" hidden="1" x14ac:dyDescent="0.25">
      <c r="A7213" s="60"/>
      <c r="B7213" s="502"/>
      <c r="C7213" s="75"/>
      <c r="D7213" s="81"/>
      <c r="E7213" s="75" t="s">
        <v>28</v>
      </c>
      <c r="F7213" s="217">
        <v>30000</v>
      </c>
      <c r="G7213" s="72">
        <f t="shared" si="220"/>
        <v>0</v>
      </c>
      <c r="H7213" s="374" t="s">
        <v>10255</v>
      </c>
      <c r="I7213" s="562"/>
    </row>
    <row r="7214" spans="1:9" hidden="1" x14ac:dyDescent="0.25">
      <c r="A7214" s="60"/>
      <c r="B7214" s="502"/>
      <c r="C7214" s="75"/>
      <c r="D7214" s="81"/>
      <c r="E7214" s="75" t="s">
        <v>64</v>
      </c>
      <c r="F7214" s="217">
        <v>18500</v>
      </c>
      <c r="G7214" s="72">
        <f t="shared" si="220"/>
        <v>0</v>
      </c>
      <c r="H7214" s="86" t="s">
        <v>10255</v>
      </c>
      <c r="I7214" s="56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20"/>
        <v>0</v>
      </c>
      <c r="H7215" s="86" t="s">
        <v>10255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20"/>
        <v>0</v>
      </c>
      <c r="H7216" s="86" t="s">
        <v>10255</v>
      </c>
      <c r="I7216" s="364"/>
    </row>
    <row r="7217" spans="1:9" hidden="1" x14ac:dyDescent="0.25">
      <c r="A7217" s="60"/>
      <c r="B7217" s="539"/>
      <c r="C7217" s="87"/>
      <c r="D7217" s="65"/>
      <c r="E7217" s="66" t="s">
        <v>28</v>
      </c>
      <c r="F7217" s="67">
        <v>65000</v>
      </c>
      <c r="G7217" s="72">
        <f t="shared" si="220"/>
        <v>0</v>
      </c>
      <c r="H7217" s="86" t="s">
        <v>10255</v>
      </c>
      <c r="I7217" s="364"/>
    </row>
    <row r="7218" spans="1:9" hidden="1" x14ac:dyDescent="0.25">
      <c r="A7218" s="60"/>
      <c r="B7218" s="503"/>
      <c r="C7218" s="87"/>
      <c r="D7218" s="65"/>
      <c r="E7218" s="66" t="s">
        <v>28</v>
      </c>
      <c r="F7218" s="72">
        <v>8600</v>
      </c>
      <c r="G7218" s="72">
        <f t="shared" si="220"/>
        <v>0</v>
      </c>
      <c r="H7218" s="86" t="s">
        <v>10255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20"/>
        <v>0</v>
      </c>
      <c r="H7219" s="86" t="s">
        <v>10255</v>
      </c>
      <c r="I7219" s="86"/>
    </row>
    <row r="7220" spans="1:9" hidden="1" x14ac:dyDescent="0.25">
      <c r="A7220" s="60"/>
      <c r="B7220" s="509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10255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21">D7221*F7221</f>
        <v>0</v>
      </c>
      <c r="H7221" s="86" t="s">
        <v>10255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21"/>
        <v>0</v>
      </c>
      <c r="H7222" s="373" t="s">
        <v>10255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21"/>
        <v>0</v>
      </c>
      <c r="H7223" s="374" t="s">
        <v>10255</v>
      </c>
      <c r="I7223" s="364"/>
    </row>
    <row r="7224" spans="1:9" hidden="1" x14ac:dyDescent="0.25">
      <c r="A7224" s="60"/>
      <c r="B7224" s="539"/>
      <c r="C7224" s="87"/>
      <c r="D7224" s="65"/>
      <c r="E7224" s="66" t="s">
        <v>28</v>
      </c>
      <c r="F7224" s="67">
        <v>42000</v>
      </c>
      <c r="G7224" s="72">
        <f t="shared" si="221"/>
        <v>0</v>
      </c>
      <c r="H7224" s="373" t="s">
        <v>10255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3923</v>
      </c>
      <c r="F7225" s="72">
        <v>1250000</v>
      </c>
      <c r="G7225" s="211">
        <f t="shared" si="221"/>
        <v>0</v>
      </c>
      <c r="H7225" s="374" t="s">
        <v>1266</v>
      </c>
      <c r="I7225" s="86" t="s">
        <v>10269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21"/>
        <v>0</v>
      </c>
      <c r="H7226" s="373" t="s">
        <v>1266</v>
      </c>
      <c r="I7226" s="86" t="s">
        <v>10269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21"/>
        <v>0</v>
      </c>
      <c r="H7227" s="373" t="s">
        <v>1266</v>
      </c>
      <c r="I7227" s="86" t="s">
        <v>10269</v>
      </c>
    </row>
    <row r="7228" spans="1:9" hidden="1" x14ac:dyDescent="0.25">
      <c r="A7228" s="60"/>
      <c r="B7228" s="502"/>
      <c r="C7228" s="71"/>
      <c r="D7228" s="81"/>
      <c r="E7228" s="75" t="s">
        <v>28</v>
      </c>
      <c r="F7228" s="217">
        <v>140000</v>
      </c>
      <c r="G7228" s="68">
        <f t="shared" si="221"/>
        <v>0</v>
      </c>
      <c r="H7228" s="373" t="s">
        <v>1266</v>
      </c>
      <c r="I7228" s="86" t="s">
        <v>10269</v>
      </c>
    </row>
    <row r="7229" spans="1:9" hidden="1" x14ac:dyDescent="0.25">
      <c r="A7229" s="60"/>
      <c r="B7229" s="400"/>
      <c r="C7229" s="71"/>
      <c r="D7229" s="65"/>
      <c r="E7229" s="60" t="s">
        <v>28</v>
      </c>
      <c r="F7229" s="72">
        <v>155000</v>
      </c>
      <c r="G7229" s="68">
        <f t="shared" si="221"/>
        <v>0</v>
      </c>
      <c r="H7229" s="373" t="s">
        <v>1266</v>
      </c>
      <c r="I7229" s="86" t="s">
        <v>10269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21"/>
        <v>0</v>
      </c>
      <c r="H7230" s="373" t="s">
        <v>1266</v>
      </c>
      <c r="I7230" s="86" t="s">
        <v>10269</v>
      </c>
    </row>
    <row r="7231" spans="1:9" hidden="1" x14ac:dyDescent="0.25">
      <c r="A7231" s="60"/>
      <c r="B7231" s="505"/>
      <c r="C7231" s="353"/>
      <c r="D7231" s="65"/>
      <c r="E7231" s="66" t="s">
        <v>31</v>
      </c>
      <c r="F7231" s="72">
        <v>1545000</v>
      </c>
      <c r="G7231" s="68">
        <f t="shared" si="221"/>
        <v>0</v>
      </c>
      <c r="H7231" s="373" t="s">
        <v>1266</v>
      </c>
      <c r="I7231" s="86" t="s">
        <v>10269</v>
      </c>
    </row>
    <row r="7232" spans="1:9" hidden="1" x14ac:dyDescent="0.25">
      <c r="A7232" s="60"/>
      <c r="B7232" s="505"/>
      <c r="C7232" s="353"/>
      <c r="D7232" s="65"/>
      <c r="E7232" s="336" t="s">
        <v>28</v>
      </c>
      <c r="F7232" s="72">
        <v>1545000</v>
      </c>
      <c r="G7232" s="68">
        <f t="shared" si="221"/>
        <v>0</v>
      </c>
      <c r="H7232" s="373" t="s">
        <v>1266</v>
      </c>
      <c r="I7232" s="86" t="s">
        <v>10269</v>
      </c>
    </row>
    <row r="7233" spans="1:9" hidden="1" x14ac:dyDescent="0.25">
      <c r="A7233" s="60"/>
      <c r="B7233" s="505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10269</v>
      </c>
    </row>
    <row r="7234" spans="1:9" hidden="1" x14ac:dyDescent="0.25">
      <c r="A7234" s="60"/>
      <c r="B7234" s="132"/>
      <c r="C7234" s="566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10269</v>
      </c>
    </row>
    <row r="7235" spans="1:9" hidden="1" x14ac:dyDescent="0.25">
      <c r="A7235" s="60"/>
      <c r="B7235" s="132"/>
      <c r="C7235" s="566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10269</v>
      </c>
    </row>
    <row r="7236" spans="1:9" hidden="1" x14ac:dyDescent="0.25">
      <c r="A7236" s="60"/>
      <c r="B7236" s="132"/>
      <c r="C7236" s="566"/>
      <c r="D7236" s="65"/>
      <c r="E7236" s="71" t="s">
        <v>28</v>
      </c>
      <c r="F7236" s="72">
        <v>1275000</v>
      </c>
      <c r="G7236" s="68">
        <f t="shared" si="221"/>
        <v>0</v>
      </c>
      <c r="H7236" s="373" t="s">
        <v>1266</v>
      </c>
      <c r="I7236" s="86" t="s">
        <v>10269</v>
      </c>
    </row>
    <row r="7237" spans="1:9" hidden="1" x14ac:dyDescent="0.25">
      <c r="A7237" s="60"/>
      <c r="B7237" s="505"/>
      <c r="C7237" s="417"/>
      <c r="D7237" s="65"/>
      <c r="E7237" s="71" t="s">
        <v>28</v>
      </c>
      <c r="F7237" s="72">
        <v>1545000</v>
      </c>
      <c r="G7237" s="68">
        <f t="shared" si="221"/>
        <v>0</v>
      </c>
      <c r="H7237" s="563" t="s">
        <v>631</v>
      </c>
      <c r="I7237" s="60" t="s">
        <v>10270</v>
      </c>
    </row>
    <row r="7238" spans="1:9" hidden="1" x14ac:dyDescent="0.25">
      <c r="A7238" s="60"/>
      <c r="B7238" s="505"/>
      <c r="C7238" s="353"/>
      <c r="D7238" s="557"/>
      <c r="E7238" s="71" t="s">
        <v>28</v>
      </c>
      <c r="F7238" s="72">
        <v>1545000</v>
      </c>
      <c r="G7238" s="68">
        <f t="shared" si="221"/>
        <v>0</v>
      </c>
      <c r="H7238" s="563" t="s">
        <v>631</v>
      </c>
      <c r="I7238" s="60" t="s">
        <v>10270</v>
      </c>
    </row>
    <row r="7239" spans="1:9" hidden="1" x14ac:dyDescent="0.25">
      <c r="A7239" s="60"/>
      <c r="B7239" s="400"/>
      <c r="C7239" s="71"/>
      <c r="D7239" s="65"/>
      <c r="E7239" s="60" t="s">
        <v>28</v>
      </c>
      <c r="F7239" s="72">
        <v>155000</v>
      </c>
      <c r="G7239" s="68">
        <f t="shared" si="221"/>
        <v>0</v>
      </c>
      <c r="H7239" s="563" t="s">
        <v>631</v>
      </c>
      <c r="I7239" s="60" t="s">
        <v>10270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21"/>
        <v>0</v>
      </c>
      <c r="H7240" s="563" t="s">
        <v>631</v>
      </c>
      <c r="I7240" s="60" t="s">
        <v>10270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21"/>
        <v>0</v>
      </c>
      <c r="H7241" s="56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21"/>
        <v>0</v>
      </c>
      <c r="H7242" s="56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21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21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21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21"/>
        <v>0</v>
      </c>
      <c r="H7246" s="86" t="s">
        <v>10271</v>
      </c>
      <c r="I7246" s="504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21"/>
        <v>0</v>
      </c>
      <c r="H7247" s="86" t="s">
        <v>3927</v>
      </c>
      <c r="I7247" s="504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21"/>
        <v>0</v>
      </c>
      <c r="H7248" s="86" t="s">
        <v>3927</v>
      </c>
      <c r="I7248" s="504"/>
    </row>
    <row r="7249" spans="1:9" hidden="1" x14ac:dyDescent="0.25">
      <c r="A7249" s="60"/>
      <c r="B7249" s="539"/>
      <c r="C7249" s="87"/>
      <c r="D7249" s="65"/>
      <c r="E7249" s="66" t="s">
        <v>28</v>
      </c>
      <c r="F7249" s="67">
        <v>550000</v>
      </c>
      <c r="G7249" s="72">
        <f t="shared" si="221"/>
        <v>0</v>
      </c>
      <c r="H7249" s="86" t="s">
        <v>3927</v>
      </c>
      <c r="I7249" s="504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21"/>
        <v>0</v>
      </c>
      <c r="H7250" s="373" t="s">
        <v>106</v>
      </c>
      <c r="I7250" s="504" t="s">
        <v>10272</v>
      </c>
    </row>
    <row r="7251" spans="1:9" hidden="1" x14ac:dyDescent="0.25">
      <c r="A7251" s="60"/>
      <c r="B7251" s="539"/>
      <c r="C7251" s="60"/>
      <c r="D7251" s="65"/>
      <c r="E7251" s="66" t="s">
        <v>71</v>
      </c>
      <c r="F7251" s="67">
        <v>1825000</v>
      </c>
      <c r="G7251" s="72">
        <f t="shared" si="221"/>
        <v>0</v>
      </c>
      <c r="H7251" s="373" t="s">
        <v>106</v>
      </c>
      <c r="I7251" s="504" t="s">
        <v>10272</v>
      </c>
    </row>
    <row r="7252" spans="1:9" hidden="1" x14ac:dyDescent="0.25">
      <c r="A7252" s="60"/>
      <c r="B7252" s="503"/>
      <c r="C7252" s="60"/>
      <c r="D7252" s="65"/>
      <c r="E7252" s="66" t="s">
        <v>31</v>
      </c>
      <c r="F7252" s="72">
        <v>885000</v>
      </c>
      <c r="G7252" s="211">
        <f t="shared" si="221"/>
        <v>0</v>
      </c>
      <c r="H7252" s="373" t="s">
        <v>106</v>
      </c>
      <c r="I7252" s="504" t="s">
        <v>10272</v>
      </c>
    </row>
    <row r="7253" spans="1:9" hidden="1" x14ac:dyDescent="0.25">
      <c r="A7253" s="60"/>
      <c r="B7253" s="132"/>
      <c r="C7253" s="60"/>
      <c r="D7253" s="65"/>
      <c r="E7253" s="66" t="s">
        <v>3928</v>
      </c>
      <c r="F7253" s="72">
        <v>1261000</v>
      </c>
      <c r="G7253" s="211">
        <f t="shared" si="221"/>
        <v>0</v>
      </c>
      <c r="H7253" s="373" t="s">
        <v>106</v>
      </c>
      <c r="I7253" s="504" t="s">
        <v>10272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21"/>
        <v>0</v>
      </c>
      <c r="H7254" s="374" t="s">
        <v>2818</v>
      </c>
      <c r="I7254" s="364" t="s">
        <v>10272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21"/>
        <v>0</v>
      </c>
      <c r="H7255" s="374" t="s">
        <v>106</v>
      </c>
      <c r="I7255" s="364" t="s">
        <v>10272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21"/>
        <v>0</v>
      </c>
      <c r="H7256" s="374" t="s">
        <v>1788</v>
      </c>
      <c r="I7256" s="562" t="s">
        <v>10273</v>
      </c>
    </row>
    <row r="7257" spans="1:9" hidden="1" x14ac:dyDescent="0.25">
      <c r="A7257" s="60"/>
      <c r="B7257" s="516"/>
      <c r="C7257" s="378"/>
      <c r="D7257" s="377"/>
      <c r="E7257" s="501" t="s">
        <v>137</v>
      </c>
      <c r="F7257" s="380">
        <v>28200</v>
      </c>
      <c r="G7257" s="380">
        <f t="shared" si="221"/>
        <v>0</v>
      </c>
      <c r="H7257" s="381" t="s">
        <v>558</v>
      </c>
      <c r="I7257" s="56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21"/>
        <v>0</v>
      </c>
      <c r="H7258" s="86" t="s">
        <v>10255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21"/>
        <v>0</v>
      </c>
      <c r="H7259" s="374" t="s">
        <v>10255</v>
      </c>
      <c r="I7259" s="364"/>
    </row>
    <row r="7260" spans="1:9" hidden="1" x14ac:dyDescent="0.25">
      <c r="A7260" s="60"/>
      <c r="B7260" s="509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10255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22">D7261*F7261</f>
        <v>0</v>
      </c>
      <c r="H7261" s="86" t="s">
        <v>10255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22"/>
        <v>0</v>
      </c>
      <c r="H7262" s="373" t="s">
        <v>10255</v>
      </c>
      <c r="I7262" s="86"/>
    </row>
    <row r="7263" spans="1:9" hidden="1" x14ac:dyDescent="0.25">
      <c r="A7263" s="60"/>
      <c r="B7263" s="539"/>
      <c r="C7263" s="87"/>
      <c r="D7263" s="65"/>
      <c r="E7263" s="66" t="s">
        <v>28</v>
      </c>
      <c r="F7263" s="67">
        <v>1500</v>
      </c>
      <c r="G7263" s="72">
        <f t="shared" si="222"/>
        <v>0</v>
      </c>
      <c r="H7263" s="373" t="s">
        <v>10255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22"/>
        <v>0</v>
      </c>
      <c r="H7264" s="374" t="s">
        <v>10255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22"/>
        <v>0</v>
      </c>
      <c r="H7265" s="374" t="s">
        <v>10255</v>
      </c>
      <c r="I7265" s="364"/>
    </row>
    <row r="7266" spans="1:9" hidden="1" x14ac:dyDescent="0.25">
      <c r="A7266" s="60"/>
      <c r="B7266" s="502"/>
      <c r="C7266" s="75"/>
      <c r="D7266" s="81"/>
      <c r="E7266" s="75" t="s">
        <v>28</v>
      </c>
      <c r="F7266" s="217">
        <v>1500</v>
      </c>
      <c r="G7266" s="211">
        <f t="shared" si="222"/>
        <v>0</v>
      </c>
      <c r="H7266" s="374" t="s">
        <v>10255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22"/>
        <v>0</v>
      </c>
      <c r="H7267" s="86" t="s">
        <v>10255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22"/>
        <v>0</v>
      </c>
      <c r="H7268" s="86" t="s">
        <v>10255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22"/>
        <v>0</v>
      </c>
      <c r="H7269" s="86" t="s">
        <v>10255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22"/>
        <v>0</v>
      </c>
      <c r="H7270" s="86" t="s">
        <v>10255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22"/>
        <v>0</v>
      </c>
      <c r="H7271" s="374" t="s">
        <v>10255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22"/>
        <v>0</v>
      </c>
      <c r="H7272" s="374" t="s">
        <v>10255</v>
      </c>
      <c r="I7272" s="86"/>
    </row>
    <row r="7273" spans="1:9" hidden="1" x14ac:dyDescent="0.25">
      <c r="A7273" s="60"/>
      <c r="B7273" s="509"/>
      <c r="C7273" s="60"/>
      <c r="D7273" s="65"/>
      <c r="E7273" s="66" t="s">
        <v>71</v>
      </c>
      <c r="F7273" s="72">
        <v>175000</v>
      </c>
      <c r="G7273" s="211">
        <f t="shared" si="222"/>
        <v>0</v>
      </c>
      <c r="H7273" s="374" t="s">
        <v>10255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22"/>
        <v>0</v>
      </c>
      <c r="H7274" s="374" t="s">
        <v>10255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22"/>
        <v>0</v>
      </c>
      <c r="H7275" s="374" t="s">
        <v>2214</v>
      </c>
      <c r="I7275" s="86"/>
    </row>
    <row r="7276" spans="1:9" hidden="1" x14ac:dyDescent="0.25">
      <c r="A7276" s="60"/>
      <c r="B7276" s="503"/>
      <c r="C7276" s="119"/>
      <c r="D7276" s="65"/>
      <c r="E7276" s="76" t="s">
        <v>28</v>
      </c>
      <c r="F7276" s="72">
        <v>60000</v>
      </c>
      <c r="G7276" s="76">
        <f t="shared" si="222"/>
        <v>0</v>
      </c>
      <c r="H7276" s="373" t="s">
        <v>2214</v>
      </c>
      <c r="I7276" s="86" t="s">
        <v>10274</v>
      </c>
    </row>
    <row r="7277" spans="1:9" hidden="1" x14ac:dyDescent="0.25">
      <c r="A7277" s="60"/>
      <c r="B7277" s="509"/>
      <c r="C7277" s="71"/>
      <c r="D7277" s="65"/>
      <c r="E7277" s="76" t="s">
        <v>28</v>
      </c>
      <c r="F7277" s="72">
        <v>65000</v>
      </c>
      <c r="G7277" s="76">
        <f t="shared" si="222"/>
        <v>0</v>
      </c>
      <c r="H7277" s="373" t="s">
        <v>2214</v>
      </c>
      <c r="I7277" s="86" t="s">
        <v>10274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22"/>
        <v>0</v>
      </c>
      <c r="H7278" s="373" t="s">
        <v>160</v>
      </c>
      <c r="I7278" s="86" t="s">
        <v>10275</v>
      </c>
    </row>
    <row r="7279" spans="1:9" hidden="1" x14ac:dyDescent="0.25">
      <c r="A7279" s="60"/>
      <c r="B7279" s="132"/>
      <c r="C7279" s="383"/>
      <c r="D7279" s="65"/>
      <c r="E7279" s="71" t="s">
        <v>28</v>
      </c>
      <c r="F7279" s="72">
        <v>850000</v>
      </c>
      <c r="G7279" s="68">
        <f t="shared" si="221"/>
        <v>0</v>
      </c>
      <c r="H7279" s="373" t="s">
        <v>1105</v>
      </c>
      <c r="I7279" s="86" t="s">
        <v>10276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21"/>
        <v>0</v>
      </c>
      <c r="H7280" s="563" t="s">
        <v>1101</v>
      </c>
      <c r="I7280" s="86" t="s">
        <v>10276</v>
      </c>
    </row>
    <row r="7281" spans="1:9" hidden="1" x14ac:dyDescent="0.25">
      <c r="A7281" s="60"/>
      <c r="B7281" s="132"/>
      <c r="C7281" s="383"/>
      <c r="D7281" s="65"/>
      <c r="E7281" s="71" t="s">
        <v>28</v>
      </c>
      <c r="F7281" s="72">
        <v>850000</v>
      </c>
      <c r="G7281" s="68">
        <f t="shared" si="221"/>
        <v>0</v>
      </c>
      <c r="H7281" s="563" t="s">
        <v>126</v>
      </c>
      <c r="I7281" s="86" t="s">
        <v>10276</v>
      </c>
    </row>
    <row r="7282" spans="1:9" hidden="1" x14ac:dyDescent="0.25">
      <c r="A7282" s="60"/>
      <c r="B7282" s="503"/>
      <c r="C7282" s="60"/>
      <c r="D7282" s="65"/>
      <c r="E7282" s="66" t="s">
        <v>31</v>
      </c>
      <c r="F7282" s="72">
        <v>885000</v>
      </c>
      <c r="G7282" s="68">
        <f t="shared" si="221"/>
        <v>0</v>
      </c>
      <c r="H7282" s="563" t="s">
        <v>126</v>
      </c>
      <c r="I7282" s="86" t="s">
        <v>10276</v>
      </c>
    </row>
    <row r="7283" spans="1:9" hidden="1" x14ac:dyDescent="0.25">
      <c r="A7283" s="60"/>
      <c r="B7283" s="502"/>
      <c r="C7283" s="75"/>
      <c r="D7283" s="81"/>
      <c r="E7283" s="75" t="s">
        <v>28</v>
      </c>
      <c r="F7283" s="217">
        <v>215000</v>
      </c>
      <c r="G7283" s="211">
        <f t="shared" si="221"/>
        <v>0</v>
      </c>
      <c r="H7283" s="374" t="s">
        <v>3924</v>
      </c>
      <c r="I7283" s="86" t="s">
        <v>10277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21"/>
        <v>0</v>
      </c>
      <c r="H7284" s="374" t="s">
        <v>3924</v>
      </c>
      <c r="I7284" s="86" t="s">
        <v>10277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23">D7285*F7285</f>
        <v>0</v>
      </c>
      <c r="H7285" s="374" t="s">
        <v>3926</v>
      </c>
      <c r="I7285" s="86" t="s">
        <v>10277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23"/>
        <v>0</v>
      </c>
      <c r="H7286" s="86" t="s">
        <v>2858</v>
      </c>
      <c r="I7286" s="86" t="s">
        <v>10277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23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23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23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23"/>
        <v>0</v>
      </c>
      <c r="H7290" s="86" t="s">
        <v>536</v>
      </c>
      <c r="I7290" s="60"/>
    </row>
    <row r="7291" spans="1:9" hidden="1" x14ac:dyDescent="0.25">
      <c r="A7291" s="435"/>
      <c r="B7291" s="132"/>
      <c r="C7291" s="60"/>
      <c r="D7291" s="65"/>
      <c r="E7291" s="66" t="s">
        <v>137</v>
      </c>
      <c r="F7291" s="68">
        <v>28200</v>
      </c>
      <c r="G7291" s="68">
        <f t="shared" si="223"/>
        <v>0</v>
      </c>
      <c r="H7291" s="86" t="s">
        <v>953</v>
      </c>
      <c r="I7291" s="504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23"/>
        <v>0</v>
      </c>
      <c r="H7292" s="86" t="s">
        <v>1306</v>
      </c>
      <c r="I7292" s="504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23"/>
        <v>0</v>
      </c>
      <c r="H7293" s="86" t="s">
        <v>10255</v>
      </c>
      <c r="I7293" s="504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23"/>
        <v>0</v>
      </c>
      <c r="H7294" s="86" t="s">
        <v>10255</v>
      </c>
      <c r="I7294" s="504"/>
    </row>
    <row r="7295" spans="1:9" hidden="1" x14ac:dyDescent="0.25">
      <c r="A7295" s="218"/>
      <c r="B7295" s="502"/>
      <c r="C7295" s="75"/>
      <c r="D7295" s="81"/>
      <c r="E7295" s="66" t="s">
        <v>28</v>
      </c>
      <c r="F7295" s="217">
        <v>100000</v>
      </c>
      <c r="G7295" s="72">
        <f t="shared" si="223"/>
        <v>0</v>
      </c>
      <c r="H7295" s="86" t="s">
        <v>10255</v>
      </c>
      <c r="I7295" s="504"/>
    </row>
    <row r="7296" spans="1:9" hidden="1" x14ac:dyDescent="0.25">
      <c r="A7296" s="218"/>
      <c r="B7296" s="502"/>
      <c r="C7296" s="75"/>
      <c r="D7296" s="65"/>
      <c r="E7296" s="66" t="s">
        <v>28</v>
      </c>
      <c r="F7296" s="67">
        <v>150000</v>
      </c>
      <c r="G7296" s="72">
        <f t="shared" si="223"/>
        <v>0</v>
      </c>
      <c r="H7296" s="86" t="s">
        <v>10255</v>
      </c>
      <c r="I7296" s="504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23"/>
        <v>0</v>
      </c>
      <c r="H7297" s="86" t="s">
        <v>10255</v>
      </c>
      <c r="I7297" s="504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23"/>
        <v>0</v>
      </c>
      <c r="H7298" s="86" t="s">
        <v>10255</v>
      </c>
      <c r="I7298" s="504"/>
    </row>
    <row r="7299" spans="1:9" hidden="1" x14ac:dyDescent="0.25">
      <c r="A7299" s="218"/>
      <c r="B7299" s="132"/>
      <c r="C7299" s="75"/>
      <c r="D7299" s="81"/>
      <c r="E7299" s="66" t="s">
        <v>3929</v>
      </c>
      <c r="F7299" s="72">
        <v>75000</v>
      </c>
      <c r="G7299" s="68">
        <f t="shared" si="223"/>
        <v>0</v>
      </c>
      <c r="H7299" s="86" t="s">
        <v>10255</v>
      </c>
      <c r="I7299" s="364"/>
    </row>
    <row r="7300" spans="1:9" hidden="1" x14ac:dyDescent="0.25">
      <c r="A7300" s="218"/>
      <c r="B7300" s="503"/>
      <c r="C7300" s="87"/>
      <c r="D7300" s="65"/>
      <c r="E7300" s="66" t="s">
        <v>3929</v>
      </c>
      <c r="F7300" s="72">
        <v>140000</v>
      </c>
      <c r="G7300" s="211">
        <f t="shared" si="223"/>
        <v>0</v>
      </c>
      <c r="H7300" s="86" t="s">
        <v>10255</v>
      </c>
      <c r="I7300" s="364"/>
    </row>
    <row r="7301" spans="1:9" hidden="1" x14ac:dyDescent="0.25">
      <c r="A7301" s="218"/>
      <c r="B7301" s="539"/>
      <c r="C7301" s="87"/>
      <c r="D7301" s="65"/>
      <c r="E7301" s="66" t="s">
        <v>28</v>
      </c>
      <c r="F7301" s="67">
        <v>12000</v>
      </c>
      <c r="G7301" s="72">
        <f t="shared" si="223"/>
        <v>0</v>
      </c>
      <c r="H7301" s="373" t="s">
        <v>10255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23"/>
        <v>0</v>
      </c>
      <c r="H7302" s="374" t="s">
        <v>10255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23"/>
        <v>0</v>
      </c>
      <c r="H7303" s="374" t="s">
        <v>10255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23"/>
        <v>0</v>
      </c>
      <c r="H7304" s="374" t="s">
        <v>10255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23"/>
        <v>0</v>
      </c>
      <c r="H7305" s="374" t="s">
        <v>10255</v>
      </c>
      <c r="I7305" s="364"/>
    </row>
    <row r="7306" spans="1:9" hidden="1" x14ac:dyDescent="0.25">
      <c r="A7306" s="218"/>
      <c r="B7306" s="509"/>
      <c r="C7306" s="60"/>
      <c r="D7306" s="65"/>
      <c r="E7306" s="66" t="s">
        <v>638</v>
      </c>
      <c r="F7306" s="72">
        <v>136000</v>
      </c>
      <c r="G7306" s="211">
        <f t="shared" si="223"/>
        <v>0</v>
      </c>
      <c r="H7306" s="374" t="s">
        <v>10255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23"/>
        <v>0</v>
      </c>
      <c r="H7307" s="374" t="s">
        <v>10255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23"/>
        <v>0</v>
      </c>
      <c r="H7308" s="374" t="s">
        <v>10255</v>
      </c>
      <c r="I7308" s="364"/>
    </row>
    <row r="7309" spans="1:9" hidden="1" x14ac:dyDescent="0.25">
      <c r="A7309" s="218"/>
      <c r="B7309" s="503"/>
      <c r="C7309" s="87"/>
      <c r="D7309" s="65"/>
      <c r="E7309" s="66" t="s">
        <v>64</v>
      </c>
      <c r="F7309" s="72">
        <v>55000</v>
      </c>
      <c r="G7309" s="211">
        <f t="shared" si="223"/>
        <v>0</v>
      </c>
      <c r="H7309" s="86" t="s">
        <v>10255</v>
      </c>
      <c r="I7309" s="364"/>
    </row>
    <row r="7310" spans="1:9" hidden="1" x14ac:dyDescent="0.25">
      <c r="A7310" s="218"/>
      <c r="B7310" s="518"/>
      <c r="C7310" s="60"/>
      <c r="D7310" s="65"/>
      <c r="E7310" s="76" t="s">
        <v>28</v>
      </c>
      <c r="F7310" s="72">
        <v>1</v>
      </c>
      <c r="G7310" s="72">
        <f t="shared" si="223"/>
        <v>0</v>
      </c>
      <c r="H7310" s="374" t="s">
        <v>10255</v>
      </c>
      <c r="I7310" s="364"/>
    </row>
    <row r="7311" spans="1:9" hidden="1" x14ac:dyDescent="0.25">
      <c r="A7311" s="218"/>
      <c r="B7311" s="539"/>
      <c r="C7311" s="87"/>
      <c r="D7311" s="65"/>
      <c r="E7311" s="76" t="s">
        <v>28</v>
      </c>
      <c r="F7311" s="72">
        <v>3000</v>
      </c>
      <c r="G7311" s="211">
        <f t="shared" si="223"/>
        <v>0</v>
      </c>
      <c r="H7311" s="374" t="s">
        <v>10255</v>
      </c>
      <c r="I7311" s="364"/>
    </row>
    <row r="7312" spans="1:9" hidden="1" x14ac:dyDescent="0.25">
      <c r="A7312" s="218"/>
      <c r="B7312" s="519"/>
      <c r="C7312" s="75"/>
      <c r="D7312" s="385"/>
      <c r="E7312" s="336" t="s">
        <v>28</v>
      </c>
      <c r="F7312" s="224">
        <v>75000</v>
      </c>
      <c r="G7312" s="336">
        <f t="shared" si="223"/>
        <v>0</v>
      </c>
      <c r="H7312" s="374" t="s">
        <v>10278</v>
      </c>
      <c r="I7312" s="364"/>
    </row>
    <row r="7313" spans="1:9" hidden="1" x14ac:dyDescent="0.25">
      <c r="A7313" s="218"/>
      <c r="B7313" s="509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10278</v>
      </c>
      <c r="I7313" s="364"/>
    </row>
    <row r="7314" spans="1:9" hidden="1" x14ac:dyDescent="0.25">
      <c r="A7314" s="218"/>
      <c r="B7314" s="509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10278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23"/>
        <v>0</v>
      </c>
      <c r="H7315" s="86" t="s">
        <v>10255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3929</v>
      </c>
      <c r="F7316" s="72">
        <v>75000</v>
      </c>
      <c r="G7316" s="211">
        <f t="shared" si="223"/>
        <v>0</v>
      </c>
      <c r="H7316" s="86" t="s">
        <v>10255</v>
      </c>
      <c r="I7316" s="364"/>
    </row>
    <row r="7317" spans="1:9" hidden="1" x14ac:dyDescent="0.25">
      <c r="A7317" s="218"/>
      <c r="B7317" s="502"/>
      <c r="C7317" s="75"/>
      <c r="D7317" s="81"/>
      <c r="E7317" s="336" t="s">
        <v>28</v>
      </c>
      <c r="F7317" s="224">
        <v>775000</v>
      </c>
      <c r="G7317" s="336">
        <f t="shared" si="223"/>
        <v>0</v>
      </c>
      <c r="H7317" s="374" t="s">
        <v>198</v>
      </c>
      <c r="I7317" s="364" t="s">
        <v>10279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23"/>
        <v>0</v>
      </c>
      <c r="H7318" s="86" t="s">
        <v>2744</v>
      </c>
      <c r="I7318" s="364" t="s">
        <v>10280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23"/>
        <v>0</v>
      </c>
      <c r="H7319" s="86" t="s">
        <v>2744</v>
      </c>
      <c r="I7319" s="364" t="s">
        <v>10280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23"/>
        <v>0</v>
      </c>
      <c r="H7320" s="86" t="s">
        <v>2744</v>
      </c>
      <c r="I7320" s="364" t="s">
        <v>10280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23"/>
        <v>0</v>
      </c>
      <c r="H7321" s="86" t="s">
        <v>2744</v>
      </c>
      <c r="I7321" s="364" t="s">
        <v>10280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23"/>
        <v>0</v>
      </c>
      <c r="H7322" s="86" t="s">
        <v>714</v>
      </c>
      <c r="I7322" s="364" t="s">
        <v>10281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23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23"/>
        <v>0</v>
      </c>
      <c r="H7324" s="86" t="s">
        <v>696</v>
      </c>
      <c r="I7324" s="86" t="s">
        <v>10282</v>
      </c>
    </row>
    <row r="7325" spans="1:9" hidden="1" x14ac:dyDescent="0.25">
      <c r="A7325" s="218"/>
      <c r="B7325" s="509"/>
      <c r="C7325" s="74"/>
      <c r="D7325" s="65"/>
      <c r="E7325" s="66" t="s">
        <v>31</v>
      </c>
      <c r="F7325" s="72">
        <v>68000</v>
      </c>
      <c r="G7325" s="68">
        <f t="shared" si="223"/>
        <v>0</v>
      </c>
      <c r="H7325" s="86" t="s">
        <v>696</v>
      </c>
      <c r="I7325" s="86" t="s">
        <v>10282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23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23"/>
        <v>0</v>
      </c>
      <c r="H7327" s="374" t="s">
        <v>10283</v>
      </c>
      <c r="I7327" s="86" t="s">
        <v>10284</v>
      </c>
    </row>
    <row r="7328" spans="1:9" hidden="1" x14ac:dyDescent="0.25">
      <c r="A7328" s="218"/>
      <c r="B7328" s="509"/>
      <c r="C7328" s="569"/>
      <c r="D7328" s="65"/>
      <c r="E7328" s="66" t="s">
        <v>71</v>
      </c>
      <c r="F7328" s="72">
        <v>3425000</v>
      </c>
      <c r="G7328" s="211">
        <f t="shared" si="223"/>
        <v>0</v>
      </c>
      <c r="H7328" s="374" t="s">
        <v>10285</v>
      </c>
      <c r="I7328" s="86" t="s">
        <v>10286</v>
      </c>
    </row>
    <row r="7329" spans="1:9" hidden="1" x14ac:dyDescent="0.25">
      <c r="A7329" s="218"/>
      <c r="B7329" s="509"/>
      <c r="C7329" s="531"/>
      <c r="D7329" s="65"/>
      <c r="E7329" s="66" t="s">
        <v>71</v>
      </c>
      <c r="F7329" s="72">
        <v>3425000</v>
      </c>
      <c r="G7329" s="211">
        <f t="shared" si="223"/>
        <v>0</v>
      </c>
      <c r="H7329" s="374" t="s">
        <v>10285</v>
      </c>
      <c r="I7329" s="86" t="s">
        <v>10286</v>
      </c>
    </row>
    <row r="7330" spans="1:9" hidden="1" x14ac:dyDescent="0.25">
      <c r="A7330" s="218"/>
      <c r="B7330" s="509"/>
      <c r="C7330" s="531"/>
      <c r="D7330" s="65"/>
      <c r="E7330" s="66" t="s">
        <v>71</v>
      </c>
      <c r="F7330" s="72">
        <v>3425000</v>
      </c>
      <c r="G7330" s="211">
        <f t="shared" si="223"/>
        <v>0</v>
      </c>
      <c r="H7330" s="374" t="s">
        <v>10285</v>
      </c>
      <c r="I7330" s="86" t="s">
        <v>10286</v>
      </c>
    </row>
    <row r="7331" spans="1:9" hidden="1" x14ac:dyDescent="0.25">
      <c r="A7331" s="218"/>
      <c r="B7331" s="509"/>
      <c r="C7331" s="570"/>
      <c r="D7331" s="65"/>
      <c r="E7331" s="66" t="s">
        <v>71</v>
      </c>
      <c r="F7331" s="72">
        <v>3425000</v>
      </c>
      <c r="G7331" s="76">
        <f t="shared" si="223"/>
        <v>0</v>
      </c>
      <c r="H7331" s="374" t="s">
        <v>10285</v>
      </c>
      <c r="I7331" s="86" t="s">
        <v>10286</v>
      </c>
    </row>
    <row r="7332" spans="1:9" hidden="1" x14ac:dyDescent="0.25">
      <c r="A7332" s="218"/>
      <c r="B7332" s="509"/>
      <c r="C7332" s="571"/>
      <c r="D7332" s="65"/>
      <c r="E7332" s="66" t="s">
        <v>71</v>
      </c>
      <c r="F7332" s="72">
        <v>3425000</v>
      </c>
      <c r="G7332" s="76">
        <f t="shared" si="223"/>
        <v>0</v>
      </c>
      <c r="H7332" s="374" t="s">
        <v>10285</v>
      </c>
      <c r="I7332" s="86" t="s">
        <v>10286</v>
      </c>
    </row>
    <row r="7333" spans="1:9" hidden="1" x14ac:dyDescent="0.25">
      <c r="A7333" s="218"/>
      <c r="B7333" s="509"/>
      <c r="C7333" s="531"/>
      <c r="D7333" s="65"/>
      <c r="E7333" s="66" t="s">
        <v>71</v>
      </c>
      <c r="F7333" s="72">
        <v>3425000</v>
      </c>
      <c r="G7333" s="76">
        <f t="shared" si="223"/>
        <v>0</v>
      </c>
      <c r="H7333" s="374" t="s">
        <v>10285</v>
      </c>
      <c r="I7333" s="86" t="s">
        <v>10286</v>
      </c>
    </row>
    <row r="7334" spans="1:9" hidden="1" x14ac:dyDescent="0.25">
      <c r="A7334" s="218"/>
      <c r="B7334" s="509"/>
      <c r="C7334" s="572"/>
      <c r="D7334" s="65"/>
      <c r="E7334" s="66" t="s">
        <v>71</v>
      </c>
      <c r="F7334" s="72">
        <v>3425000</v>
      </c>
      <c r="G7334" s="68">
        <f t="shared" si="223"/>
        <v>0</v>
      </c>
      <c r="H7334" s="374" t="s">
        <v>10285</v>
      </c>
      <c r="I7334" s="86" t="s">
        <v>10286</v>
      </c>
    </row>
    <row r="7335" spans="1:9" hidden="1" x14ac:dyDescent="0.25">
      <c r="A7335" s="218"/>
      <c r="B7335" s="509"/>
      <c r="C7335" s="87"/>
      <c r="D7335" s="65"/>
      <c r="E7335" s="66" t="s">
        <v>71</v>
      </c>
      <c r="F7335" s="72">
        <v>3425000</v>
      </c>
      <c r="G7335" s="68">
        <f t="shared" si="223"/>
        <v>0</v>
      </c>
      <c r="H7335" s="374" t="s">
        <v>10285</v>
      </c>
      <c r="I7335" s="86" t="s">
        <v>10286</v>
      </c>
    </row>
    <row r="7336" spans="1:9" hidden="1" x14ac:dyDescent="0.25">
      <c r="A7336" s="218"/>
      <c r="B7336" s="509"/>
      <c r="C7336" s="572"/>
      <c r="D7336" s="65"/>
      <c r="E7336" s="66" t="s">
        <v>71</v>
      </c>
      <c r="F7336" s="72">
        <v>3425000</v>
      </c>
      <c r="G7336" s="68">
        <f t="shared" si="223"/>
        <v>0</v>
      </c>
      <c r="H7336" s="374" t="s">
        <v>10285</v>
      </c>
      <c r="I7336" s="86" t="s">
        <v>10286</v>
      </c>
    </row>
    <row r="7337" spans="1:9" hidden="1" x14ac:dyDescent="0.25">
      <c r="A7337" s="218"/>
      <c r="B7337" s="509"/>
      <c r="C7337" s="87"/>
      <c r="D7337" s="65"/>
      <c r="E7337" s="66" t="s">
        <v>31</v>
      </c>
      <c r="F7337" s="72">
        <v>324000</v>
      </c>
      <c r="G7337" s="68">
        <f t="shared" si="223"/>
        <v>0</v>
      </c>
      <c r="H7337" s="563" t="s">
        <v>10287</v>
      </c>
      <c r="I7337" s="86" t="s">
        <v>10286</v>
      </c>
    </row>
    <row r="7338" spans="1:9" hidden="1" x14ac:dyDescent="0.25">
      <c r="A7338" s="218"/>
      <c r="B7338" s="509"/>
      <c r="C7338" s="87"/>
      <c r="D7338" s="81"/>
      <c r="E7338" s="75" t="s">
        <v>28</v>
      </c>
      <c r="F7338" s="217">
        <v>324000</v>
      </c>
      <c r="G7338" s="211">
        <f t="shared" si="223"/>
        <v>0</v>
      </c>
      <c r="H7338" s="374" t="s">
        <v>10285</v>
      </c>
      <c r="I7338" s="86" t="s">
        <v>10286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23"/>
        <v>0</v>
      </c>
      <c r="H7339" s="374" t="s">
        <v>3751</v>
      </c>
      <c r="I7339" s="86" t="s">
        <v>10286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23"/>
        <v>0</v>
      </c>
      <c r="H7340" s="374" t="s">
        <v>2226</v>
      </c>
      <c r="I7340" s="86" t="s">
        <v>10288</v>
      </c>
    </row>
    <row r="7341" spans="1:9" hidden="1" x14ac:dyDescent="0.25">
      <c r="A7341" s="218"/>
      <c r="B7341" s="502"/>
      <c r="C7341" s="71"/>
      <c r="D7341" s="65"/>
      <c r="E7341" s="66" t="s">
        <v>31</v>
      </c>
      <c r="F7341" s="217">
        <v>140000</v>
      </c>
      <c r="G7341" s="68">
        <f t="shared" si="223"/>
        <v>0</v>
      </c>
      <c r="H7341" s="374" t="s">
        <v>2226</v>
      </c>
      <c r="I7341" s="86" t="s">
        <v>10288</v>
      </c>
    </row>
    <row r="7342" spans="1:9" hidden="1" x14ac:dyDescent="0.25">
      <c r="A7342" s="218"/>
      <c r="B7342" s="400"/>
      <c r="C7342" s="71"/>
      <c r="D7342" s="60"/>
      <c r="E7342" s="71" t="s">
        <v>31</v>
      </c>
      <c r="F7342" s="72">
        <v>155000</v>
      </c>
      <c r="G7342" s="60">
        <f t="shared" si="223"/>
        <v>0</v>
      </c>
      <c r="H7342" s="374" t="s">
        <v>2226</v>
      </c>
      <c r="I7342" s="86" t="s">
        <v>10288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23"/>
        <v>0</v>
      </c>
      <c r="H7343" s="374" t="s">
        <v>2226</v>
      </c>
      <c r="I7343" s="86" t="s">
        <v>10288</v>
      </c>
    </row>
    <row r="7344" spans="1:9" hidden="1" x14ac:dyDescent="0.25">
      <c r="A7344" s="218"/>
      <c r="B7344" s="505"/>
      <c r="C7344" s="60"/>
      <c r="D7344" s="60"/>
      <c r="E7344" s="71" t="s">
        <v>31</v>
      </c>
      <c r="F7344" s="72">
        <v>1545000</v>
      </c>
      <c r="G7344" s="60">
        <f t="shared" si="223"/>
        <v>0</v>
      </c>
      <c r="H7344" s="374" t="s">
        <v>2226</v>
      </c>
      <c r="I7344" s="86" t="s">
        <v>10288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23"/>
        <v>0</v>
      </c>
      <c r="H7345" s="86" t="s">
        <v>7843</v>
      </c>
      <c r="I7345" s="60" t="s">
        <v>10288</v>
      </c>
    </row>
    <row r="7346" spans="1:9" hidden="1" x14ac:dyDescent="0.25">
      <c r="A7346" s="218"/>
      <c r="B7346" s="509"/>
      <c r="C7346" s="60"/>
      <c r="D7346" s="65"/>
      <c r="E7346" s="76" t="s">
        <v>28</v>
      </c>
      <c r="F7346" s="72">
        <v>125000</v>
      </c>
      <c r="G7346" s="76">
        <f t="shared" si="223"/>
        <v>0</v>
      </c>
      <c r="H7346" s="69" t="s">
        <v>953</v>
      </c>
      <c r="I7346" s="60"/>
    </row>
    <row r="7347" spans="1:9" hidden="1" x14ac:dyDescent="0.25">
      <c r="A7347" s="218"/>
      <c r="B7347" s="509"/>
      <c r="C7347" s="60"/>
      <c r="D7347" s="65"/>
      <c r="E7347" s="76" t="s">
        <v>71</v>
      </c>
      <c r="F7347" s="72">
        <v>200000</v>
      </c>
      <c r="G7347" s="76">
        <f t="shared" si="223"/>
        <v>0</v>
      </c>
      <c r="H7347" s="69" t="s">
        <v>953</v>
      </c>
      <c r="I7347" s="60"/>
    </row>
    <row r="7348" spans="1:9" hidden="1" x14ac:dyDescent="0.25">
      <c r="A7348" s="218"/>
      <c r="B7348" s="509"/>
      <c r="C7348" s="60"/>
      <c r="D7348" s="65"/>
      <c r="E7348" s="76" t="s">
        <v>28</v>
      </c>
      <c r="F7348" s="72">
        <v>200000</v>
      </c>
      <c r="G7348" s="76">
        <f t="shared" si="223"/>
        <v>0</v>
      </c>
      <c r="H7348" s="69" t="s">
        <v>953</v>
      </c>
      <c r="I7348" s="60"/>
    </row>
    <row r="7349" spans="1:9" hidden="1" x14ac:dyDescent="0.25">
      <c r="A7349" s="218"/>
      <c r="B7349" s="503"/>
      <c r="C7349" s="87"/>
      <c r="D7349" s="65"/>
      <c r="E7349" s="66" t="s">
        <v>64</v>
      </c>
      <c r="F7349" s="72">
        <v>55000</v>
      </c>
      <c r="G7349" s="72">
        <f t="shared" ref="G7349:G7409" si="224">D7349*F7349</f>
        <v>0</v>
      </c>
      <c r="H7349" s="86" t="s">
        <v>10255</v>
      </c>
      <c r="I7349" s="60"/>
    </row>
    <row r="7350" spans="1:9" hidden="1" x14ac:dyDescent="0.25">
      <c r="A7350" s="218"/>
      <c r="B7350" s="509"/>
      <c r="C7350" s="60"/>
      <c r="D7350" s="65"/>
      <c r="E7350" s="76" t="s">
        <v>28</v>
      </c>
      <c r="F7350" s="105">
        <v>9300000</v>
      </c>
      <c r="G7350" s="76">
        <f t="shared" si="224"/>
        <v>0</v>
      </c>
      <c r="H7350" s="69" t="s">
        <v>3932</v>
      </c>
      <c r="I7350" s="60"/>
    </row>
    <row r="7351" spans="1:9" hidden="1" x14ac:dyDescent="0.25">
      <c r="A7351" s="218"/>
      <c r="B7351" s="505"/>
      <c r="C7351" s="63"/>
      <c r="D7351" s="65"/>
      <c r="E7351" s="76" t="s">
        <v>28</v>
      </c>
      <c r="F7351" s="72">
        <v>650000</v>
      </c>
      <c r="G7351" s="72">
        <f t="shared" si="224"/>
        <v>0</v>
      </c>
      <c r="H7351" s="69" t="s">
        <v>3932</v>
      </c>
      <c r="I7351" s="60"/>
    </row>
    <row r="7352" spans="1:9" hidden="1" x14ac:dyDescent="0.25">
      <c r="A7352" s="218"/>
      <c r="B7352" s="505"/>
      <c r="C7352" s="63"/>
      <c r="D7352" s="65"/>
      <c r="E7352" s="76" t="s">
        <v>28</v>
      </c>
      <c r="F7352" s="72">
        <v>2700000</v>
      </c>
      <c r="G7352" s="72">
        <f t="shared" si="224"/>
        <v>0</v>
      </c>
      <c r="H7352" s="69" t="s">
        <v>3932</v>
      </c>
      <c r="I7352" s="60"/>
    </row>
    <row r="7353" spans="1:9" hidden="1" x14ac:dyDescent="0.25">
      <c r="A7353" s="218"/>
      <c r="B7353" s="505"/>
      <c r="C7353" s="63"/>
      <c r="D7353" s="65"/>
      <c r="E7353" s="76" t="s">
        <v>28</v>
      </c>
      <c r="F7353" s="72">
        <v>130000</v>
      </c>
      <c r="G7353" s="95">
        <f t="shared" si="224"/>
        <v>0</v>
      </c>
      <c r="H7353" s="69" t="s">
        <v>3932</v>
      </c>
      <c r="I7353" s="60"/>
    </row>
    <row r="7354" spans="1:9" hidden="1" x14ac:dyDescent="0.25">
      <c r="A7354" s="218"/>
      <c r="B7354" s="505"/>
      <c r="C7354" s="63"/>
      <c r="D7354" s="65"/>
      <c r="E7354" s="76" t="s">
        <v>28</v>
      </c>
      <c r="F7354" s="72">
        <v>165000</v>
      </c>
      <c r="G7354" s="95">
        <f t="shared" si="224"/>
        <v>0</v>
      </c>
      <c r="H7354" s="69" t="s">
        <v>3932</v>
      </c>
      <c r="I7354" s="60"/>
    </row>
    <row r="7355" spans="1:9" hidden="1" x14ac:dyDescent="0.25">
      <c r="A7355" s="218"/>
      <c r="B7355" s="505"/>
      <c r="C7355" s="63"/>
      <c r="D7355" s="65"/>
      <c r="E7355" s="95" t="s">
        <v>52</v>
      </c>
      <c r="F7355" s="105">
        <v>15800000</v>
      </c>
      <c r="G7355" s="95">
        <f t="shared" si="224"/>
        <v>0</v>
      </c>
      <c r="H7355" s="69" t="s">
        <v>3932</v>
      </c>
      <c r="I7355" s="60"/>
    </row>
    <row r="7356" spans="1:9" hidden="1" x14ac:dyDescent="0.25">
      <c r="A7356" s="218"/>
      <c r="B7356" s="505"/>
      <c r="C7356" s="74"/>
      <c r="D7356" s="65"/>
      <c r="E7356" s="76" t="s">
        <v>28</v>
      </c>
      <c r="F7356" s="72">
        <v>1150000</v>
      </c>
      <c r="G7356" s="95">
        <f t="shared" si="224"/>
        <v>0</v>
      </c>
      <c r="H7356" s="69" t="s">
        <v>3932</v>
      </c>
      <c r="I7356" s="60"/>
    </row>
    <row r="7357" spans="1:9" hidden="1" x14ac:dyDescent="0.25">
      <c r="A7357" s="218"/>
      <c r="B7357" s="505"/>
      <c r="C7357" s="74"/>
      <c r="D7357" s="65"/>
      <c r="E7357" s="76" t="s">
        <v>28</v>
      </c>
      <c r="F7357" s="72">
        <v>227000</v>
      </c>
      <c r="G7357" s="72">
        <f t="shared" si="224"/>
        <v>0</v>
      </c>
      <c r="H7357" s="69" t="s">
        <v>3932</v>
      </c>
      <c r="I7357" s="60"/>
    </row>
    <row r="7358" spans="1:9" hidden="1" x14ac:dyDescent="0.25">
      <c r="A7358" s="218"/>
      <c r="B7358" s="509"/>
      <c r="C7358" s="74"/>
      <c r="D7358" s="65"/>
      <c r="E7358" s="76" t="s">
        <v>28</v>
      </c>
      <c r="F7358" s="72">
        <v>250000</v>
      </c>
      <c r="G7358" s="72">
        <f t="shared" si="224"/>
        <v>0</v>
      </c>
      <c r="H7358" s="69" t="s">
        <v>3932</v>
      </c>
      <c r="I7358" s="60"/>
    </row>
    <row r="7359" spans="1:9" hidden="1" x14ac:dyDescent="0.25">
      <c r="A7359" s="218"/>
      <c r="B7359" s="509"/>
      <c r="C7359" s="63"/>
      <c r="D7359" s="65"/>
      <c r="E7359" s="76" t="s">
        <v>28</v>
      </c>
      <c r="F7359" s="72">
        <v>14500</v>
      </c>
      <c r="G7359" s="72">
        <f t="shared" si="224"/>
        <v>0</v>
      </c>
      <c r="H7359" s="69" t="s">
        <v>3932</v>
      </c>
      <c r="I7359" s="60"/>
    </row>
    <row r="7360" spans="1:9" hidden="1" x14ac:dyDescent="0.25">
      <c r="A7360" s="218"/>
      <c r="B7360" s="509"/>
      <c r="C7360" s="63"/>
      <c r="D7360" s="65"/>
      <c r="E7360" s="76" t="s">
        <v>28</v>
      </c>
      <c r="F7360" s="72">
        <v>6500</v>
      </c>
      <c r="G7360" s="72">
        <f t="shared" si="224"/>
        <v>0</v>
      </c>
      <c r="H7360" s="69" t="s">
        <v>3932</v>
      </c>
      <c r="I7360" s="60"/>
    </row>
    <row r="7361" spans="1:9" hidden="1" x14ac:dyDescent="0.25">
      <c r="A7361" s="218"/>
      <c r="B7361" s="509"/>
      <c r="C7361" s="63"/>
      <c r="D7361" s="65"/>
      <c r="E7361" s="76" t="s">
        <v>28</v>
      </c>
      <c r="F7361" s="72">
        <v>12500</v>
      </c>
      <c r="G7361" s="72">
        <f t="shared" si="224"/>
        <v>0</v>
      </c>
      <c r="H7361" s="69" t="s">
        <v>3932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24"/>
        <v>0</v>
      </c>
      <c r="H7362" s="69" t="s">
        <v>3932</v>
      </c>
      <c r="I7362" s="60"/>
    </row>
    <row r="7363" spans="1:9" hidden="1" x14ac:dyDescent="0.25">
      <c r="A7363" s="218"/>
      <c r="B7363" s="509"/>
      <c r="C7363" s="71"/>
      <c r="D7363" s="81"/>
      <c r="E7363" s="336" t="s">
        <v>28</v>
      </c>
      <c r="F7363" s="68">
        <v>190910</v>
      </c>
      <c r="G7363" s="72">
        <f t="shared" si="224"/>
        <v>0</v>
      </c>
      <c r="H7363" s="69" t="s">
        <v>3932</v>
      </c>
      <c r="I7363" s="60"/>
    </row>
    <row r="7364" spans="1:9" hidden="1" x14ac:dyDescent="0.25">
      <c r="A7364" s="218"/>
      <c r="B7364" s="509"/>
      <c r="C7364" s="63"/>
      <c r="D7364" s="65"/>
      <c r="E7364" s="76" t="s">
        <v>28</v>
      </c>
      <c r="F7364" s="68">
        <v>260910</v>
      </c>
      <c r="G7364" s="72">
        <f t="shared" si="224"/>
        <v>0</v>
      </c>
      <c r="H7364" s="373" t="s">
        <v>3932</v>
      </c>
      <c r="I7364" s="60"/>
    </row>
    <row r="7365" spans="1:9" hidden="1" x14ac:dyDescent="0.25">
      <c r="A7365" s="218"/>
      <c r="B7365" s="505"/>
      <c r="C7365" s="63"/>
      <c r="D7365" s="65"/>
      <c r="E7365" s="76" t="s">
        <v>205</v>
      </c>
      <c r="F7365" s="72">
        <v>1200000</v>
      </c>
      <c r="G7365" s="95">
        <f t="shared" si="224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24"/>
        <v>0</v>
      </c>
      <c r="H7366" s="86" t="s">
        <v>3927</v>
      </c>
      <c r="I7366" s="60"/>
    </row>
    <row r="7367" spans="1:9" hidden="1" x14ac:dyDescent="0.25">
      <c r="A7367" s="218"/>
      <c r="B7367" s="509"/>
      <c r="C7367" s="531"/>
      <c r="D7367" s="65"/>
      <c r="E7367" s="66" t="s">
        <v>31</v>
      </c>
      <c r="F7367" s="72">
        <v>3425000</v>
      </c>
      <c r="G7367" s="68">
        <f t="shared" si="224"/>
        <v>0</v>
      </c>
      <c r="H7367" s="86" t="s">
        <v>10289</v>
      </c>
      <c r="I7367" s="60"/>
    </row>
    <row r="7368" spans="1:9" hidden="1" x14ac:dyDescent="0.25">
      <c r="A7368" s="218"/>
      <c r="B7368" s="509"/>
      <c r="C7368" s="87"/>
      <c r="D7368" s="65"/>
      <c r="E7368" s="66" t="s">
        <v>28</v>
      </c>
      <c r="F7368" s="72">
        <v>3425000</v>
      </c>
      <c r="G7368" s="72">
        <f t="shared" si="224"/>
        <v>0</v>
      </c>
      <c r="H7368" s="86" t="s">
        <v>10289</v>
      </c>
      <c r="I7368" s="60"/>
    </row>
    <row r="7369" spans="1:9" hidden="1" x14ac:dyDescent="0.25">
      <c r="A7369" s="218"/>
      <c r="B7369" s="509"/>
      <c r="C7369" s="569"/>
      <c r="D7369" s="81"/>
      <c r="E7369" s="66" t="s">
        <v>28</v>
      </c>
      <c r="F7369" s="72">
        <v>3425000</v>
      </c>
      <c r="G7369" s="72">
        <f t="shared" si="224"/>
        <v>0</v>
      </c>
      <c r="H7369" s="86" t="s">
        <v>10289</v>
      </c>
      <c r="I7369" s="60"/>
    </row>
    <row r="7370" spans="1:9" hidden="1" x14ac:dyDescent="0.25">
      <c r="A7370" s="218"/>
      <c r="B7370" s="509"/>
      <c r="C7370" s="569"/>
      <c r="D7370" s="65"/>
      <c r="E7370" s="66" t="s">
        <v>28</v>
      </c>
      <c r="F7370" s="72">
        <v>3425000</v>
      </c>
      <c r="G7370" s="72">
        <f t="shared" si="224"/>
        <v>0</v>
      </c>
      <c r="H7370" s="86" t="s">
        <v>10289</v>
      </c>
      <c r="I7370" s="60"/>
    </row>
    <row r="7371" spans="1:9" hidden="1" x14ac:dyDescent="0.25">
      <c r="A7371" s="218"/>
      <c r="B7371" s="509"/>
      <c r="C7371" s="87"/>
      <c r="D7371" s="65"/>
      <c r="E7371" s="66" t="s">
        <v>28</v>
      </c>
      <c r="F7371" s="72">
        <v>3425000</v>
      </c>
      <c r="G7371" s="72">
        <f t="shared" si="224"/>
        <v>0</v>
      </c>
      <c r="H7371" s="86" t="s">
        <v>10289</v>
      </c>
      <c r="I7371" s="60"/>
    </row>
    <row r="7372" spans="1:9" hidden="1" x14ac:dyDescent="0.25">
      <c r="A7372" s="218"/>
      <c r="B7372" s="509"/>
      <c r="C7372" s="87"/>
      <c r="D7372" s="65"/>
      <c r="E7372" s="66" t="s">
        <v>28</v>
      </c>
      <c r="F7372" s="72">
        <v>3425000</v>
      </c>
      <c r="G7372" s="72">
        <f t="shared" si="224"/>
        <v>0</v>
      </c>
      <c r="H7372" s="86" t="s">
        <v>10289</v>
      </c>
      <c r="I7372" s="60"/>
    </row>
    <row r="7373" spans="1:9" hidden="1" x14ac:dyDescent="0.25">
      <c r="A7373" s="218"/>
      <c r="B7373" s="509"/>
      <c r="C7373" s="569"/>
      <c r="D7373" s="81"/>
      <c r="E7373" s="66" t="s">
        <v>31</v>
      </c>
      <c r="F7373" s="72">
        <v>3425000</v>
      </c>
      <c r="G7373" s="68">
        <f t="shared" si="224"/>
        <v>0</v>
      </c>
      <c r="H7373" s="86" t="s">
        <v>10289</v>
      </c>
      <c r="I7373" s="60"/>
    </row>
    <row r="7374" spans="1:9" hidden="1" x14ac:dyDescent="0.25">
      <c r="A7374" s="218"/>
      <c r="B7374" s="509"/>
      <c r="C7374" s="87"/>
      <c r="D7374" s="65"/>
      <c r="E7374" s="66" t="s">
        <v>31</v>
      </c>
      <c r="F7374" s="72">
        <v>3425000</v>
      </c>
      <c r="G7374" s="211">
        <f t="shared" si="224"/>
        <v>0</v>
      </c>
      <c r="H7374" s="86" t="s">
        <v>10289</v>
      </c>
      <c r="I7374" s="60"/>
    </row>
    <row r="7375" spans="1:9" hidden="1" x14ac:dyDescent="0.25">
      <c r="A7375" s="218"/>
      <c r="B7375" s="509"/>
      <c r="C7375" s="87"/>
      <c r="D7375" s="65"/>
      <c r="E7375" s="66" t="s">
        <v>28</v>
      </c>
      <c r="F7375" s="72">
        <v>3425000</v>
      </c>
      <c r="G7375" s="72">
        <f t="shared" si="224"/>
        <v>0</v>
      </c>
      <c r="H7375" s="86" t="s">
        <v>10289</v>
      </c>
      <c r="I7375" s="60"/>
    </row>
    <row r="7376" spans="1:9" hidden="1" x14ac:dyDescent="0.25">
      <c r="A7376" s="218"/>
      <c r="B7376" s="509"/>
      <c r="C7376" s="87"/>
      <c r="D7376" s="65"/>
      <c r="E7376" s="66" t="s">
        <v>28</v>
      </c>
      <c r="F7376" s="72">
        <v>3425000</v>
      </c>
      <c r="G7376" s="72">
        <f t="shared" si="224"/>
        <v>0</v>
      </c>
      <c r="H7376" s="86" t="s">
        <v>10289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24"/>
        <v>0</v>
      </c>
      <c r="H7377" s="374" t="s">
        <v>154</v>
      </c>
      <c r="I7377" s="60"/>
    </row>
    <row r="7378" spans="1:9" hidden="1" x14ac:dyDescent="0.25">
      <c r="A7378" s="218"/>
      <c r="B7378" s="503"/>
      <c r="C7378" s="188"/>
      <c r="D7378" s="65"/>
      <c r="E7378" s="66" t="s">
        <v>137</v>
      </c>
      <c r="F7378" s="72">
        <v>34000</v>
      </c>
      <c r="G7378" s="211">
        <f t="shared" si="224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24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24"/>
        <v>0</v>
      </c>
      <c r="H7380" s="374" t="s">
        <v>10255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24"/>
        <v>0</v>
      </c>
      <c r="H7381" s="86" t="s">
        <v>10255</v>
      </c>
      <c r="I7381" s="60"/>
    </row>
    <row r="7382" spans="1:9" hidden="1" x14ac:dyDescent="0.25">
      <c r="A7382" s="218"/>
      <c r="B7382" s="502"/>
      <c r="C7382" s="75"/>
      <c r="D7382" s="81"/>
      <c r="E7382" s="66" t="s">
        <v>28</v>
      </c>
      <c r="F7382" s="217">
        <v>1000</v>
      </c>
      <c r="G7382" s="72">
        <f t="shared" si="224"/>
        <v>0</v>
      </c>
      <c r="H7382" s="86" t="s">
        <v>10255</v>
      </c>
      <c r="I7382" s="60"/>
    </row>
    <row r="7383" spans="1:9" hidden="1" x14ac:dyDescent="0.25">
      <c r="A7383" s="218"/>
      <c r="B7383" s="502"/>
      <c r="C7383" s="75"/>
      <c r="D7383" s="65"/>
      <c r="E7383" s="66" t="s">
        <v>28</v>
      </c>
      <c r="F7383" s="67">
        <v>1000</v>
      </c>
      <c r="G7383" s="72">
        <f t="shared" si="224"/>
        <v>0</v>
      </c>
      <c r="H7383" s="86" t="s">
        <v>10255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24"/>
        <v>0</v>
      </c>
      <c r="H7384" s="86" t="s">
        <v>10255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24"/>
        <v>0</v>
      </c>
      <c r="H7385" s="86" t="s">
        <v>10255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5">
        <f t="shared" si="224"/>
        <v>0</v>
      </c>
      <c r="H7386" s="86" t="s">
        <v>10255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5">
        <f t="shared" si="224"/>
        <v>0</v>
      </c>
      <c r="H7387" s="86" t="s">
        <v>10255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5">
        <f t="shared" si="224"/>
        <v>0</v>
      </c>
      <c r="H7388" s="86" t="s">
        <v>10255</v>
      </c>
      <c r="I7388" s="60"/>
    </row>
    <row r="7389" spans="1:9" hidden="1" x14ac:dyDescent="0.25">
      <c r="A7389" s="218"/>
      <c r="B7389" s="509"/>
      <c r="C7389" s="60"/>
      <c r="D7389" s="65"/>
      <c r="E7389" s="66" t="s">
        <v>3934</v>
      </c>
      <c r="F7389" s="72">
        <v>100000</v>
      </c>
      <c r="G7389" s="395">
        <f t="shared" si="224"/>
        <v>0</v>
      </c>
      <c r="H7389" s="86" t="s">
        <v>10255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5">
        <f t="shared" si="224"/>
        <v>0</v>
      </c>
      <c r="H7390" s="86" t="s">
        <v>10255</v>
      </c>
      <c r="I7390" s="60"/>
    </row>
    <row r="7391" spans="1:9" hidden="1" x14ac:dyDescent="0.25">
      <c r="A7391" s="218"/>
      <c r="B7391" s="502"/>
      <c r="C7391" s="75"/>
      <c r="D7391" s="81"/>
      <c r="E7391" s="76" t="s">
        <v>28</v>
      </c>
      <c r="F7391" s="398">
        <f>G7391/30</f>
        <v>1866.6666666666667</v>
      </c>
      <c r="G7391" s="573">
        <v>56000</v>
      </c>
      <c r="H7391" s="86" t="s">
        <v>10255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4">
        <f t="shared" ref="G7392:G7397" si="225">D7392*F7392</f>
        <v>0</v>
      </c>
      <c r="H7392" s="86" t="s">
        <v>565</v>
      </c>
      <c r="I7392" s="60"/>
    </row>
    <row r="7393" spans="1:9" hidden="1" x14ac:dyDescent="0.25">
      <c r="A7393" s="218"/>
      <c r="B7393" s="518"/>
      <c r="C7393" s="60"/>
      <c r="D7393" s="65"/>
      <c r="E7393" s="76" t="s">
        <v>28</v>
      </c>
      <c r="F7393" s="72">
        <v>150000</v>
      </c>
      <c r="G7393" s="394">
        <f t="shared" si="225"/>
        <v>0</v>
      </c>
      <c r="H7393" s="374" t="s">
        <v>565</v>
      </c>
      <c r="I7393" s="60"/>
    </row>
    <row r="7394" spans="1:9" hidden="1" x14ac:dyDescent="0.25">
      <c r="A7394" s="218"/>
      <c r="B7394" s="454"/>
      <c r="C7394" s="574"/>
      <c r="D7394" s="512"/>
      <c r="E7394" s="575" t="s">
        <v>3934</v>
      </c>
      <c r="F7394" s="394">
        <v>13500</v>
      </c>
      <c r="G7394" s="395">
        <f t="shared" si="225"/>
        <v>0</v>
      </c>
      <c r="H7394" s="576" t="s">
        <v>1214</v>
      </c>
      <c r="I7394" s="60"/>
    </row>
    <row r="7395" spans="1:9" hidden="1" x14ac:dyDescent="0.25">
      <c r="A7395" s="218"/>
      <c r="B7395" s="503"/>
      <c r="C7395" s="75"/>
      <c r="D7395" s="65"/>
      <c r="E7395" s="66" t="s">
        <v>3933</v>
      </c>
      <c r="F7395" s="72">
        <v>54000</v>
      </c>
      <c r="G7395" s="394">
        <f t="shared" si="225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4">
        <f t="shared" si="225"/>
        <v>0</v>
      </c>
      <c r="H7396" s="86" t="s">
        <v>134</v>
      </c>
      <c r="I7396" s="60"/>
    </row>
    <row r="7397" spans="1:9" hidden="1" x14ac:dyDescent="0.25">
      <c r="A7397" s="218"/>
      <c r="B7397" s="539"/>
      <c r="C7397" s="87"/>
      <c r="D7397" s="65"/>
      <c r="E7397" s="66" t="s">
        <v>28</v>
      </c>
      <c r="F7397" s="67">
        <v>85000</v>
      </c>
      <c r="G7397" s="394">
        <f t="shared" si="225"/>
        <v>0</v>
      </c>
      <c r="H7397" s="86" t="s">
        <v>134</v>
      </c>
      <c r="I7397" s="60"/>
    </row>
    <row r="7398" spans="1:9" hidden="1" x14ac:dyDescent="0.25">
      <c r="A7398" s="218"/>
      <c r="B7398" s="509"/>
      <c r="C7398" s="87"/>
      <c r="D7398" s="65"/>
      <c r="E7398" s="66" t="s">
        <v>28</v>
      </c>
      <c r="F7398" s="217">
        <v>23000</v>
      </c>
      <c r="G7398" s="394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4">
        <f t="shared" ref="G7399:G7405" si="226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5">
        <f t="shared" si="226"/>
        <v>0</v>
      </c>
      <c r="H7400" s="374" t="s">
        <v>3935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5">
        <f t="shared" si="226"/>
        <v>0</v>
      </c>
      <c r="H7401" s="374" t="s">
        <v>10290</v>
      </c>
      <c r="I7401" s="60"/>
    </row>
    <row r="7402" spans="1:9" hidden="1" x14ac:dyDescent="0.25">
      <c r="A7402" s="218"/>
      <c r="B7402" s="539"/>
      <c r="C7402" s="87"/>
      <c r="D7402" s="65"/>
      <c r="E7402" s="66" t="s">
        <v>51</v>
      </c>
      <c r="F7402" s="67">
        <v>12000</v>
      </c>
      <c r="G7402" s="394">
        <f t="shared" si="226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4">
        <f t="shared" si="226"/>
        <v>0</v>
      </c>
      <c r="H7403" s="86" t="s">
        <v>1619</v>
      </c>
      <c r="I7403" s="60"/>
    </row>
    <row r="7404" spans="1:9" hidden="1" x14ac:dyDescent="0.25">
      <c r="A7404" s="218"/>
      <c r="B7404" s="509"/>
      <c r="C7404" s="531"/>
      <c r="D7404" s="65"/>
      <c r="E7404" s="66" t="s">
        <v>330</v>
      </c>
      <c r="F7404" s="72">
        <v>67500</v>
      </c>
      <c r="G7404" s="211">
        <f t="shared" si="226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26"/>
        <v>0</v>
      </c>
      <c r="H7405" s="374" t="s">
        <v>10255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10291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10292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24"/>
        <v>0</v>
      </c>
      <c r="H7409" s="374" t="s">
        <v>631</v>
      </c>
      <c r="I7409" s="60"/>
    </row>
    <row r="7410" spans="1:9" hidden="1" x14ac:dyDescent="0.25">
      <c r="A7410" s="218"/>
      <c r="B7410" s="509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10255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4">
        <v>600000</v>
      </c>
      <c r="G7411" s="68">
        <f t="shared" ref="G7411:G7434" si="227">D7411*F7411</f>
        <v>0</v>
      </c>
      <c r="H7411" s="86" t="s">
        <v>3938</v>
      </c>
      <c r="I7411" s="504"/>
    </row>
    <row r="7412" spans="1:9" hidden="1" x14ac:dyDescent="0.25">
      <c r="A7412" s="218"/>
      <c r="B7412" s="502"/>
      <c r="C7412" s="75"/>
      <c r="D7412" s="81"/>
      <c r="E7412" s="66" t="s">
        <v>64</v>
      </c>
      <c r="F7412" s="395">
        <v>17500</v>
      </c>
      <c r="G7412" s="68">
        <f t="shared" si="227"/>
        <v>0</v>
      </c>
      <c r="H7412" s="86" t="s">
        <v>3938</v>
      </c>
      <c r="I7412" s="504"/>
    </row>
    <row r="7413" spans="1:9" hidden="1" x14ac:dyDescent="0.25">
      <c r="A7413" s="218"/>
      <c r="B7413" s="502"/>
      <c r="C7413" s="75"/>
      <c r="D7413" s="65"/>
      <c r="E7413" s="66" t="s">
        <v>28</v>
      </c>
      <c r="F7413" s="396">
        <v>176000</v>
      </c>
      <c r="G7413" s="68">
        <f t="shared" si="227"/>
        <v>0</v>
      </c>
      <c r="H7413" s="86" t="s">
        <v>3938</v>
      </c>
      <c r="I7413" s="504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7">
        <v>105000</v>
      </c>
      <c r="G7414" s="68">
        <f t="shared" si="227"/>
        <v>0</v>
      </c>
      <c r="H7414" s="86" t="s">
        <v>3938</v>
      </c>
      <c r="I7414" s="504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6">
        <v>175000</v>
      </c>
      <c r="G7415" s="68">
        <f t="shared" si="227"/>
        <v>0</v>
      </c>
      <c r="H7415" s="86" t="s">
        <v>3938</v>
      </c>
      <c r="I7415" s="504"/>
    </row>
    <row r="7416" spans="1:9" hidden="1" x14ac:dyDescent="0.25">
      <c r="A7416" s="218"/>
      <c r="B7416" s="503"/>
      <c r="C7416" s="75"/>
      <c r="D7416" s="65"/>
      <c r="E7416" s="66" t="s">
        <v>28</v>
      </c>
      <c r="F7416" s="394">
        <v>270000</v>
      </c>
      <c r="G7416" s="68">
        <f t="shared" si="227"/>
        <v>0</v>
      </c>
      <c r="H7416" s="86" t="s">
        <v>3938</v>
      </c>
      <c r="I7416" s="504"/>
    </row>
    <row r="7417" spans="1:9" hidden="1" x14ac:dyDescent="0.25">
      <c r="A7417" s="218"/>
      <c r="B7417" s="509"/>
      <c r="C7417" s="74"/>
      <c r="D7417" s="65"/>
      <c r="E7417" s="66" t="s">
        <v>28</v>
      </c>
      <c r="F7417" s="72">
        <v>68000</v>
      </c>
      <c r="G7417" s="72">
        <f t="shared" si="227"/>
        <v>0</v>
      </c>
      <c r="H7417" s="86" t="s">
        <v>10293</v>
      </c>
      <c r="I7417" s="504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27"/>
        <v>0</v>
      </c>
      <c r="H7418" s="86" t="s">
        <v>10293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27"/>
        <v>0</v>
      </c>
      <c r="H7419" s="86" t="s">
        <v>10293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27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6">
        <v>73000</v>
      </c>
      <c r="G7421" s="68">
        <f t="shared" si="227"/>
        <v>0</v>
      </c>
      <c r="H7421" s="86" t="s">
        <v>10255</v>
      </c>
      <c r="I7421" s="364"/>
    </row>
    <row r="7422" spans="1:9" hidden="1" x14ac:dyDescent="0.25">
      <c r="A7422" s="218"/>
      <c r="B7422" s="509"/>
      <c r="C7422" s="87"/>
      <c r="D7422" s="65"/>
      <c r="E7422" s="66" t="s">
        <v>28</v>
      </c>
      <c r="F7422" s="395">
        <v>600</v>
      </c>
      <c r="G7422" s="68">
        <f>D7422*F7422</f>
        <v>0</v>
      </c>
      <c r="H7422" s="86" t="s">
        <v>10255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10255</v>
      </c>
      <c r="I7423" s="364"/>
    </row>
    <row r="7424" spans="1:9" hidden="1" x14ac:dyDescent="0.25">
      <c r="A7424" s="218"/>
      <c r="B7424" s="539"/>
      <c r="C7424" s="87"/>
      <c r="D7424" s="65"/>
      <c r="E7424" s="66" t="s">
        <v>3939</v>
      </c>
      <c r="F7424" s="67">
        <v>50000</v>
      </c>
      <c r="G7424" s="68">
        <f>D7424*F7424</f>
        <v>0</v>
      </c>
      <c r="H7424" s="86" t="s">
        <v>10255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27"/>
        <v>0</v>
      </c>
      <c r="H7425" s="86" t="s">
        <v>198</v>
      </c>
      <c r="I7425" s="364" t="s">
        <v>10294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5">
        <f t="shared" si="227"/>
        <v>0</v>
      </c>
      <c r="H7426" s="86" t="s">
        <v>198</v>
      </c>
      <c r="I7426" s="364" t="s">
        <v>10294</v>
      </c>
    </row>
    <row r="7427" spans="1:9" hidden="1" x14ac:dyDescent="0.25">
      <c r="A7427" s="218"/>
      <c r="B7427" s="400"/>
      <c r="C7427" s="60"/>
      <c r="D7427" s="65"/>
      <c r="E7427" s="66" t="s">
        <v>28</v>
      </c>
      <c r="F7427" s="72">
        <v>250000</v>
      </c>
      <c r="G7427" s="395">
        <f t="shared" si="227"/>
        <v>0</v>
      </c>
      <c r="H7427" s="86" t="s">
        <v>198</v>
      </c>
      <c r="I7427" s="364" t="s">
        <v>10294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5">
        <f t="shared" si="227"/>
        <v>0</v>
      </c>
      <c r="H7428" s="86" t="s">
        <v>1043</v>
      </c>
      <c r="I7428" s="364" t="s">
        <v>10295</v>
      </c>
    </row>
    <row r="7429" spans="1:9" hidden="1" x14ac:dyDescent="0.25">
      <c r="A7429" s="218"/>
      <c r="B7429" s="400"/>
      <c r="C7429" s="77"/>
      <c r="D7429" s="65"/>
      <c r="E7429" s="66" t="s">
        <v>28</v>
      </c>
      <c r="F7429" s="67">
        <v>2900000</v>
      </c>
      <c r="G7429" s="394">
        <f t="shared" si="227"/>
        <v>0</v>
      </c>
      <c r="H7429" s="374" t="s">
        <v>10296</v>
      </c>
      <c r="I7429" s="364"/>
    </row>
    <row r="7430" spans="1:9" hidden="1" x14ac:dyDescent="0.25">
      <c r="A7430" s="218"/>
      <c r="B7430" s="400"/>
      <c r="C7430" s="77"/>
      <c r="D7430" s="65"/>
      <c r="E7430" s="76" t="s">
        <v>28</v>
      </c>
      <c r="F7430" s="67">
        <v>2900000</v>
      </c>
      <c r="G7430" s="394">
        <f t="shared" si="227"/>
        <v>0</v>
      </c>
      <c r="H7430" s="374" t="s">
        <v>10296</v>
      </c>
      <c r="I7430" s="364"/>
    </row>
    <row r="7431" spans="1:9" hidden="1" x14ac:dyDescent="0.25">
      <c r="A7431" s="218"/>
      <c r="B7431" s="400"/>
      <c r="C7431" s="77"/>
      <c r="D7431" s="512"/>
      <c r="E7431" s="575" t="s">
        <v>28</v>
      </c>
      <c r="F7431" s="67">
        <v>2900000</v>
      </c>
      <c r="G7431" s="395">
        <f t="shared" si="227"/>
        <v>0</v>
      </c>
      <c r="H7431" s="374" t="s">
        <v>10296</v>
      </c>
      <c r="I7431" s="364"/>
    </row>
    <row r="7432" spans="1:9" hidden="1" x14ac:dyDescent="0.25">
      <c r="A7432" s="218"/>
      <c r="B7432" s="400"/>
      <c r="C7432" s="77"/>
      <c r="D7432" s="65"/>
      <c r="E7432" s="66" t="s">
        <v>28</v>
      </c>
      <c r="F7432" s="67">
        <v>2900000</v>
      </c>
      <c r="G7432" s="394">
        <f t="shared" si="227"/>
        <v>0</v>
      </c>
      <c r="H7432" s="374" t="s">
        <v>10296</v>
      </c>
      <c r="I7432" s="364"/>
    </row>
    <row r="7433" spans="1:9" hidden="1" x14ac:dyDescent="0.25">
      <c r="A7433" s="218"/>
      <c r="B7433" s="400"/>
      <c r="C7433" s="77"/>
      <c r="D7433" s="81"/>
      <c r="E7433" s="66" t="s">
        <v>28</v>
      </c>
      <c r="F7433" s="67">
        <v>2900000</v>
      </c>
      <c r="G7433" s="394">
        <f t="shared" si="227"/>
        <v>0</v>
      </c>
      <c r="H7433" s="374" t="s">
        <v>10296</v>
      </c>
      <c r="I7433" s="364"/>
    </row>
    <row r="7434" spans="1:9" hidden="1" x14ac:dyDescent="0.25">
      <c r="A7434" s="218"/>
      <c r="B7434" s="400"/>
      <c r="C7434" s="77"/>
      <c r="D7434" s="65"/>
      <c r="E7434" s="66" t="s">
        <v>28</v>
      </c>
      <c r="F7434" s="67">
        <v>2900000</v>
      </c>
      <c r="G7434" s="394">
        <f t="shared" si="227"/>
        <v>0</v>
      </c>
      <c r="H7434" s="374" t="s">
        <v>10296</v>
      </c>
      <c r="I7434" s="364"/>
    </row>
    <row r="7435" spans="1:9" hidden="1" x14ac:dyDescent="0.25">
      <c r="A7435" s="218"/>
      <c r="B7435" s="400"/>
      <c r="C7435" s="77"/>
      <c r="D7435" s="65"/>
      <c r="E7435" s="66" t="s">
        <v>28</v>
      </c>
      <c r="F7435" s="67">
        <v>2900000</v>
      </c>
      <c r="G7435" s="394">
        <f>D7435*F7435</f>
        <v>0</v>
      </c>
      <c r="H7435" s="374" t="s">
        <v>10296</v>
      </c>
      <c r="I7435" s="364"/>
    </row>
    <row r="7436" spans="1:9" hidden="1" x14ac:dyDescent="0.25">
      <c r="A7436" s="218"/>
      <c r="B7436" s="400"/>
      <c r="C7436" s="77"/>
      <c r="D7436" s="65"/>
      <c r="E7436" s="66" t="s">
        <v>28</v>
      </c>
      <c r="F7436" s="67">
        <v>2900000</v>
      </c>
      <c r="G7436" s="394">
        <f t="shared" ref="G7436:G7443" si="228">D7436*F7436</f>
        <v>0</v>
      </c>
      <c r="H7436" s="374" t="s">
        <v>10296</v>
      </c>
      <c r="I7436" s="86"/>
    </row>
    <row r="7437" spans="1:9" hidden="1" x14ac:dyDescent="0.25">
      <c r="A7437" s="218"/>
      <c r="B7437" s="400"/>
      <c r="C7437" s="77"/>
      <c r="D7437" s="65"/>
      <c r="E7437" s="66" t="s">
        <v>28</v>
      </c>
      <c r="F7437" s="67">
        <v>2900000</v>
      </c>
      <c r="G7437" s="395">
        <f t="shared" si="228"/>
        <v>0</v>
      </c>
      <c r="H7437" s="374" t="s">
        <v>10296</v>
      </c>
      <c r="I7437" s="86"/>
    </row>
    <row r="7438" spans="1:9" hidden="1" x14ac:dyDescent="0.25">
      <c r="A7438" s="218"/>
      <c r="B7438" s="509"/>
      <c r="C7438" s="87"/>
      <c r="D7438" s="65"/>
      <c r="E7438" s="66" t="s">
        <v>31</v>
      </c>
      <c r="F7438" s="72">
        <v>99000</v>
      </c>
      <c r="G7438" s="211">
        <f t="shared" si="228"/>
        <v>0</v>
      </c>
      <c r="H7438" s="374" t="s">
        <v>10296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28"/>
        <v>0</v>
      </c>
      <c r="H7439" s="374" t="s">
        <v>10296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28"/>
        <v>0</v>
      </c>
      <c r="H7440" s="374" t="s">
        <v>10296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28"/>
        <v>0</v>
      </c>
      <c r="H7441" s="374" t="s">
        <v>10296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28"/>
        <v>0</v>
      </c>
      <c r="H7442" s="374" t="s">
        <v>696</v>
      </c>
      <c r="I7442" s="86" t="s">
        <v>10297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28"/>
        <v>0</v>
      </c>
      <c r="H7443" s="86" t="s">
        <v>696</v>
      </c>
      <c r="I7443" s="86" t="s">
        <v>10297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10298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10291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29">D7446*F7446</f>
        <v>0</v>
      </c>
      <c r="H7446" s="86" t="s">
        <v>3530</v>
      </c>
      <c r="I7446" s="86"/>
    </row>
    <row r="7447" spans="1:9" hidden="1" x14ac:dyDescent="0.25">
      <c r="A7447" s="218"/>
      <c r="B7447" s="503"/>
      <c r="C7447" s="188"/>
      <c r="D7447" s="81"/>
      <c r="E7447" s="66" t="s">
        <v>137</v>
      </c>
      <c r="F7447" s="394">
        <v>34000</v>
      </c>
      <c r="G7447" s="68">
        <f t="shared" si="229"/>
        <v>0</v>
      </c>
      <c r="H7447" s="86" t="s">
        <v>2277</v>
      </c>
      <c r="I7447" s="504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29"/>
        <v>0</v>
      </c>
      <c r="H7448" s="86" t="s">
        <v>1788</v>
      </c>
      <c r="I7448" s="504" t="s">
        <v>10299</v>
      </c>
    </row>
    <row r="7449" spans="1:9" hidden="1" x14ac:dyDescent="0.25">
      <c r="A7449" s="218"/>
      <c r="B7449" s="509"/>
      <c r="C7449" s="71"/>
      <c r="D7449" s="65"/>
      <c r="E7449" s="66" t="s">
        <v>137</v>
      </c>
      <c r="F7449" s="396">
        <v>32300</v>
      </c>
      <c r="G7449" s="68">
        <f t="shared" si="229"/>
        <v>0</v>
      </c>
      <c r="H7449" s="86" t="s">
        <v>717</v>
      </c>
      <c r="I7449" s="504" t="s">
        <v>10300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7">
        <v>24522</v>
      </c>
      <c r="G7450" s="68">
        <f t="shared" si="229"/>
        <v>0</v>
      </c>
      <c r="H7450" s="86" t="s">
        <v>717</v>
      </c>
      <c r="I7450" s="504" t="s">
        <v>10300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6">
        <v>900</v>
      </c>
      <c r="G7451" s="68">
        <f t="shared" si="229"/>
        <v>0</v>
      </c>
      <c r="H7451" s="86" t="s">
        <v>134</v>
      </c>
      <c r="I7451" s="504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29"/>
        <v>0</v>
      </c>
      <c r="H7452" s="86" t="s">
        <v>10293</v>
      </c>
      <c r="I7452" s="504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29"/>
        <v>0</v>
      </c>
      <c r="H7453" s="86" t="s">
        <v>134</v>
      </c>
      <c r="I7453" s="504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4">
        <v>7500</v>
      </c>
      <c r="G7454" s="68">
        <f t="shared" si="229"/>
        <v>0</v>
      </c>
      <c r="H7454" s="86" t="s">
        <v>3941</v>
      </c>
      <c r="I7454" s="364"/>
    </row>
    <row r="7455" spans="1:9" hidden="1" x14ac:dyDescent="0.25">
      <c r="A7455" s="218"/>
      <c r="B7455" s="502"/>
      <c r="C7455" s="75"/>
      <c r="D7455" s="81"/>
      <c r="E7455" s="66" t="s">
        <v>31</v>
      </c>
      <c r="F7455" s="395">
        <v>11000</v>
      </c>
      <c r="G7455" s="68">
        <f t="shared" si="229"/>
        <v>0</v>
      </c>
      <c r="H7455" s="86" t="s">
        <v>3941</v>
      </c>
      <c r="I7455" s="364"/>
    </row>
    <row r="7456" spans="1:9" hidden="1" x14ac:dyDescent="0.25">
      <c r="A7456" s="218"/>
      <c r="B7456" s="502"/>
      <c r="C7456" s="75"/>
      <c r="D7456" s="65"/>
      <c r="E7456" s="66" t="s">
        <v>28</v>
      </c>
      <c r="F7456" s="396">
        <v>186000</v>
      </c>
      <c r="G7456" s="68">
        <f t="shared" si="229"/>
        <v>0</v>
      </c>
      <c r="H7456" s="86" t="s">
        <v>3941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7">
        <v>85000</v>
      </c>
      <c r="G7457" s="68">
        <f t="shared" si="229"/>
        <v>0</v>
      </c>
      <c r="H7457" s="86" t="s">
        <v>3941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6">
        <v>375000</v>
      </c>
      <c r="G7458" s="68">
        <f t="shared" si="229"/>
        <v>0</v>
      </c>
      <c r="H7458" s="86" t="s">
        <v>3941</v>
      </c>
      <c r="I7458" s="364"/>
    </row>
    <row r="7459" spans="1:9" hidden="1" x14ac:dyDescent="0.25">
      <c r="A7459" s="218"/>
      <c r="B7459" s="503"/>
      <c r="C7459" s="75"/>
      <c r="D7459" s="65"/>
      <c r="E7459" s="66" t="s">
        <v>28</v>
      </c>
      <c r="F7459" s="394">
        <v>150000</v>
      </c>
      <c r="G7459" s="68">
        <f t="shared" si="229"/>
        <v>0</v>
      </c>
      <c r="H7459" s="86" t="s">
        <v>3941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4">
        <v>22000</v>
      </c>
      <c r="G7460" s="68">
        <f t="shared" si="229"/>
        <v>0</v>
      </c>
      <c r="H7460" s="86" t="s">
        <v>3941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29"/>
        <v>0</v>
      </c>
      <c r="H7461" s="86" t="s">
        <v>3941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5">
        <f t="shared" si="229"/>
        <v>0</v>
      </c>
      <c r="H7462" s="86" t="s">
        <v>3941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5">
        <f t="shared" si="229"/>
        <v>0</v>
      </c>
      <c r="H7463" s="86" t="s">
        <v>3941</v>
      </c>
      <c r="I7463" s="364"/>
    </row>
    <row r="7464" spans="1:9" hidden="1" x14ac:dyDescent="0.25">
      <c r="A7464" s="218"/>
      <c r="B7464" s="509"/>
      <c r="C7464" s="87"/>
      <c r="D7464" s="65"/>
      <c r="E7464" s="66" t="s">
        <v>31</v>
      </c>
      <c r="F7464" s="72">
        <v>99000</v>
      </c>
      <c r="G7464" s="395">
        <f t="shared" si="229"/>
        <v>0</v>
      </c>
      <c r="H7464" s="86" t="s">
        <v>3941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4">
        <f t="shared" si="229"/>
        <v>0</v>
      </c>
      <c r="H7465" s="374" t="s">
        <v>3941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4">
        <f t="shared" si="229"/>
        <v>0</v>
      </c>
      <c r="H7466" s="374" t="s">
        <v>3941</v>
      </c>
      <c r="I7466" s="364"/>
    </row>
    <row r="7467" spans="1:9" hidden="1" x14ac:dyDescent="0.25">
      <c r="A7467" s="218"/>
      <c r="B7467" s="509"/>
      <c r="C7467" s="74"/>
      <c r="D7467" s="512"/>
      <c r="E7467" s="575" t="s">
        <v>28</v>
      </c>
      <c r="F7467" s="67">
        <v>68000</v>
      </c>
      <c r="G7467" s="395">
        <f t="shared" si="229"/>
        <v>0</v>
      </c>
      <c r="H7467" s="374" t="s">
        <v>3941</v>
      </c>
      <c r="I7467" s="364"/>
    </row>
    <row r="7468" spans="1:9" hidden="1" x14ac:dyDescent="0.25">
      <c r="A7468" s="218"/>
      <c r="B7468" s="509"/>
      <c r="C7468" s="87"/>
      <c r="D7468" s="65"/>
      <c r="E7468" s="66" t="s">
        <v>28</v>
      </c>
      <c r="F7468" s="67">
        <v>324000</v>
      </c>
      <c r="G7468" s="394">
        <f t="shared" si="229"/>
        <v>0</v>
      </c>
      <c r="H7468" s="374" t="s">
        <v>3941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29"/>
        <v>0</v>
      </c>
      <c r="H7469" s="86" t="s">
        <v>3941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29"/>
        <v>0</v>
      </c>
      <c r="H7470" s="86" t="s">
        <v>3941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29"/>
        <v>0</v>
      </c>
      <c r="H7471" s="86" t="s">
        <v>3941</v>
      </c>
      <c r="I7471" s="364"/>
    </row>
    <row r="7472" spans="1:9" hidden="1" x14ac:dyDescent="0.25">
      <c r="A7472" s="218"/>
      <c r="B7472" s="509"/>
      <c r="C7472" s="60"/>
      <c r="D7472" s="65"/>
      <c r="E7472" s="66" t="s">
        <v>64</v>
      </c>
      <c r="F7472" s="72">
        <v>22000</v>
      </c>
      <c r="G7472" s="217">
        <f t="shared" si="229"/>
        <v>0</v>
      </c>
      <c r="H7472" s="86" t="s">
        <v>3941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29"/>
        <v>0</v>
      </c>
      <c r="H7473" s="86" t="s">
        <v>3941</v>
      </c>
      <c r="I7473" s="364"/>
    </row>
    <row r="7474" spans="1:9" hidden="1" x14ac:dyDescent="0.25">
      <c r="A7474" s="218"/>
      <c r="B7474" s="509"/>
      <c r="C7474" s="77"/>
      <c r="D7474" s="65"/>
      <c r="E7474" s="66" t="s">
        <v>28</v>
      </c>
      <c r="F7474" s="67">
        <v>575000</v>
      </c>
      <c r="G7474" s="394">
        <f t="shared" si="229"/>
        <v>0</v>
      </c>
      <c r="H7474" s="374" t="s">
        <v>3096</v>
      </c>
      <c r="I7474" s="364" t="s">
        <v>10301</v>
      </c>
    </row>
    <row r="7475" spans="1:9" hidden="1" x14ac:dyDescent="0.25">
      <c r="A7475" s="218"/>
      <c r="B7475" s="509"/>
      <c r="C7475" s="87"/>
      <c r="D7475" s="65"/>
      <c r="E7475" s="66" t="s">
        <v>28</v>
      </c>
      <c r="F7475" s="395">
        <v>500000</v>
      </c>
      <c r="G7475" s="68">
        <f>D7475*F7475</f>
        <v>0</v>
      </c>
      <c r="H7475" s="86" t="s">
        <v>3096</v>
      </c>
      <c r="I7475" s="364" t="s">
        <v>10301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6">
        <v>250000</v>
      </c>
      <c r="G7476" s="68">
        <f t="shared" ref="G7476:G7482" si="230">D7476*F7476</f>
        <v>0</v>
      </c>
      <c r="H7476" s="86" t="s">
        <v>3096</v>
      </c>
      <c r="I7476" s="86" t="s">
        <v>10301</v>
      </c>
    </row>
    <row r="7477" spans="1:9" hidden="1" x14ac:dyDescent="0.25">
      <c r="A7477" s="218"/>
      <c r="B7477" s="539"/>
      <c r="C7477" s="87"/>
      <c r="D7477" s="65"/>
      <c r="E7477" s="66" t="s">
        <v>31</v>
      </c>
      <c r="F7477" s="67">
        <v>725000</v>
      </c>
      <c r="G7477" s="68">
        <f t="shared" si="230"/>
        <v>0</v>
      </c>
      <c r="H7477" s="86" t="s">
        <v>789</v>
      </c>
      <c r="I7477" s="86" t="s">
        <v>8616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30"/>
        <v>0</v>
      </c>
      <c r="H7478" s="86" t="s">
        <v>789</v>
      </c>
      <c r="I7478" s="86" t="s">
        <v>8616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30"/>
        <v>0</v>
      </c>
      <c r="H7479" s="86" t="s">
        <v>789</v>
      </c>
      <c r="I7479" s="86" t="s">
        <v>8616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30"/>
        <v>0</v>
      </c>
      <c r="H7480" s="86" t="s">
        <v>789</v>
      </c>
      <c r="I7480" s="86" t="s">
        <v>8616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30"/>
        <v>0</v>
      </c>
      <c r="H7481" s="86" t="s">
        <v>789</v>
      </c>
      <c r="I7481" s="86" t="s">
        <v>8616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30"/>
        <v>0</v>
      </c>
      <c r="H7482" s="374" t="s">
        <v>789</v>
      </c>
      <c r="I7482" s="86" t="s">
        <v>8616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8616</v>
      </c>
    </row>
    <row r="7484" spans="1:9" hidden="1" x14ac:dyDescent="0.25">
      <c r="A7484" s="218"/>
      <c r="B7484" s="400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8616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8616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29"/>
        <v>0</v>
      </c>
      <c r="H7486" s="374" t="s">
        <v>789</v>
      </c>
      <c r="I7486" s="86" t="s">
        <v>8616</v>
      </c>
    </row>
    <row r="7487" spans="1:9" hidden="1" x14ac:dyDescent="0.25">
      <c r="A7487" s="218"/>
      <c r="B7487" s="503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8616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29"/>
        <v>0</v>
      </c>
      <c r="H7488" s="374" t="s">
        <v>789</v>
      </c>
      <c r="I7488" s="86" t="s">
        <v>8616</v>
      </c>
    </row>
    <row r="7489" spans="1:9" hidden="1" x14ac:dyDescent="0.25">
      <c r="A7489" s="218"/>
      <c r="B7489" s="509"/>
      <c r="C7489" s="63"/>
      <c r="D7489" s="65"/>
      <c r="E7489" s="66" t="s">
        <v>31</v>
      </c>
      <c r="F7489" s="72">
        <v>60000</v>
      </c>
      <c r="G7489" s="68">
        <f t="shared" si="229"/>
        <v>0</v>
      </c>
      <c r="H7489" s="563" t="s">
        <v>789</v>
      </c>
      <c r="I7489" s="86" t="s">
        <v>8616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29"/>
        <v>0</v>
      </c>
      <c r="H7490" s="374" t="s">
        <v>789</v>
      </c>
      <c r="I7490" s="86" t="s">
        <v>8616</v>
      </c>
    </row>
    <row r="7491" spans="1:9" hidden="1" x14ac:dyDescent="0.25">
      <c r="A7491" s="218"/>
      <c r="B7491" s="503"/>
      <c r="C7491" s="188"/>
      <c r="D7491" s="81"/>
      <c r="E7491" s="66" t="s">
        <v>137</v>
      </c>
      <c r="F7491" s="68">
        <v>34000</v>
      </c>
      <c r="G7491" s="211">
        <f t="shared" si="229"/>
        <v>0</v>
      </c>
      <c r="H7491" s="374" t="s">
        <v>789</v>
      </c>
      <c r="I7491" s="86" t="s">
        <v>8616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29"/>
        <v>0</v>
      </c>
      <c r="H7492" s="374" t="s">
        <v>3941</v>
      </c>
      <c r="I7492" s="86"/>
    </row>
    <row r="7493" spans="1:9" hidden="1" x14ac:dyDescent="0.25">
      <c r="A7493" s="218"/>
      <c r="B7493" s="503"/>
      <c r="C7493" s="188"/>
      <c r="D7493" s="81"/>
      <c r="E7493" s="66" t="s">
        <v>31</v>
      </c>
      <c r="F7493" s="394">
        <v>3000</v>
      </c>
      <c r="G7493" s="68">
        <f t="shared" si="229"/>
        <v>0</v>
      </c>
      <c r="H7493" s="86" t="s">
        <v>134</v>
      </c>
      <c r="I7493" s="504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29"/>
        <v>0</v>
      </c>
      <c r="H7494" s="86" t="s">
        <v>134</v>
      </c>
      <c r="I7494" s="504"/>
    </row>
    <row r="7495" spans="1:9" hidden="1" x14ac:dyDescent="0.25">
      <c r="A7495" s="218"/>
      <c r="B7495" s="509"/>
      <c r="C7495" s="71"/>
      <c r="D7495" s="65"/>
      <c r="E7495" s="66" t="s">
        <v>31</v>
      </c>
      <c r="F7495" s="396">
        <v>11000</v>
      </c>
      <c r="G7495" s="68">
        <f t="shared" si="229"/>
        <v>0</v>
      </c>
      <c r="H7495" s="86" t="s">
        <v>1306</v>
      </c>
      <c r="I7495" s="504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7">
        <v>28200</v>
      </c>
      <c r="G7496" s="68">
        <f t="shared" si="229"/>
        <v>0</v>
      </c>
      <c r="H7496" s="86" t="s">
        <v>1306</v>
      </c>
      <c r="I7496" s="504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6">
        <v>24522</v>
      </c>
      <c r="G7497" s="68">
        <f t="shared" si="229"/>
        <v>0</v>
      </c>
      <c r="H7497" s="86" t="s">
        <v>953</v>
      </c>
      <c r="I7497" s="504"/>
    </row>
    <row r="7498" spans="1:9" hidden="1" x14ac:dyDescent="0.25">
      <c r="A7498" s="218"/>
      <c r="B7498" s="503"/>
      <c r="C7498" s="188"/>
      <c r="D7498" s="65"/>
      <c r="E7498" s="66" t="s">
        <v>137</v>
      </c>
      <c r="F7498" s="68">
        <v>34689</v>
      </c>
      <c r="G7498" s="68">
        <f t="shared" si="229"/>
        <v>0</v>
      </c>
      <c r="H7498" s="86" t="s">
        <v>10302</v>
      </c>
      <c r="I7498" s="504" t="s">
        <v>10303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4">
        <v>28200</v>
      </c>
      <c r="G7499" s="68">
        <f t="shared" si="229"/>
        <v>0</v>
      </c>
      <c r="H7499" s="86" t="s">
        <v>2435</v>
      </c>
      <c r="I7499" s="364"/>
    </row>
    <row r="7500" spans="1:9" hidden="1" x14ac:dyDescent="0.25">
      <c r="A7500" s="218"/>
      <c r="B7500" s="502"/>
      <c r="C7500" s="75"/>
      <c r="D7500" s="81"/>
      <c r="E7500" s="66" t="s">
        <v>31</v>
      </c>
      <c r="F7500" s="395">
        <v>32500</v>
      </c>
      <c r="G7500" s="68">
        <f t="shared" si="229"/>
        <v>0</v>
      </c>
      <c r="H7500" s="86" t="s">
        <v>2435</v>
      </c>
      <c r="I7500" s="364"/>
    </row>
    <row r="7501" spans="1:9" hidden="1" x14ac:dyDescent="0.25">
      <c r="A7501" s="218"/>
      <c r="B7501" s="502"/>
      <c r="C7501" s="75"/>
      <c r="D7501" s="65"/>
      <c r="E7501" s="66" t="s">
        <v>28</v>
      </c>
      <c r="F7501" s="396">
        <v>44000</v>
      </c>
      <c r="G7501" s="68">
        <f t="shared" si="229"/>
        <v>0</v>
      </c>
      <c r="H7501" s="86" t="s">
        <v>2435</v>
      </c>
      <c r="I7501" s="364"/>
    </row>
    <row r="7502" spans="1:9" hidden="1" x14ac:dyDescent="0.25">
      <c r="A7502" s="218"/>
      <c r="B7502" s="502"/>
      <c r="C7502" s="75"/>
      <c r="D7502" s="65"/>
      <c r="E7502" s="66" t="s">
        <v>28</v>
      </c>
      <c r="F7502" s="396">
        <v>30000</v>
      </c>
      <c r="G7502" s="68">
        <f t="shared" si="229"/>
        <v>0</v>
      </c>
      <c r="H7502" s="86" t="s">
        <v>3927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7">
        <v>3000</v>
      </c>
      <c r="G7503" s="68">
        <f t="shared" si="229"/>
        <v>0</v>
      </c>
      <c r="H7503" s="86" t="s">
        <v>10304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7">
        <v>400000</v>
      </c>
      <c r="G7504" s="68">
        <f t="shared" si="229"/>
        <v>0</v>
      </c>
      <c r="H7504" s="86" t="s">
        <v>3942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6">
        <v>542000</v>
      </c>
      <c r="G7505" s="68">
        <f t="shared" si="229"/>
        <v>0</v>
      </c>
      <c r="H7505" s="86" t="s">
        <v>3942</v>
      </c>
      <c r="I7505" s="577"/>
    </row>
    <row r="7506" spans="1:9" hidden="1" x14ac:dyDescent="0.25">
      <c r="A7506" s="218"/>
      <c r="B7506" s="503"/>
      <c r="C7506" s="75"/>
      <c r="D7506" s="65"/>
      <c r="E7506" s="66" t="s">
        <v>156</v>
      </c>
      <c r="F7506" s="394">
        <v>782000</v>
      </c>
      <c r="G7506" s="68">
        <f t="shared" si="229"/>
        <v>0</v>
      </c>
      <c r="H7506" s="86" t="s">
        <v>3942</v>
      </c>
      <c r="I7506" s="57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4">
        <v>50000</v>
      </c>
      <c r="G7507" s="68">
        <f t="shared" si="229"/>
        <v>0</v>
      </c>
      <c r="H7507" s="86" t="s">
        <v>3942</v>
      </c>
      <c r="I7507" s="364"/>
    </row>
    <row r="7508" spans="1:9" hidden="1" x14ac:dyDescent="0.25">
      <c r="A7508" s="218"/>
      <c r="B7508" s="503"/>
      <c r="C7508" s="119"/>
      <c r="D7508" s="65"/>
      <c r="E7508" s="66" t="s">
        <v>31</v>
      </c>
      <c r="F7508" s="72">
        <v>60000</v>
      </c>
      <c r="G7508" s="395">
        <f t="shared" si="229"/>
        <v>0</v>
      </c>
      <c r="H7508" s="86" t="s">
        <v>671</v>
      </c>
      <c r="I7508" s="364" t="s">
        <v>10305</v>
      </c>
    </row>
    <row r="7509" spans="1:9" hidden="1" x14ac:dyDescent="0.25">
      <c r="A7509" s="218"/>
      <c r="B7509" s="505"/>
      <c r="C7509" s="87"/>
      <c r="D7509" s="65"/>
      <c r="E7509" s="66" t="s">
        <v>31</v>
      </c>
      <c r="F7509" s="72">
        <v>1545000</v>
      </c>
      <c r="G7509" s="395">
        <f t="shared" si="229"/>
        <v>0</v>
      </c>
      <c r="H7509" s="374" t="s">
        <v>789</v>
      </c>
      <c r="I7509" s="364" t="s">
        <v>10306</v>
      </c>
    </row>
    <row r="7510" spans="1:9" hidden="1" x14ac:dyDescent="0.25">
      <c r="A7510" s="218"/>
      <c r="B7510" s="505"/>
      <c r="C7510" s="87"/>
      <c r="D7510" s="81"/>
      <c r="E7510" s="66" t="s">
        <v>28</v>
      </c>
      <c r="F7510" s="72">
        <v>1545000</v>
      </c>
      <c r="G7510" s="394">
        <f t="shared" ref="G7510:G7565" si="231">D7510*F7510</f>
        <v>0</v>
      </c>
      <c r="H7510" s="374" t="s">
        <v>789</v>
      </c>
      <c r="I7510" s="364" t="s">
        <v>10306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4">
        <f t="shared" si="231"/>
        <v>0</v>
      </c>
      <c r="H7511" s="374" t="s">
        <v>789</v>
      </c>
      <c r="I7511" s="364" t="s">
        <v>10306</v>
      </c>
    </row>
    <row r="7512" spans="1:9" hidden="1" x14ac:dyDescent="0.25">
      <c r="A7512" s="218"/>
      <c r="B7512" s="400"/>
      <c r="C7512" s="71"/>
      <c r="D7512" s="512"/>
      <c r="E7512" s="575" t="s">
        <v>28</v>
      </c>
      <c r="F7512" s="67">
        <v>155000</v>
      </c>
      <c r="G7512" s="395">
        <f t="shared" si="231"/>
        <v>0</v>
      </c>
      <c r="H7512" s="374" t="s">
        <v>789</v>
      </c>
      <c r="I7512" s="364" t="s">
        <v>10306</v>
      </c>
    </row>
    <row r="7513" spans="1:9" hidden="1" x14ac:dyDescent="0.25">
      <c r="A7513" s="218"/>
      <c r="B7513" s="509"/>
      <c r="C7513" s="60"/>
      <c r="D7513" s="65"/>
      <c r="E7513" s="66" t="s">
        <v>28</v>
      </c>
      <c r="F7513" s="67">
        <v>75000</v>
      </c>
      <c r="G7513" s="394">
        <f t="shared" si="231"/>
        <v>0</v>
      </c>
      <c r="H7513" s="374" t="s">
        <v>789</v>
      </c>
      <c r="I7513" s="364" t="s">
        <v>10306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4">
        <v>23000</v>
      </c>
      <c r="G7514" s="68">
        <f t="shared" si="231"/>
        <v>0</v>
      </c>
      <c r="H7514" s="86" t="s">
        <v>2277</v>
      </c>
      <c r="I7514" s="504"/>
    </row>
    <row r="7515" spans="1:9" hidden="1" x14ac:dyDescent="0.25">
      <c r="A7515" s="218"/>
      <c r="B7515" s="503"/>
      <c r="C7515" s="111"/>
      <c r="D7515" s="65"/>
      <c r="E7515" s="66" t="s">
        <v>31</v>
      </c>
      <c r="F7515" s="72">
        <v>80000</v>
      </c>
      <c r="G7515" s="68">
        <f t="shared" si="231"/>
        <v>0</v>
      </c>
      <c r="H7515" s="86" t="s">
        <v>2277</v>
      </c>
      <c r="I7515" s="504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4">
        <v>88000</v>
      </c>
      <c r="G7516" s="68">
        <f t="shared" si="231"/>
        <v>0</v>
      </c>
      <c r="H7516" s="86" t="s">
        <v>3947</v>
      </c>
      <c r="I7516" s="504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7">
        <v>50000</v>
      </c>
      <c r="G7517" s="68">
        <f t="shared" si="231"/>
        <v>0</v>
      </c>
      <c r="H7517" s="86" t="s">
        <v>134</v>
      </c>
      <c r="I7517" s="504"/>
    </row>
    <row r="7518" spans="1:9" hidden="1" x14ac:dyDescent="0.25">
      <c r="A7518" s="218"/>
      <c r="B7518" s="509"/>
      <c r="C7518" s="60"/>
      <c r="D7518" s="65"/>
      <c r="E7518" s="66" t="s">
        <v>28</v>
      </c>
      <c r="F7518" s="396">
        <v>75000</v>
      </c>
      <c r="G7518" s="68">
        <f t="shared" si="231"/>
        <v>0</v>
      </c>
      <c r="H7518" s="86" t="s">
        <v>631</v>
      </c>
      <c r="I7518" s="504" t="s">
        <v>10307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31"/>
        <v>0</v>
      </c>
      <c r="H7519" s="86" t="s">
        <v>631</v>
      </c>
      <c r="I7519" s="504" t="s">
        <v>10307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4">
        <v>11000</v>
      </c>
      <c r="G7520" s="68">
        <f t="shared" si="231"/>
        <v>0</v>
      </c>
      <c r="H7520" s="86" t="s">
        <v>631</v>
      </c>
      <c r="I7520" s="364" t="s">
        <v>10307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5">
        <v>205000</v>
      </c>
      <c r="G7521" s="68">
        <f t="shared" si="231"/>
        <v>0</v>
      </c>
      <c r="H7521" s="86" t="s">
        <v>536</v>
      </c>
      <c r="I7521" s="364" t="s">
        <v>10308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31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6">
        <v>24522</v>
      </c>
      <c r="G7523" s="68">
        <f t="shared" si="231"/>
        <v>0</v>
      </c>
      <c r="H7523" s="86" t="s">
        <v>3927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31"/>
        <v>0</v>
      </c>
      <c r="H7524" s="86" t="s">
        <v>3530</v>
      </c>
      <c r="I7524" s="364" t="s">
        <v>8616</v>
      </c>
    </row>
    <row r="7525" spans="1:9" hidden="1" x14ac:dyDescent="0.25">
      <c r="A7525" s="218"/>
      <c r="B7525" s="509"/>
      <c r="C7525" s="60"/>
      <c r="D7525" s="65"/>
      <c r="E7525" s="66" t="s">
        <v>28</v>
      </c>
      <c r="F7525" s="397">
        <v>72500</v>
      </c>
      <c r="G7525" s="68">
        <f t="shared" si="231"/>
        <v>0</v>
      </c>
      <c r="H7525" s="86" t="s">
        <v>10293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6">
        <v>140000</v>
      </c>
      <c r="G7526" s="68">
        <f t="shared" si="231"/>
        <v>0</v>
      </c>
      <c r="H7526" s="86" t="s">
        <v>696</v>
      </c>
      <c r="I7526" s="577" t="s">
        <v>10309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6">
        <v>275000</v>
      </c>
      <c r="G7527" s="68">
        <f t="shared" si="231"/>
        <v>0</v>
      </c>
      <c r="H7527" s="86" t="s">
        <v>696</v>
      </c>
      <c r="I7527" s="577" t="s">
        <v>10309</v>
      </c>
    </row>
    <row r="7528" spans="1:9" hidden="1" x14ac:dyDescent="0.25">
      <c r="A7528" s="218"/>
      <c r="B7528" s="539"/>
      <c r="C7528" s="87"/>
      <c r="D7528" s="81"/>
      <c r="E7528" s="75" t="s">
        <v>31</v>
      </c>
      <c r="F7528" s="217">
        <v>500000</v>
      </c>
      <c r="G7528" s="217">
        <f t="shared" si="231"/>
        <v>0</v>
      </c>
      <c r="H7528" s="86" t="s">
        <v>789</v>
      </c>
      <c r="I7528" s="364" t="s">
        <v>10310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5">
        <f t="shared" si="231"/>
        <v>0</v>
      </c>
      <c r="H7529" s="86" t="s">
        <v>166</v>
      </c>
      <c r="I7529" s="86" t="s">
        <v>10311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5">
        <f t="shared" si="231"/>
        <v>0</v>
      </c>
      <c r="H7530" s="374" t="s">
        <v>166</v>
      </c>
      <c r="I7530" s="374" t="s">
        <v>10311</v>
      </c>
    </row>
    <row r="7531" spans="1:9" hidden="1" x14ac:dyDescent="0.25">
      <c r="A7531" s="218"/>
      <c r="B7531" s="509"/>
      <c r="C7531" s="63"/>
      <c r="D7531" s="81"/>
      <c r="E7531" s="66" t="s">
        <v>28</v>
      </c>
      <c r="F7531" s="72">
        <v>100000</v>
      </c>
      <c r="G7531" s="394">
        <f t="shared" si="231"/>
        <v>0</v>
      </c>
      <c r="H7531" s="374" t="s">
        <v>166</v>
      </c>
      <c r="I7531" s="374" t="s">
        <v>10311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31"/>
        <v>0</v>
      </c>
      <c r="H7532" s="86" t="s">
        <v>2274</v>
      </c>
      <c r="I7532" s="364" t="s">
        <v>8616</v>
      </c>
    </row>
    <row r="7533" spans="1:9" hidden="1" x14ac:dyDescent="0.25">
      <c r="A7533" s="218"/>
      <c r="B7533" s="503"/>
      <c r="C7533" s="75"/>
      <c r="D7533" s="65"/>
      <c r="E7533" s="66" t="s">
        <v>31</v>
      </c>
      <c r="F7533" s="72">
        <v>25000</v>
      </c>
      <c r="G7533" s="217">
        <f t="shared" si="231"/>
        <v>0</v>
      </c>
      <c r="H7533" s="86" t="s">
        <v>2274</v>
      </c>
      <c r="I7533" s="364" t="s">
        <v>8616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31"/>
        <v>0</v>
      </c>
      <c r="H7534" s="86" t="s">
        <v>2274</v>
      </c>
      <c r="I7534" s="364" t="s">
        <v>8616</v>
      </c>
    </row>
    <row r="7535" spans="1:9" hidden="1" x14ac:dyDescent="0.25">
      <c r="A7535" s="218"/>
      <c r="B7535" s="509"/>
      <c r="C7535" s="60"/>
      <c r="D7535" s="65"/>
      <c r="E7535" s="66" t="s">
        <v>31</v>
      </c>
      <c r="F7535" s="72">
        <v>1100000</v>
      </c>
      <c r="G7535" s="217">
        <f t="shared" si="231"/>
        <v>0</v>
      </c>
      <c r="H7535" s="86" t="s">
        <v>2274</v>
      </c>
      <c r="I7535" s="364" t="s">
        <v>8616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31"/>
        <v>0</v>
      </c>
      <c r="H7536" s="86" t="s">
        <v>2274</v>
      </c>
      <c r="I7536" s="364" t="s">
        <v>8616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31"/>
        <v>0</v>
      </c>
      <c r="H7537" s="86" t="s">
        <v>2274</v>
      </c>
      <c r="I7537" s="364" t="s">
        <v>8616</v>
      </c>
    </row>
    <row r="7538" spans="1:9" hidden="1" x14ac:dyDescent="0.25">
      <c r="A7538" s="218"/>
      <c r="B7538" s="400"/>
      <c r="C7538" s="60"/>
      <c r="D7538" s="65"/>
      <c r="E7538" s="66" t="s">
        <v>31</v>
      </c>
      <c r="F7538" s="72">
        <v>196500</v>
      </c>
      <c r="G7538" s="217">
        <f t="shared" si="231"/>
        <v>0</v>
      </c>
      <c r="H7538" s="86" t="s">
        <v>2274</v>
      </c>
      <c r="I7538" s="364" t="s">
        <v>8616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31"/>
        <v>0</v>
      </c>
      <c r="H7539" s="86" t="s">
        <v>2274</v>
      </c>
      <c r="I7539" s="364" t="s">
        <v>8616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4">
        <f t="shared" si="231"/>
        <v>0</v>
      </c>
      <c r="H7540" s="374" t="s">
        <v>2274</v>
      </c>
      <c r="I7540" s="364" t="s">
        <v>8616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8616</v>
      </c>
    </row>
    <row r="7542" spans="1:9" hidden="1" x14ac:dyDescent="0.25">
      <c r="A7542" s="218"/>
      <c r="B7542" s="503"/>
      <c r="C7542" s="188"/>
      <c r="D7542" s="65"/>
      <c r="E7542" s="66" t="s">
        <v>137</v>
      </c>
      <c r="F7542" s="396">
        <v>34689</v>
      </c>
      <c r="G7542" s="68">
        <f t="shared" ref="G7542:G7548" si="232">D7542*F7542</f>
        <v>0</v>
      </c>
      <c r="H7542" s="86" t="s">
        <v>2274</v>
      </c>
      <c r="I7542" s="86" t="s">
        <v>8616</v>
      </c>
    </row>
    <row r="7543" spans="1:9" hidden="1" x14ac:dyDescent="0.25">
      <c r="A7543" s="218"/>
      <c r="B7543" s="539"/>
      <c r="C7543" s="87"/>
      <c r="D7543" s="65"/>
      <c r="E7543" s="66" t="s">
        <v>31</v>
      </c>
      <c r="F7543" s="67">
        <v>11000</v>
      </c>
      <c r="G7543" s="68">
        <f t="shared" si="232"/>
        <v>0</v>
      </c>
      <c r="H7543" s="86" t="s">
        <v>2274</v>
      </c>
      <c r="I7543" s="86" t="s">
        <v>8616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32"/>
        <v>0</v>
      </c>
      <c r="H7544" s="86" t="s">
        <v>2274</v>
      </c>
      <c r="I7544" s="86" t="s">
        <v>8616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4">
        <v>28200</v>
      </c>
      <c r="G7545" s="68">
        <f t="shared" si="232"/>
        <v>0</v>
      </c>
      <c r="H7545" s="86" t="s">
        <v>1606</v>
      </c>
      <c r="I7545" s="86" t="s">
        <v>10312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4">
        <v>28200</v>
      </c>
      <c r="G7546" s="72">
        <f t="shared" si="232"/>
        <v>0</v>
      </c>
      <c r="H7546" s="86" t="s">
        <v>1095</v>
      </c>
      <c r="I7546" s="86" t="s">
        <v>10313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32"/>
        <v>0</v>
      </c>
      <c r="H7547" s="86" t="s">
        <v>1095</v>
      </c>
      <c r="I7547" s="86" t="s">
        <v>10313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32"/>
        <v>0</v>
      </c>
      <c r="H7548" s="86" t="s">
        <v>1095</v>
      </c>
      <c r="I7548" s="86" t="s">
        <v>10313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10313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10313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4">
        <v>28200</v>
      </c>
      <c r="G7551" s="76">
        <f>D7551*F7551</f>
        <v>0</v>
      </c>
      <c r="H7551" s="374" t="s">
        <v>126</v>
      </c>
      <c r="I7551" s="86" t="s">
        <v>10314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31"/>
        <v>0</v>
      </c>
      <c r="H7552" s="374" t="s">
        <v>126</v>
      </c>
      <c r="I7552" s="86" t="s">
        <v>10314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10314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31"/>
        <v>0</v>
      </c>
      <c r="H7554" s="374" t="s">
        <v>126</v>
      </c>
      <c r="I7554" s="86" t="s">
        <v>10314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31"/>
        <v>0</v>
      </c>
      <c r="H7555" s="374" t="s">
        <v>126</v>
      </c>
      <c r="I7555" s="86" t="s">
        <v>10314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31"/>
        <v>0</v>
      </c>
      <c r="H7556" s="374" t="s">
        <v>126</v>
      </c>
      <c r="I7556" s="86" t="s">
        <v>10314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31"/>
        <v>0</v>
      </c>
      <c r="H7557" s="374" t="s">
        <v>160</v>
      </c>
      <c r="I7557" s="86" t="s">
        <v>10315</v>
      </c>
    </row>
    <row r="7558" spans="1:9" hidden="1" x14ac:dyDescent="0.25">
      <c r="A7558" s="218"/>
      <c r="B7558" s="502"/>
      <c r="C7558" s="71"/>
      <c r="D7558" s="65"/>
      <c r="E7558" s="66" t="s">
        <v>31</v>
      </c>
      <c r="F7558" s="217">
        <v>140000</v>
      </c>
      <c r="G7558" s="68">
        <f t="shared" si="231"/>
        <v>0</v>
      </c>
      <c r="H7558" s="374" t="s">
        <v>160</v>
      </c>
      <c r="I7558" s="86" t="s">
        <v>10315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4">
        <v>28200</v>
      </c>
      <c r="G7559" s="68">
        <f t="shared" si="231"/>
        <v>0</v>
      </c>
      <c r="H7559" s="374" t="s">
        <v>667</v>
      </c>
      <c r="I7559" s="86" t="s">
        <v>10316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31"/>
        <v>0</v>
      </c>
      <c r="H7560" s="374" t="s">
        <v>667</v>
      </c>
      <c r="I7560" s="86" t="s">
        <v>10316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31"/>
        <v>0</v>
      </c>
      <c r="H7561" s="374" t="s">
        <v>667</v>
      </c>
      <c r="I7561" s="86" t="s">
        <v>10316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31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31"/>
        <v>0</v>
      </c>
      <c r="H7563" s="374" t="s">
        <v>198</v>
      </c>
      <c r="I7563" s="60"/>
    </row>
    <row r="7564" spans="1:9" hidden="1" x14ac:dyDescent="0.25">
      <c r="A7564" s="218"/>
      <c r="B7564" s="518"/>
      <c r="C7564" s="87"/>
      <c r="D7564" s="65"/>
      <c r="E7564" s="76" t="s">
        <v>28</v>
      </c>
      <c r="F7564" s="72">
        <v>300000</v>
      </c>
      <c r="G7564" s="72">
        <f t="shared" si="231"/>
        <v>0</v>
      </c>
      <c r="H7564" s="374" t="s">
        <v>198</v>
      </c>
      <c r="I7564" s="60"/>
    </row>
    <row r="7565" spans="1:9" hidden="1" x14ac:dyDescent="0.25">
      <c r="A7565" s="218"/>
      <c r="B7565" s="502"/>
      <c r="C7565" s="87"/>
      <c r="D7565" s="81"/>
      <c r="E7565" s="76" t="s">
        <v>28</v>
      </c>
      <c r="F7565" s="224">
        <v>25000</v>
      </c>
      <c r="G7565" s="72">
        <f t="shared" si="231"/>
        <v>0</v>
      </c>
      <c r="H7565" s="374" t="s">
        <v>198</v>
      </c>
      <c r="I7565" s="60"/>
    </row>
    <row r="7566" spans="1:9" hidden="1" x14ac:dyDescent="0.25">
      <c r="A7566" s="218"/>
      <c r="B7566" s="509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09"/>
      <c r="C7567" s="87"/>
      <c r="D7567" s="65"/>
      <c r="E7567" s="76" t="s">
        <v>28</v>
      </c>
      <c r="F7567" s="72">
        <v>55000</v>
      </c>
      <c r="G7567" s="76">
        <f t="shared" ref="G7567:G7630" si="233">D7567*F7567</f>
        <v>0</v>
      </c>
      <c r="H7567" s="374" t="s">
        <v>198</v>
      </c>
      <c r="I7567" s="60"/>
    </row>
    <row r="7568" spans="1:9" hidden="1" x14ac:dyDescent="0.25">
      <c r="A7568" s="218"/>
      <c r="B7568" s="509"/>
      <c r="C7568" s="87"/>
      <c r="D7568" s="65"/>
      <c r="E7568" s="76" t="s">
        <v>28</v>
      </c>
      <c r="F7568" s="72">
        <v>85000</v>
      </c>
      <c r="G7568" s="76">
        <f t="shared" si="233"/>
        <v>0</v>
      </c>
      <c r="H7568" s="374" t="s">
        <v>198</v>
      </c>
      <c r="I7568" s="60"/>
    </row>
    <row r="7569" spans="1:9" hidden="1" x14ac:dyDescent="0.25">
      <c r="A7569" s="218"/>
      <c r="B7569" s="509"/>
      <c r="C7569" s="60"/>
      <c r="D7569" s="65"/>
      <c r="E7569" s="76" t="s">
        <v>137</v>
      </c>
      <c r="F7569" s="224">
        <v>45000</v>
      </c>
      <c r="G7569" s="76">
        <f t="shared" si="233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4">
        <v>28200</v>
      </c>
      <c r="G7570" s="68">
        <f t="shared" si="233"/>
        <v>0</v>
      </c>
      <c r="H7570" s="86" t="s">
        <v>154</v>
      </c>
      <c r="I7570" s="504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33"/>
        <v>0</v>
      </c>
      <c r="H7571" s="86" t="s">
        <v>10317</v>
      </c>
      <c r="I7571" s="504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4">
        <v>24522</v>
      </c>
      <c r="G7572" s="68">
        <f t="shared" si="233"/>
        <v>0</v>
      </c>
      <c r="H7572" s="86" t="s">
        <v>10317</v>
      </c>
      <c r="I7572" s="504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33"/>
        <v>0</v>
      </c>
      <c r="H7573" s="86" t="s">
        <v>1301</v>
      </c>
      <c r="I7573" s="504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33"/>
        <v>0</v>
      </c>
      <c r="H7574" s="86" t="s">
        <v>2003</v>
      </c>
      <c r="I7574" s="504" t="s">
        <v>10318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33"/>
        <v>0</v>
      </c>
      <c r="H7575" s="86" t="s">
        <v>2003</v>
      </c>
      <c r="I7575" s="504" t="s">
        <v>10318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4">
        <v>28200</v>
      </c>
      <c r="G7576" s="68">
        <f t="shared" si="233"/>
        <v>0</v>
      </c>
      <c r="H7576" s="86" t="s">
        <v>1665</v>
      </c>
      <c r="I7576" s="504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33"/>
        <v>0</v>
      </c>
      <c r="H7577" s="86" t="s">
        <v>166</v>
      </c>
      <c r="I7577" s="364" t="s">
        <v>10319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5">
        <v>55000</v>
      </c>
      <c r="G7578" s="68">
        <f t="shared" si="233"/>
        <v>0</v>
      </c>
      <c r="H7578" s="86" t="s">
        <v>3530</v>
      </c>
      <c r="I7578" s="364" t="s">
        <v>10320</v>
      </c>
    </row>
    <row r="7579" spans="1:9" hidden="1" x14ac:dyDescent="0.25">
      <c r="A7579" s="218"/>
      <c r="B7579" s="505"/>
      <c r="C7579" s="87"/>
      <c r="D7579" s="65"/>
      <c r="E7579" s="66" t="s">
        <v>31</v>
      </c>
      <c r="F7579" s="72">
        <v>1545000</v>
      </c>
      <c r="G7579" s="217">
        <f t="shared" si="233"/>
        <v>0</v>
      </c>
      <c r="H7579" s="86" t="s">
        <v>3530</v>
      </c>
      <c r="I7579" s="364" t="s">
        <v>10320</v>
      </c>
    </row>
    <row r="7580" spans="1:9" hidden="1" x14ac:dyDescent="0.25">
      <c r="A7580" s="218"/>
      <c r="B7580" s="400"/>
      <c r="C7580" s="71"/>
      <c r="D7580" s="65"/>
      <c r="E7580" s="66" t="s">
        <v>31</v>
      </c>
      <c r="F7580" s="396">
        <v>155000</v>
      </c>
      <c r="G7580" s="68">
        <f t="shared" si="233"/>
        <v>0</v>
      </c>
      <c r="H7580" s="86" t="s">
        <v>3530</v>
      </c>
      <c r="I7580" s="364" t="s">
        <v>10320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33"/>
        <v>0</v>
      </c>
      <c r="H7581" s="86" t="s">
        <v>3530</v>
      </c>
      <c r="I7581" s="364" t="s">
        <v>10320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33"/>
        <v>0</v>
      </c>
      <c r="H7582" s="86" t="s">
        <v>3239</v>
      </c>
      <c r="I7582" s="364" t="s">
        <v>10321</v>
      </c>
    </row>
    <row r="7583" spans="1:9" hidden="1" x14ac:dyDescent="0.25">
      <c r="A7583" s="218"/>
      <c r="B7583" s="503"/>
      <c r="C7583" s="119"/>
      <c r="D7583" s="65"/>
      <c r="E7583" s="66" t="s">
        <v>31</v>
      </c>
      <c r="F7583" s="396">
        <v>60000</v>
      </c>
      <c r="G7583" s="68">
        <f t="shared" si="233"/>
        <v>0</v>
      </c>
      <c r="H7583" s="86" t="s">
        <v>3239</v>
      </c>
      <c r="I7583" s="577" t="s">
        <v>10321</v>
      </c>
    </row>
    <row r="7584" spans="1:9" hidden="1" x14ac:dyDescent="0.25">
      <c r="A7584" s="218"/>
      <c r="B7584" s="503"/>
      <c r="C7584" s="60"/>
      <c r="D7584" s="81"/>
      <c r="E7584" s="75" t="s">
        <v>31</v>
      </c>
      <c r="F7584" s="217">
        <v>460000</v>
      </c>
      <c r="G7584" s="68">
        <f t="shared" si="233"/>
        <v>0</v>
      </c>
      <c r="H7584" s="86" t="s">
        <v>825</v>
      </c>
      <c r="I7584" s="577" t="s">
        <v>10322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5">
        <f t="shared" si="233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4">
        <v>28200</v>
      </c>
      <c r="G7586" s="395">
        <f t="shared" si="233"/>
        <v>0</v>
      </c>
      <c r="H7586" s="374" t="s">
        <v>2744</v>
      </c>
      <c r="I7586" s="374" t="s">
        <v>10323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4">
        <f t="shared" si="233"/>
        <v>0</v>
      </c>
      <c r="H7587" s="374" t="s">
        <v>2744</v>
      </c>
      <c r="I7587" s="374" t="s">
        <v>10323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33"/>
        <v>0</v>
      </c>
      <c r="H7588" s="86" t="s">
        <v>2744</v>
      </c>
      <c r="I7588" s="374" t="s">
        <v>10323</v>
      </c>
    </row>
    <row r="7589" spans="1:9" hidden="1" x14ac:dyDescent="0.25">
      <c r="A7589" s="218"/>
      <c r="B7589" s="502"/>
      <c r="C7589" s="71"/>
      <c r="D7589" s="65"/>
      <c r="E7589" s="66" t="s">
        <v>31</v>
      </c>
      <c r="F7589" s="72">
        <v>140000</v>
      </c>
      <c r="G7589" s="217">
        <f t="shared" si="233"/>
        <v>0</v>
      </c>
      <c r="H7589" s="86" t="s">
        <v>2744</v>
      </c>
      <c r="I7589" s="374" t="s">
        <v>10323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33"/>
        <v>0</v>
      </c>
      <c r="H7590" s="86" t="s">
        <v>2274</v>
      </c>
      <c r="I7590" s="364" t="s">
        <v>10324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8616</v>
      </c>
    </row>
    <row r="7592" spans="1:9" hidden="1" x14ac:dyDescent="0.25">
      <c r="A7592" s="218"/>
      <c r="B7592" s="503"/>
      <c r="C7592" s="75"/>
      <c r="D7592" s="65"/>
      <c r="E7592" s="66" t="s">
        <v>31</v>
      </c>
      <c r="F7592" s="394">
        <v>55000</v>
      </c>
      <c r="G7592" s="217">
        <f t="shared" si="233"/>
        <v>0</v>
      </c>
      <c r="H7592" s="86" t="s">
        <v>3462</v>
      </c>
      <c r="I7592" s="364" t="s">
        <v>10325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4">
        <v>1500000</v>
      </c>
      <c r="G7593" s="68">
        <f t="shared" si="233"/>
        <v>0</v>
      </c>
      <c r="H7593" s="86" t="s">
        <v>3462</v>
      </c>
      <c r="I7593" s="364" t="s">
        <v>10325</v>
      </c>
    </row>
    <row r="7594" spans="1:9" hidden="1" x14ac:dyDescent="0.25">
      <c r="A7594" s="218"/>
      <c r="B7594" s="502"/>
      <c r="C7594" s="75"/>
      <c r="D7594" s="81"/>
      <c r="E7594" s="66" t="s">
        <v>31</v>
      </c>
      <c r="F7594" s="395">
        <v>350000</v>
      </c>
      <c r="G7594" s="68">
        <f t="shared" si="233"/>
        <v>0</v>
      </c>
      <c r="H7594" s="86" t="s">
        <v>3462</v>
      </c>
      <c r="I7594" s="364" t="s">
        <v>10325</v>
      </c>
    </row>
    <row r="7595" spans="1:9" hidden="1" x14ac:dyDescent="0.25">
      <c r="A7595" s="218"/>
      <c r="B7595" s="400"/>
      <c r="C7595" s="79"/>
      <c r="D7595" s="65"/>
      <c r="E7595" s="66" t="s">
        <v>31</v>
      </c>
      <c r="F7595" s="72">
        <v>55000</v>
      </c>
      <c r="G7595" s="217">
        <f t="shared" si="233"/>
        <v>0</v>
      </c>
      <c r="H7595" s="86" t="s">
        <v>3462</v>
      </c>
      <c r="I7595" s="364" t="s">
        <v>10325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4">
        <f t="shared" si="233"/>
        <v>0</v>
      </c>
      <c r="H7596" s="86" t="s">
        <v>3462</v>
      </c>
      <c r="I7596" s="364" t="s">
        <v>10325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4">
        <v>28200</v>
      </c>
      <c r="G7597" s="68">
        <f>D7597*F7597</f>
        <v>0</v>
      </c>
      <c r="H7597" s="86" t="s">
        <v>3462</v>
      </c>
      <c r="I7597" s="364" t="s">
        <v>10325</v>
      </c>
    </row>
    <row r="7598" spans="1:9" hidden="1" x14ac:dyDescent="0.25">
      <c r="A7598" s="218"/>
      <c r="B7598" s="503"/>
      <c r="C7598" s="188"/>
      <c r="D7598" s="65"/>
      <c r="E7598" s="66" t="s">
        <v>31</v>
      </c>
      <c r="F7598" s="396">
        <v>11000</v>
      </c>
      <c r="G7598" s="68">
        <f t="shared" ref="G7598:G7604" si="234">D7598*F7598</f>
        <v>0</v>
      </c>
      <c r="H7598" s="86" t="s">
        <v>3462</v>
      </c>
      <c r="I7598" s="364" t="s">
        <v>10325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4">
        <v>40500</v>
      </c>
      <c r="G7599" s="68">
        <f t="shared" si="234"/>
        <v>0</v>
      </c>
      <c r="H7599" s="86" t="s">
        <v>3947</v>
      </c>
      <c r="I7599" s="86"/>
    </row>
    <row r="7600" spans="1:9" hidden="1" x14ac:dyDescent="0.25">
      <c r="A7600" s="218"/>
      <c r="B7600" s="509"/>
      <c r="C7600" s="87"/>
      <c r="D7600" s="65"/>
      <c r="E7600" s="66" t="s">
        <v>638</v>
      </c>
      <c r="F7600" s="395">
        <v>884000</v>
      </c>
      <c r="G7600" s="68">
        <f>D7600*F7600</f>
        <v>0</v>
      </c>
      <c r="H7600" s="86" t="s">
        <v>3947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6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4">
        <v>5000</v>
      </c>
      <c r="G7602" s="72">
        <f t="shared" si="234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34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34"/>
        <v>0</v>
      </c>
      <c r="H7604" s="86" t="s">
        <v>160</v>
      </c>
      <c r="I7604" s="86" t="s">
        <v>8616</v>
      </c>
    </row>
    <row r="7605" spans="1:9" hidden="1" x14ac:dyDescent="0.25">
      <c r="A7605" s="218"/>
      <c r="B7605" s="400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8616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8616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4">
        <v>37000</v>
      </c>
      <c r="G7607" s="76">
        <f>D7607*F7607</f>
        <v>0</v>
      </c>
      <c r="H7607" s="86" t="s">
        <v>160</v>
      </c>
      <c r="I7607" s="86" t="s">
        <v>8616</v>
      </c>
    </row>
    <row r="7608" spans="1:9" hidden="1" x14ac:dyDescent="0.25">
      <c r="A7608" s="218"/>
      <c r="B7608" s="503"/>
      <c r="C7608" s="119"/>
      <c r="D7608" s="65"/>
      <c r="E7608" s="66" t="s">
        <v>28</v>
      </c>
      <c r="F7608" s="67">
        <v>60000</v>
      </c>
      <c r="G7608" s="68">
        <f t="shared" si="233"/>
        <v>0</v>
      </c>
      <c r="H7608" s="86" t="s">
        <v>160</v>
      </c>
      <c r="I7608" s="86" t="s">
        <v>8616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33"/>
        <v>0</v>
      </c>
      <c r="H7610" s="374" t="s">
        <v>909</v>
      </c>
      <c r="I7610" s="86"/>
    </row>
    <row r="7611" spans="1:9" hidden="1" x14ac:dyDescent="0.25">
      <c r="A7611" s="218"/>
      <c r="B7611" s="400"/>
      <c r="C7611" s="71"/>
      <c r="D7611" s="81"/>
      <c r="E7611" s="66" t="s">
        <v>31</v>
      </c>
      <c r="F7611" s="72">
        <v>155000</v>
      </c>
      <c r="G7611" s="68">
        <f t="shared" si="233"/>
        <v>0</v>
      </c>
      <c r="H7611" s="86" t="s">
        <v>1791</v>
      </c>
      <c r="I7611" s="504" t="s">
        <v>10326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33"/>
        <v>0</v>
      </c>
      <c r="H7612" s="86" t="s">
        <v>1791</v>
      </c>
      <c r="I7612" s="504" t="s">
        <v>10326</v>
      </c>
    </row>
    <row r="7613" spans="1:9" hidden="1" x14ac:dyDescent="0.25">
      <c r="A7613" s="218"/>
      <c r="B7613" s="505"/>
      <c r="C7613" s="60"/>
      <c r="D7613" s="81"/>
      <c r="E7613" s="66" t="s">
        <v>31</v>
      </c>
      <c r="F7613" s="72">
        <v>1545000</v>
      </c>
      <c r="G7613" s="68">
        <f t="shared" si="233"/>
        <v>0</v>
      </c>
      <c r="H7613" s="86" t="s">
        <v>1791</v>
      </c>
      <c r="I7613" s="504" t="s">
        <v>10326</v>
      </c>
    </row>
    <row r="7614" spans="1:9" hidden="1" x14ac:dyDescent="0.25">
      <c r="A7614" s="218"/>
      <c r="B7614" s="505"/>
      <c r="C7614" s="60"/>
      <c r="D7614" s="65"/>
      <c r="E7614" s="66" t="s">
        <v>31</v>
      </c>
      <c r="F7614" s="72">
        <v>1545000</v>
      </c>
      <c r="G7614" s="68">
        <f t="shared" si="233"/>
        <v>0</v>
      </c>
      <c r="H7614" s="86" t="s">
        <v>1791</v>
      </c>
      <c r="I7614" s="504" t="s">
        <v>10326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33"/>
        <v>0</v>
      </c>
      <c r="H7615" s="86" t="s">
        <v>166</v>
      </c>
      <c r="I7615" s="504" t="s">
        <v>10319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4">
        <v>23000</v>
      </c>
      <c r="G7616" s="68">
        <f t="shared" si="233"/>
        <v>0</v>
      </c>
      <c r="H7616" s="86" t="s">
        <v>35</v>
      </c>
      <c r="I7616" s="504"/>
    </row>
    <row r="7617" spans="1:9" hidden="1" x14ac:dyDescent="0.25">
      <c r="A7617" s="218"/>
      <c r="B7617" s="503"/>
      <c r="C7617" s="119"/>
      <c r="D7617" s="65"/>
      <c r="E7617" s="76" t="s">
        <v>28</v>
      </c>
      <c r="F7617" s="72">
        <v>65000</v>
      </c>
      <c r="G7617" s="68">
        <f t="shared" si="233"/>
        <v>0</v>
      </c>
      <c r="H7617" s="86" t="s">
        <v>198</v>
      </c>
      <c r="I7617" s="504" t="s">
        <v>10327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33"/>
        <v>0</v>
      </c>
      <c r="H7618" s="86" t="s">
        <v>198</v>
      </c>
      <c r="I7618" s="504" t="s">
        <v>10327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5">
        <v>10000</v>
      </c>
      <c r="G7619" s="68">
        <f t="shared" si="233"/>
        <v>0</v>
      </c>
      <c r="H7619" s="86" t="s">
        <v>198</v>
      </c>
      <c r="I7619" s="504" t="s">
        <v>10327</v>
      </c>
    </row>
    <row r="7620" spans="1:9" hidden="1" x14ac:dyDescent="0.25">
      <c r="A7620" s="218"/>
      <c r="B7620" s="505"/>
      <c r="C7620" s="87"/>
      <c r="D7620" s="65"/>
      <c r="E7620" s="66" t="s">
        <v>31</v>
      </c>
      <c r="F7620" s="72">
        <v>5000</v>
      </c>
      <c r="G7620" s="217">
        <f t="shared" si="233"/>
        <v>0</v>
      </c>
      <c r="H7620" s="86" t="s">
        <v>198</v>
      </c>
      <c r="I7620" s="504" t="s">
        <v>10327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33"/>
        <v>0</v>
      </c>
      <c r="H7621" s="86" t="s">
        <v>3941</v>
      </c>
      <c r="I7621" s="364"/>
    </row>
    <row r="7622" spans="1:9" hidden="1" x14ac:dyDescent="0.25">
      <c r="A7622" s="218"/>
      <c r="B7622" s="502"/>
      <c r="C7622" s="60"/>
      <c r="D7622" s="65"/>
      <c r="E7622" s="66" t="s">
        <v>330</v>
      </c>
      <c r="F7622" s="67">
        <v>28200</v>
      </c>
      <c r="G7622" s="68">
        <f t="shared" si="233"/>
        <v>0</v>
      </c>
      <c r="H7622" s="86" t="s">
        <v>2058</v>
      </c>
      <c r="I7622" s="364" t="s">
        <v>10328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33"/>
        <v>0</v>
      </c>
      <c r="H7623" s="86" t="s">
        <v>2058</v>
      </c>
      <c r="I7623" s="364" t="s">
        <v>10328</v>
      </c>
    </row>
    <row r="7624" spans="1:9" hidden="1" x14ac:dyDescent="0.25">
      <c r="A7624" s="218"/>
      <c r="B7624" s="503"/>
      <c r="C7624" s="119"/>
      <c r="D7624" s="65"/>
      <c r="E7624" s="66" t="s">
        <v>31</v>
      </c>
      <c r="F7624" s="396">
        <v>10000</v>
      </c>
      <c r="G7624" s="68">
        <f t="shared" si="233"/>
        <v>0</v>
      </c>
      <c r="H7624" s="86" t="s">
        <v>2058</v>
      </c>
      <c r="I7624" s="364" t="s">
        <v>10328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33"/>
        <v>0</v>
      </c>
      <c r="H7625" s="86" t="s">
        <v>2058</v>
      </c>
      <c r="I7625" s="364" t="s">
        <v>10328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5">
        <f t="shared" si="233"/>
        <v>0</v>
      </c>
      <c r="H7626" s="86" t="s">
        <v>2058</v>
      </c>
      <c r="I7626" s="364" t="s">
        <v>10328</v>
      </c>
    </row>
    <row r="7627" spans="1:9" hidden="1" x14ac:dyDescent="0.25">
      <c r="A7627" s="218"/>
      <c r="B7627" s="400"/>
      <c r="C7627" s="79"/>
      <c r="D7627" s="60"/>
      <c r="E7627" s="71" t="s">
        <v>28</v>
      </c>
      <c r="F7627" s="72">
        <v>55000</v>
      </c>
      <c r="G7627" s="395">
        <f t="shared" si="233"/>
        <v>0</v>
      </c>
      <c r="H7627" s="86" t="s">
        <v>2058</v>
      </c>
      <c r="I7627" s="364" t="s">
        <v>10328</v>
      </c>
    </row>
    <row r="7628" spans="1:9" hidden="1" x14ac:dyDescent="0.25">
      <c r="A7628" s="218"/>
      <c r="B7628" s="132"/>
      <c r="C7628" s="60"/>
      <c r="D7628" s="385"/>
      <c r="E7628" s="73" t="s">
        <v>330</v>
      </c>
      <c r="F7628" s="68">
        <v>28200</v>
      </c>
      <c r="G7628" s="217">
        <f t="shared" si="233"/>
        <v>0</v>
      </c>
      <c r="H7628" s="86" t="s">
        <v>3927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33"/>
        <v>0</v>
      </c>
      <c r="H7629" s="86" t="s">
        <v>3927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33"/>
        <v>0</v>
      </c>
      <c r="H7630" s="86" t="s">
        <v>3941</v>
      </c>
      <c r="I7630" s="364"/>
    </row>
    <row r="7631" spans="1:9" hidden="1" x14ac:dyDescent="0.25">
      <c r="A7631" s="218"/>
      <c r="B7631" s="539"/>
      <c r="C7631" s="87"/>
      <c r="D7631" s="65"/>
      <c r="E7631" s="66" t="s">
        <v>31</v>
      </c>
      <c r="F7631" s="67">
        <v>7500</v>
      </c>
      <c r="G7631" s="68">
        <f t="shared" ref="G7631:G7668" si="235">D7631*F7631</f>
        <v>0</v>
      </c>
      <c r="H7631" s="86" t="s">
        <v>3941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35"/>
        <v>0</v>
      </c>
      <c r="H7632" s="86" t="s">
        <v>3941</v>
      </c>
      <c r="I7632" s="364"/>
    </row>
    <row r="7633" spans="1:9" hidden="1" x14ac:dyDescent="0.25">
      <c r="A7633" s="218"/>
      <c r="B7633" s="539"/>
      <c r="C7633" s="60"/>
      <c r="D7633" s="65"/>
      <c r="E7633" s="66" t="s">
        <v>28</v>
      </c>
      <c r="F7633" s="67">
        <v>1300000</v>
      </c>
      <c r="G7633" s="394">
        <f t="shared" si="235"/>
        <v>0</v>
      </c>
      <c r="H7633" s="86" t="s">
        <v>10329</v>
      </c>
      <c r="I7633" s="364" t="s">
        <v>10330</v>
      </c>
    </row>
    <row r="7634" spans="1:9" hidden="1" x14ac:dyDescent="0.25">
      <c r="A7634" s="218"/>
      <c r="B7634" s="53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10329</v>
      </c>
      <c r="I7634" s="364" t="s">
        <v>10330</v>
      </c>
    </row>
    <row r="7635" spans="1:9" hidden="1" x14ac:dyDescent="0.25">
      <c r="A7635" s="218"/>
      <c r="B7635" s="539"/>
      <c r="C7635" s="188"/>
      <c r="D7635" s="65"/>
      <c r="E7635" s="66" t="s">
        <v>31</v>
      </c>
      <c r="F7635" s="67">
        <v>1300000</v>
      </c>
      <c r="G7635" s="68">
        <f t="shared" ref="G7635:G7640" si="236">D7635*F7635</f>
        <v>0</v>
      </c>
      <c r="H7635" s="86" t="s">
        <v>10329</v>
      </c>
      <c r="I7635" s="364" t="s">
        <v>10330</v>
      </c>
    </row>
    <row r="7636" spans="1:9" hidden="1" x14ac:dyDescent="0.25">
      <c r="A7636" s="218"/>
      <c r="B7636" s="539"/>
      <c r="C7636" s="75"/>
      <c r="D7636" s="81"/>
      <c r="E7636" s="66" t="s">
        <v>31</v>
      </c>
      <c r="F7636" s="67">
        <v>1300000</v>
      </c>
      <c r="G7636" s="68">
        <f t="shared" si="236"/>
        <v>0</v>
      </c>
      <c r="H7636" s="86" t="s">
        <v>10329</v>
      </c>
      <c r="I7636" s="364" t="s">
        <v>10330</v>
      </c>
    </row>
    <row r="7637" spans="1:9" hidden="1" x14ac:dyDescent="0.25">
      <c r="A7637" s="218"/>
      <c r="B7637" s="53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10302</v>
      </c>
      <c r="I7637" s="364" t="s">
        <v>10330</v>
      </c>
    </row>
    <row r="7638" spans="1:9" hidden="1" x14ac:dyDescent="0.25">
      <c r="A7638" s="218"/>
      <c r="B7638" s="53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10330</v>
      </c>
    </row>
    <row r="7639" spans="1:9" hidden="1" x14ac:dyDescent="0.25">
      <c r="A7639" s="218"/>
      <c r="B7639" s="503"/>
      <c r="C7639" s="188"/>
      <c r="D7639" s="65"/>
      <c r="E7639" s="66" t="s">
        <v>137</v>
      </c>
      <c r="F7639" s="396">
        <v>34689</v>
      </c>
      <c r="G7639" s="72">
        <f t="shared" si="236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36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4">
        <v>4800000</v>
      </c>
      <c r="G7643" s="76">
        <f>D7643*F7643</f>
        <v>0</v>
      </c>
      <c r="H7643" s="86" t="s">
        <v>4216</v>
      </c>
      <c r="I7643" s="86" t="s">
        <v>10331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6">
        <v>110000</v>
      </c>
      <c r="G7644" s="68">
        <f>D7644*F7644</f>
        <v>0</v>
      </c>
      <c r="H7644" s="86" t="s">
        <v>696</v>
      </c>
      <c r="I7644" s="86" t="s">
        <v>10331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4">
        <v>100000</v>
      </c>
      <c r="G7645" s="68">
        <f>D7645*F7645</f>
        <v>0</v>
      </c>
      <c r="H7645" s="86" t="s">
        <v>696</v>
      </c>
      <c r="I7645" s="86" t="s">
        <v>10331</v>
      </c>
    </row>
    <row r="7646" spans="1:9" hidden="1" x14ac:dyDescent="0.25">
      <c r="A7646" s="218"/>
      <c r="B7646" s="503"/>
      <c r="C7646" s="188"/>
      <c r="D7646" s="65"/>
      <c r="E7646" s="66" t="s">
        <v>28</v>
      </c>
      <c r="F7646" s="72">
        <v>34689</v>
      </c>
      <c r="G7646" s="68">
        <f t="shared" si="235"/>
        <v>0</v>
      </c>
      <c r="H7646" s="374" t="s">
        <v>696</v>
      </c>
      <c r="I7646" s="86" t="s">
        <v>10331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35"/>
        <v>0</v>
      </c>
      <c r="H7647" s="374" t="s">
        <v>696</v>
      </c>
      <c r="I7647" s="86" t="s">
        <v>10331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35"/>
        <v>0</v>
      </c>
      <c r="H7648" s="374" t="s">
        <v>696</v>
      </c>
      <c r="I7648" s="86" t="s">
        <v>10331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35"/>
        <v>0</v>
      </c>
      <c r="H7649" s="374" t="s">
        <v>648</v>
      </c>
      <c r="I7649" s="86"/>
    </row>
    <row r="7650" spans="1:9" hidden="1" x14ac:dyDescent="0.25">
      <c r="A7650" s="218"/>
      <c r="B7650" s="509"/>
      <c r="C7650" s="71"/>
      <c r="D7650" s="81"/>
      <c r="E7650" s="66" t="s">
        <v>28</v>
      </c>
      <c r="F7650" s="72">
        <v>65000</v>
      </c>
      <c r="G7650" s="68">
        <f t="shared" si="235"/>
        <v>0</v>
      </c>
      <c r="H7650" s="86" t="s">
        <v>714</v>
      </c>
      <c r="I7650" s="504" t="s">
        <v>10332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35"/>
        <v>0</v>
      </c>
      <c r="H7651" s="86" t="s">
        <v>714</v>
      </c>
      <c r="I7651" s="504" t="s">
        <v>10332</v>
      </c>
    </row>
    <row r="7652" spans="1:9" hidden="1" x14ac:dyDescent="0.25">
      <c r="A7652" s="218"/>
      <c r="B7652" s="505"/>
      <c r="C7652" s="60"/>
      <c r="D7652" s="81"/>
      <c r="E7652" s="66" t="s">
        <v>28</v>
      </c>
      <c r="F7652" s="72">
        <v>10000</v>
      </c>
      <c r="G7652" s="68">
        <f t="shared" si="235"/>
        <v>0</v>
      </c>
      <c r="H7652" s="86" t="s">
        <v>1306</v>
      </c>
      <c r="I7652" s="504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4">
        <f t="shared" si="235"/>
        <v>0</v>
      </c>
      <c r="H7653" s="86" t="s">
        <v>1306</v>
      </c>
      <c r="I7653" s="504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4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4">
        <v>28200</v>
      </c>
      <c r="G7655" s="68">
        <f t="shared" si="235"/>
        <v>0</v>
      </c>
      <c r="H7655" s="86" t="s">
        <v>953</v>
      </c>
      <c r="I7655" s="504"/>
    </row>
    <row r="7656" spans="1:9" hidden="1" x14ac:dyDescent="0.25">
      <c r="A7656" s="218"/>
      <c r="B7656" s="502"/>
      <c r="C7656" s="75"/>
      <c r="D7656" s="81"/>
      <c r="E7656" s="66" t="s">
        <v>28</v>
      </c>
      <c r="F7656" s="395">
        <v>46500</v>
      </c>
      <c r="G7656" s="68">
        <f t="shared" si="235"/>
        <v>0</v>
      </c>
      <c r="H7656" s="86" t="s">
        <v>1250</v>
      </c>
      <c r="I7656" s="504"/>
    </row>
    <row r="7657" spans="1:9" hidden="1" x14ac:dyDescent="0.25">
      <c r="A7657" s="218"/>
      <c r="B7657" s="502"/>
      <c r="C7657" s="75"/>
      <c r="D7657" s="65"/>
      <c r="E7657" s="66" t="s">
        <v>28</v>
      </c>
      <c r="F7657" s="396">
        <v>925</v>
      </c>
      <c r="G7657" s="68">
        <f t="shared" si="235"/>
        <v>0</v>
      </c>
      <c r="H7657" s="86" t="s">
        <v>1250</v>
      </c>
      <c r="I7657" s="504"/>
    </row>
    <row r="7658" spans="1:9" hidden="1" x14ac:dyDescent="0.25">
      <c r="A7658" s="218"/>
      <c r="B7658" s="502"/>
      <c r="C7658" s="71"/>
      <c r="D7658" s="81"/>
      <c r="E7658" s="66" t="s">
        <v>31</v>
      </c>
      <c r="F7658" s="395">
        <v>140000</v>
      </c>
      <c r="G7658" s="68">
        <f t="shared" si="235"/>
        <v>0</v>
      </c>
      <c r="H7658" s="86" t="s">
        <v>1101</v>
      </c>
      <c r="I7658" s="504" t="s">
        <v>10333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35"/>
        <v>0</v>
      </c>
      <c r="H7659" s="86" t="s">
        <v>1041</v>
      </c>
      <c r="I7659" s="364" t="s">
        <v>10334</v>
      </c>
    </row>
    <row r="7660" spans="1:9" hidden="1" x14ac:dyDescent="0.25">
      <c r="A7660" s="218"/>
      <c r="B7660" s="502"/>
      <c r="C7660" s="71"/>
      <c r="D7660" s="65"/>
      <c r="E7660" s="66" t="s">
        <v>28</v>
      </c>
      <c r="F7660" s="67">
        <v>140000</v>
      </c>
      <c r="G7660" s="68">
        <f t="shared" si="235"/>
        <v>0</v>
      </c>
      <c r="H7660" s="86" t="s">
        <v>1041</v>
      </c>
      <c r="I7660" s="364" t="s">
        <v>10334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35"/>
        <v>0</v>
      </c>
      <c r="H7661" s="86" t="s">
        <v>1041</v>
      </c>
      <c r="I7661" s="364" t="s">
        <v>10334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5">
        <f t="shared" si="235"/>
        <v>0</v>
      </c>
      <c r="H7662" s="86" t="s">
        <v>825</v>
      </c>
      <c r="I7662" s="364" t="s">
        <v>10335</v>
      </c>
    </row>
    <row r="7663" spans="1:9" hidden="1" x14ac:dyDescent="0.25">
      <c r="A7663" s="218"/>
      <c r="B7663" s="503"/>
      <c r="C7663" s="188"/>
      <c r="D7663" s="60"/>
      <c r="E7663" s="71" t="s">
        <v>137</v>
      </c>
      <c r="F7663" s="72">
        <v>34689</v>
      </c>
      <c r="G7663" s="395">
        <f t="shared" si="235"/>
        <v>0</v>
      </c>
      <c r="H7663" s="86" t="s">
        <v>825</v>
      </c>
      <c r="I7663" s="364" t="s">
        <v>10335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35"/>
        <v>0</v>
      </c>
      <c r="H7664" s="86" t="s">
        <v>825</v>
      </c>
      <c r="I7664" s="364" t="s">
        <v>10335</v>
      </c>
    </row>
    <row r="7665" spans="1:9" hidden="1" x14ac:dyDescent="0.25">
      <c r="A7665" s="218"/>
      <c r="B7665" s="502"/>
      <c r="C7665" s="71"/>
      <c r="D7665" s="65"/>
      <c r="E7665" s="66" t="s">
        <v>28</v>
      </c>
      <c r="F7665" s="67">
        <v>140000</v>
      </c>
      <c r="G7665" s="217">
        <f t="shared" si="235"/>
        <v>0</v>
      </c>
      <c r="H7665" s="86" t="s">
        <v>825</v>
      </c>
      <c r="I7665" s="364" t="s">
        <v>10335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35"/>
        <v>0</v>
      </c>
      <c r="H7666" s="86" t="s">
        <v>825</v>
      </c>
      <c r="I7666" s="364" t="s">
        <v>10335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7">
        <v>135000</v>
      </c>
      <c r="G7667" s="68">
        <f t="shared" si="235"/>
        <v>0</v>
      </c>
      <c r="H7667" s="86" t="s">
        <v>825</v>
      </c>
      <c r="I7667" s="364" t="s">
        <v>10335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4">
        <f t="shared" si="235"/>
        <v>0</v>
      </c>
      <c r="H7668" s="86" t="s">
        <v>6481</v>
      </c>
      <c r="I7668" s="364" t="s">
        <v>10336</v>
      </c>
    </row>
    <row r="7669" spans="1:9" hidden="1" x14ac:dyDescent="0.25">
      <c r="A7669" s="218"/>
      <c r="B7669" s="400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6481</v>
      </c>
      <c r="I7669" s="364" t="s">
        <v>10336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37">D7670*F7670</f>
        <v>0</v>
      </c>
      <c r="H7670" s="86" t="s">
        <v>147</v>
      </c>
      <c r="I7670" s="504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37"/>
        <v>0</v>
      </c>
      <c r="H7671" s="86" t="s">
        <v>1146</v>
      </c>
      <c r="I7671" s="504" t="s">
        <v>10337</v>
      </c>
    </row>
    <row r="7672" spans="1:9" hidden="1" x14ac:dyDescent="0.25">
      <c r="A7672" s="218"/>
      <c r="B7672" s="509"/>
      <c r="C7672" s="63"/>
      <c r="D7672" s="65"/>
      <c r="E7672" s="66" t="s">
        <v>28</v>
      </c>
      <c r="F7672" s="72">
        <v>35000</v>
      </c>
      <c r="G7672" s="394">
        <f t="shared" si="237"/>
        <v>0</v>
      </c>
      <c r="H7672" s="86" t="s">
        <v>1146</v>
      </c>
      <c r="I7672" s="504" t="s">
        <v>10337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4" t="s">
        <v>10337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4">
        <v>65000</v>
      </c>
      <c r="G7674" s="68">
        <f t="shared" si="237"/>
        <v>0</v>
      </c>
      <c r="H7674" s="86" t="s">
        <v>1146</v>
      </c>
      <c r="I7674" s="504" t="s">
        <v>10337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5">
        <v>28200</v>
      </c>
      <c r="G7675" s="68">
        <f t="shared" si="237"/>
        <v>0</v>
      </c>
      <c r="H7675" s="86" t="s">
        <v>1146</v>
      </c>
      <c r="I7675" s="504" t="s">
        <v>10337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6">
        <v>87500</v>
      </c>
      <c r="G7676" s="68">
        <f t="shared" si="237"/>
        <v>0</v>
      </c>
      <c r="H7676" s="86" t="s">
        <v>1146</v>
      </c>
      <c r="I7676" s="504" t="s">
        <v>10337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5">
        <v>1275000</v>
      </c>
      <c r="G7677" s="68">
        <f t="shared" si="237"/>
        <v>0</v>
      </c>
      <c r="H7677" s="86" t="s">
        <v>1146</v>
      </c>
      <c r="I7677" s="504" t="s">
        <v>10337</v>
      </c>
    </row>
    <row r="7678" spans="1:9" hidden="1" x14ac:dyDescent="0.25">
      <c r="A7678" s="218"/>
      <c r="B7678" s="502"/>
      <c r="C7678" s="71"/>
      <c r="D7678" s="65"/>
      <c r="E7678" s="66" t="s">
        <v>28</v>
      </c>
      <c r="F7678" s="72">
        <v>140000</v>
      </c>
      <c r="G7678" s="217">
        <f t="shared" si="237"/>
        <v>0</v>
      </c>
      <c r="H7678" s="86" t="s">
        <v>1146</v>
      </c>
      <c r="I7678" s="504" t="s">
        <v>10337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37"/>
        <v>0</v>
      </c>
      <c r="H7679" s="86" t="s">
        <v>1146</v>
      </c>
      <c r="I7679" s="504" t="s">
        <v>10337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37"/>
        <v>0</v>
      </c>
      <c r="H7680" s="86" t="s">
        <v>3913</v>
      </c>
      <c r="I7680" s="364"/>
    </row>
    <row r="7681" spans="1:9" hidden="1" x14ac:dyDescent="0.25">
      <c r="A7681" s="218"/>
      <c r="B7681" s="502"/>
      <c r="C7681" s="75"/>
      <c r="D7681" s="81"/>
      <c r="E7681" s="66" t="s">
        <v>28</v>
      </c>
      <c r="F7681" s="395">
        <v>30000</v>
      </c>
      <c r="G7681" s="68">
        <f t="shared" si="237"/>
        <v>0</v>
      </c>
      <c r="H7681" s="86" t="s">
        <v>3913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4">
        <v>100000</v>
      </c>
      <c r="G7682" s="68">
        <f t="shared" si="237"/>
        <v>0</v>
      </c>
      <c r="H7682" s="86" t="s">
        <v>160</v>
      </c>
      <c r="I7682" s="364" t="s">
        <v>10338</v>
      </c>
    </row>
    <row r="7683" spans="1:9" hidden="1" x14ac:dyDescent="0.25">
      <c r="A7683" s="218"/>
      <c r="B7683" s="502"/>
      <c r="C7683" s="75"/>
      <c r="D7683" s="65"/>
      <c r="E7683" s="66" t="s">
        <v>28</v>
      </c>
      <c r="F7683" s="396">
        <v>450000</v>
      </c>
      <c r="G7683" s="68">
        <f t="shared" si="237"/>
        <v>0</v>
      </c>
      <c r="H7683" s="86" t="s">
        <v>3949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7">
        <v>350000</v>
      </c>
      <c r="G7684" s="68">
        <f t="shared" si="237"/>
        <v>0</v>
      </c>
      <c r="H7684" s="86" t="s">
        <v>3949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6">
        <v>150000</v>
      </c>
      <c r="G7685" s="68">
        <f t="shared" si="237"/>
        <v>0</v>
      </c>
      <c r="H7685" s="86" t="s">
        <v>3949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4">
        <v>155000</v>
      </c>
      <c r="G7686" s="68">
        <f t="shared" si="237"/>
        <v>0</v>
      </c>
      <c r="H7686" s="86" t="s">
        <v>3949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37"/>
        <v>0</v>
      </c>
      <c r="H7687" s="86" t="s">
        <v>1301</v>
      </c>
      <c r="I7687" s="364"/>
    </row>
    <row r="7688" spans="1:9" hidden="1" x14ac:dyDescent="0.25">
      <c r="A7688" s="218"/>
      <c r="B7688" s="509"/>
      <c r="C7688" s="87"/>
      <c r="D7688" s="65"/>
      <c r="E7688" s="66" t="s">
        <v>28</v>
      </c>
      <c r="F7688" s="395">
        <v>15000</v>
      </c>
      <c r="G7688" s="68">
        <f t="shared" si="237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6">
        <v>40000</v>
      </c>
      <c r="G7689" s="68">
        <f t="shared" si="237"/>
        <v>0</v>
      </c>
      <c r="H7689" s="86" t="s">
        <v>3950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37"/>
        <v>0</v>
      </c>
      <c r="H7690" s="86" t="s">
        <v>3462</v>
      </c>
      <c r="I7690" s="364" t="s">
        <v>10339</v>
      </c>
    </row>
    <row r="7691" spans="1:9" hidden="1" x14ac:dyDescent="0.25">
      <c r="A7691" s="218"/>
      <c r="B7691" s="509"/>
      <c r="C7691" s="71"/>
      <c r="D7691" s="65"/>
      <c r="E7691" s="66" t="s">
        <v>28</v>
      </c>
      <c r="F7691" s="72">
        <v>65000</v>
      </c>
      <c r="G7691" s="68">
        <f t="shared" si="237"/>
        <v>0</v>
      </c>
      <c r="H7691" s="86" t="s">
        <v>3462</v>
      </c>
      <c r="I7691" s="364" t="s">
        <v>10339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37"/>
        <v>0</v>
      </c>
      <c r="H7692" s="86" t="s">
        <v>3462</v>
      </c>
      <c r="I7692" s="364" t="s">
        <v>10339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37"/>
        <v>0</v>
      </c>
      <c r="H7693" s="86" t="s">
        <v>3462</v>
      </c>
      <c r="I7693" s="86" t="s">
        <v>10339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37"/>
        <v>0</v>
      </c>
      <c r="H7694" s="86" t="s">
        <v>3462</v>
      </c>
      <c r="I7694" s="86" t="s">
        <v>10339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37"/>
        <v>0</v>
      </c>
      <c r="H7695" s="86" t="s">
        <v>740</v>
      </c>
      <c r="I7695" s="86"/>
    </row>
    <row r="7696" spans="1:9" hidden="1" x14ac:dyDescent="0.25">
      <c r="A7696" s="218"/>
      <c r="B7696" s="539"/>
      <c r="C7696" s="87"/>
      <c r="D7696" s="65"/>
      <c r="E7696" s="66" t="s">
        <v>31</v>
      </c>
      <c r="F7696" s="67">
        <v>400000</v>
      </c>
      <c r="G7696" s="68">
        <f t="shared" si="237"/>
        <v>0</v>
      </c>
      <c r="H7696" s="86" t="s">
        <v>740</v>
      </c>
      <c r="I7696" s="86"/>
    </row>
    <row r="7697" spans="1:9" hidden="1" x14ac:dyDescent="0.25">
      <c r="A7697" s="218"/>
      <c r="B7697" s="539"/>
      <c r="C7697" s="87"/>
      <c r="D7697" s="81"/>
      <c r="E7697" s="75" t="s">
        <v>31</v>
      </c>
      <c r="F7697" s="217">
        <v>1542200</v>
      </c>
      <c r="G7697" s="217">
        <f t="shared" si="237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4">
        <v>3900</v>
      </c>
      <c r="G7698" s="68">
        <f t="shared" si="237"/>
        <v>0</v>
      </c>
      <c r="H7698" s="86" t="s">
        <v>3913</v>
      </c>
      <c r="I7698" s="504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4">
        <f t="shared" si="237"/>
        <v>0</v>
      </c>
      <c r="H7699" s="86" t="s">
        <v>1788</v>
      </c>
      <c r="I7699" s="504" t="s">
        <v>10340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37"/>
        <v>0</v>
      </c>
      <c r="H7700" s="86" t="s">
        <v>10317</v>
      </c>
      <c r="I7700" s="504"/>
    </row>
    <row r="7701" spans="1:9" hidden="1" x14ac:dyDescent="0.25">
      <c r="A7701" s="218"/>
      <c r="B7701" s="502"/>
      <c r="C7701" s="75"/>
      <c r="D7701" s="81"/>
      <c r="E7701" s="66" t="s">
        <v>28</v>
      </c>
      <c r="F7701" s="395">
        <v>3500</v>
      </c>
      <c r="G7701" s="68">
        <f t="shared" si="237"/>
        <v>0</v>
      </c>
      <c r="H7701" s="86" t="s">
        <v>3927</v>
      </c>
      <c r="I7701" s="504"/>
    </row>
    <row r="7702" spans="1:9" hidden="1" x14ac:dyDescent="0.25">
      <c r="A7702" s="218"/>
      <c r="B7702" s="502"/>
      <c r="C7702" s="75"/>
      <c r="D7702" s="65"/>
      <c r="E7702" s="66" t="s">
        <v>28</v>
      </c>
      <c r="F7702" s="396">
        <v>250</v>
      </c>
      <c r="G7702" s="68">
        <f t="shared" si="237"/>
        <v>0</v>
      </c>
      <c r="H7702" s="86" t="s">
        <v>3927</v>
      </c>
      <c r="I7702" s="504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4">
        <v>688000</v>
      </c>
      <c r="G7703" s="68">
        <f t="shared" si="237"/>
        <v>0</v>
      </c>
      <c r="H7703" s="86" t="s">
        <v>2277</v>
      </c>
      <c r="I7703" s="504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4">
        <v>23000</v>
      </c>
      <c r="G7704" s="217">
        <f t="shared" si="237"/>
        <v>0</v>
      </c>
      <c r="H7704" s="86" t="s">
        <v>3096</v>
      </c>
      <c r="I7704" s="504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37"/>
        <v>0</v>
      </c>
      <c r="H7705" s="86" t="s">
        <v>3096</v>
      </c>
      <c r="I7705" s="504" t="s">
        <v>10341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37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37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37"/>
        <v>0</v>
      </c>
      <c r="H7708" s="86" t="s">
        <v>3239</v>
      </c>
      <c r="I7708" s="364"/>
    </row>
    <row r="7709" spans="1:9" hidden="1" x14ac:dyDescent="0.25">
      <c r="A7709" s="218"/>
      <c r="B7709" s="539"/>
      <c r="C7709" s="87"/>
      <c r="D7709" s="65"/>
      <c r="E7709" s="66" t="s">
        <v>31</v>
      </c>
      <c r="F7709" s="67">
        <v>200000</v>
      </c>
      <c r="G7709" s="68">
        <f t="shared" si="237"/>
        <v>0</v>
      </c>
      <c r="H7709" s="86" t="s">
        <v>3239</v>
      </c>
      <c r="I7709" s="364"/>
    </row>
    <row r="7710" spans="1:9" hidden="1" x14ac:dyDescent="0.25">
      <c r="A7710" s="218"/>
      <c r="B7710" s="400"/>
      <c r="C7710" s="71"/>
      <c r="D7710" s="65"/>
      <c r="E7710" s="66" t="s">
        <v>28</v>
      </c>
      <c r="F7710" s="397">
        <v>270000</v>
      </c>
      <c r="G7710" s="68">
        <f t="shared" si="237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37"/>
        <v>0</v>
      </c>
      <c r="H7711" s="86" t="s">
        <v>154</v>
      </c>
      <c r="I7711" s="364"/>
    </row>
    <row r="7712" spans="1:9" hidden="1" x14ac:dyDescent="0.25">
      <c r="A7712" s="218"/>
      <c r="B7712" s="539"/>
      <c r="C7712" s="87"/>
      <c r="D7712" s="81"/>
      <c r="E7712" s="75" t="s">
        <v>205</v>
      </c>
      <c r="F7712" s="217">
        <v>3600000</v>
      </c>
      <c r="G7712" s="217">
        <f t="shared" si="237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37"/>
        <v>0</v>
      </c>
      <c r="H7713" s="86" t="s">
        <v>147</v>
      </c>
      <c r="I7713" s="504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4">
        <f t="shared" si="237"/>
        <v>0</v>
      </c>
      <c r="H7714" s="86" t="s">
        <v>10317</v>
      </c>
      <c r="I7714" s="504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37"/>
        <v>0</v>
      </c>
      <c r="H7715" s="86" t="s">
        <v>620</v>
      </c>
      <c r="I7715" s="504" t="s">
        <v>10342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5">
        <v>10000</v>
      </c>
      <c r="G7716" s="68">
        <f t="shared" si="237"/>
        <v>0</v>
      </c>
      <c r="H7716" s="86" t="s">
        <v>620</v>
      </c>
      <c r="I7716" s="504" t="s">
        <v>10342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6">
        <v>190000</v>
      </c>
      <c r="G7717" s="68">
        <f t="shared" si="237"/>
        <v>0</v>
      </c>
      <c r="H7717" s="86" t="s">
        <v>620</v>
      </c>
      <c r="I7717" s="504" t="s">
        <v>10342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37"/>
        <v>0</v>
      </c>
      <c r="H7718" s="86" t="s">
        <v>3913</v>
      </c>
      <c r="I7718" s="504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37"/>
        <v>0</v>
      </c>
      <c r="H7719" s="86" t="s">
        <v>3239</v>
      </c>
      <c r="I7719" s="504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37"/>
        <v>0</v>
      </c>
      <c r="H7720" s="86" t="s">
        <v>3239</v>
      </c>
      <c r="I7720" s="504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37"/>
        <v>0</v>
      </c>
      <c r="H7721" s="86" t="s">
        <v>3239</v>
      </c>
      <c r="I7721" s="504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7">
        <v>40000</v>
      </c>
      <c r="G7722" s="68">
        <f t="shared" si="237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03"/>
      <c r="C7724" s="75"/>
      <c r="D7724" s="65"/>
      <c r="E7724" s="66" t="s">
        <v>28</v>
      </c>
      <c r="F7724" s="396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3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39"/>
      <c r="C7727" s="80"/>
      <c r="D7727" s="65"/>
      <c r="E7727" s="66" t="s">
        <v>31</v>
      </c>
      <c r="F7727" s="67">
        <v>375000</v>
      </c>
      <c r="G7727" s="68">
        <f t="shared" si="237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7">
        <v>950000</v>
      </c>
      <c r="G7728" s="68">
        <f t="shared" si="237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37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6">
        <v>50000</v>
      </c>
      <c r="G7730" s="68">
        <f t="shared" si="237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37"/>
        <v>0</v>
      </c>
      <c r="H7731" s="86" t="s">
        <v>198</v>
      </c>
      <c r="I7731" s="364"/>
    </row>
    <row r="7732" spans="1:9" hidden="1" x14ac:dyDescent="0.25">
      <c r="A7732" s="218"/>
      <c r="B7732" s="539"/>
      <c r="C7732" s="87"/>
      <c r="D7732" s="81"/>
      <c r="E7732" s="75" t="s">
        <v>31</v>
      </c>
      <c r="F7732" s="217">
        <v>20000</v>
      </c>
      <c r="G7732" s="217">
        <f t="shared" si="237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37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38">D7734*F7734</f>
        <v>0</v>
      </c>
      <c r="H7734" s="86" t="s">
        <v>198</v>
      </c>
      <c r="I7734" s="364"/>
    </row>
    <row r="7735" spans="1:9" hidden="1" x14ac:dyDescent="0.25">
      <c r="A7735" s="218"/>
      <c r="B7735" s="509"/>
      <c r="C7735" s="77"/>
      <c r="D7735" s="65"/>
      <c r="E7735" s="66" t="s">
        <v>28</v>
      </c>
      <c r="F7735" s="67">
        <v>575000</v>
      </c>
      <c r="G7735" s="68">
        <f t="shared" si="238"/>
        <v>0</v>
      </c>
      <c r="H7735" s="86" t="s">
        <v>160</v>
      </c>
      <c r="I7735" s="364" t="s">
        <v>8616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4">
        <v>500000</v>
      </c>
      <c r="G7736" s="68">
        <f t="shared" si="238"/>
        <v>0</v>
      </c>
      <c r="H7736" s="86" t="s">
        <v>160</v>
      </c>
      <c r="I7736" s="364" t="s">
        <v>8616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38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38"/>
        <v>0</v>
      </c>
      <c r="H7738" s="86" t="s">
        <v>536</v>
      </c>
      <c r="I7738" s="86" t="s">
        <v>10343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10343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10343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10343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10343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38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38"/>
        <v>0</v>
      </c>
      <c r="H7745" s="374" t="s">
        <v>1032</v>
      </c>
      <c r="I7745" s="86"/>
    </row>
    <row r="7746" spans="1:9" hidden="1" x14ac:dyDescent="0.25">
      <c r="A7746" s="218"/>
      <c r="B7746" s="503"/>
      <c r="C7746" s="119"/>
      <c r="D7746" s="81"/>
      <c r="E7746" s="75" t="s">
        <v>31</v>
      </c>
      <c r="F7746" s="217">
        <v>60000</v>
      </c>
      <c r="G7746" s="211">
        <f t="shared" si="238"/>
        <v>0</v>
      </c>
      <c r="H7746" s="374" t="s">
        <v>166</v>
      </c>
      <c r="I7746" s="86" t="s">
        <v>10344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38"/>
        <v>0</v>
      </c>
      <c r="H7747" s="374" t="s">
        <v>126</v>
      </c>
      <c r="I7747" s="86" t="s">
        <v>10345</v>
      </c>
    </row>
    <row r="7748" spans="1:9" hidden="1" x14ac:dyDescent="0.25">
      <c r="A7748" s="218"/>
      <c r="B7748" s="510"/>
      <c r="C7748" s="80"/>
      <c r="D7748" s="65"/>
      <c r="E7748" s="66" t="s">
        <v>31</v>
      </c>
      <c r="F7748" s="217">
        <v>40000</v>
      </c>
      <c r="G7748" s="68">
        <f t="shared" si="238"/>
        <v>0</v>
      </c>
      <c r="H7748" s="374" t="s">
        <v>126</v>
      </c>
      <c r="I7748" s="86" t="s">
        <v>10345</v>
      </c>
    </row>
    <row r="7749" spans="1:9" hidden="1" x14ac:dyDescent="0.25">
      <c r="A7749" s="218"/>
      <c r="B7749" s="132"/>
      <c r="C7749" s="383"/>
      <c r="D7749" s="81"/>
      <c r="E7749" s="66" t="s">
        <v>28</v>
      </c>
      <c r="F7749" s="394">
        <v>105000</v>
      </c>
      <c r="G7749" s="68">
        <f t="shared" si="238"/>
        <v>0</v>
      </c>
      <c r="H7749" s="374" t="s">
        <v>696</v>
      </c>
      <c r="I7749" s="86" t="s">
        <v>10346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7">
        <v>6000</v>
      </c>
      <c r="G7750" s="68">
        <f t="shared" si="238"/>
        <v>0</v>
      </c>
      <c r="H7750" s="86" t="s">
        <v>696</v>
      </c>
      <c r="I7750" s="86" t="s">
        <v>10346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6">
        <v>10000</v>
      </c>
      <c r="G7751" s="68">
        <f t="shared" si="238"/>
        <v>0</v>
      </c>
      <c r="H7751" s="86" t="s">
        <v>696</v>
      </c>
      <c r="I7751" s="86" t="s">
        <v>10346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4">
        <v>3000</v>
      </c>
      <c r="G7752" s="68">
        <f t="shared" si="238"/>
        <v>0</v>
      </c>
      <c r="H7752" s="86" t="s">
        <v>696</v>
      </c>
      <c r="I7752" s="60" t="s">
        <v>10346</v>
      </c>
    </row>
    <row r="7753" spans="1:9" hidden="1" x14ac:dyDescent="0.25">
      <c r="A7753" s="218"/>
      <c r="B7753" s="509"/>
      <c r="C7753" s="60"/>
      <c r="D7753" s="65"/>
      <c r="E7753" s="76" t="s">
        <v>28</v>
      </c>
      <c r="F7753" s="72">
        <v>2000</v>
      </c>
      <c r="G7753" s="76">
        <f t="shared" si="238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38"/>
        <v>0</v>
      </c>
      <c r="H7754" s="69" t="s">
        <v>1606</v>
      </c>
      <c r="I7754" s="60" t="s">
        <v>10347</v>
      </c>
    </row>
    <row r="7755" spans="1:9" hidden="1" x14ac:dyDescent="0.25">
      <c r="A7755" s="218"/>
      <c r="B7755" s="502"/>
      <c r="C7755" s="71"/>
      <c r="D7755" s="65"/>
      <c r="E7755" s="76" t="s">
        <v>28</v>
      </c>
      <c r="F7755" s="72">
        <v>140000</v>
      </c>
      <c r="G7755" s="76">
        <f t="shared" si="238"/>
        <v>0</v>
      </c>
      <c r="H7755" s="69" t="s">
        <v>1606</v>
      </c>
      <c r="I7755" s="60" t="s">
        <v>10347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38"/>
        <v>0</v>
      </c>
      <c r="H7756" s="86" t="s">
        <v>1606</v>
      </c>
      <c r="I7756" s="60" t="s">
        <v>10347</v>
      </c>
    </row>
    <row r="7757" spans="1:9" hidden="1" x14ac:dyDescent="0.25">
      <c r="A7757" s="218"/>
      <c r="B7757" s="503"/>
      <c r="C7757" s="119"/>
      <c r="D7757" s="65"/>
      <c r="E7757" s="66" t="s">
        <v>31</v>
      </c>
      <c r="F7757" s="72">
        <v>60000</v>
      </c>
      <c r="G7757" s="68">
        <f t="shared" si="238"/>
        <v>0</v>
      </c>
      <c r="H7757" s="86" t="s">
        <v>1041</v>
      </c>
      <c r="I7757" s="504" t="s">
        <v>10348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4">
        <f t="shared" si="238"/>
        <v>0</v>
      </c>
      <c r="H7758" s="86" t="s">
        <v>1301</v>
      </c>
      <c r="I7758" s="504" t="s">
        <v>10349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38"/>
        <v>0</v>
      </c>
      <c r="H7759" s="86" t="s">
        <v>134</v>
      </c>
      <c r="I7759" s="504"/>
    </row>
    <row r="7760" spans="1:9" hidden="1" x14ac:dyDescent="0.25">
      <c r="A7760" s="218"/>
      <c r="B7760" s="509"/>
      <c r="C7760" s="71"/>
      <c r="D7760" s="81"/>
      <c r="E7760" s="66" t="s">
        <v>31</v>
      </c>
      <c r="F7760" s="395">
        <v>65000</v>
      </c>
      <c r="G7760" s="68">
        <f t="shared" si="238"/>
        <v>0</v>
      </c>
      <c r="H7760" s="86" t="s">
        <v>1105</v>
      </c>
      <c r="I7760" s="504" t="s">
        <v>10350</v>
      </c>
    </row>
    <row r="7761" spans="1:9" hidden="1" x14ac:dyDescent="0.25">
      <c r="A7761" s="218"/>
      <c r="B7761" s="400"/>
      <c r="C7761" s="60"/>
      <c r="D7761" s="65"/>
      <c r="E7761" s="66" t="s">
        <v>31</v>
      </c>
      <c r="F7761" s="396">
        <v>178500</v>
      </c>
      <c r="G7761" s="68">
        <f t="shared" si="238"/>
        <v>0</v>
      </c>
      <c r="H7761" s="86" t="s">
        <v>1105</v>
      </c>
      <c r="I7761" s="504" t="s">
        <v>10350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38"/>
        <v>0</v>
      </c>
      <c r="H7762" s="86" t="s">
        <v>1105</v>
      </c>
      <c r="I7762" s="504" t="s">
        <v>10350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38"/>
        <v>0</v>
      </c>
      <c r="H7763" s="86" t="s">
        <v>1105</v>
      </c>
      <c r="I7763" s="504" t="s">
        <v>10350</v>
      </c>
    </row>
    <row r="7764" spans="1:9" hidden="1" x14ac:dyDescent="0.25">
      <c r="A7764" s="218"/>
      <c r="B7764" s="400"/>
      <c r="C7764" s="71"/>
      <c r="D7764" s="65"/>
      <c r="E7764" s="66" t="s">
        <v>31</v>
      </c>
      <c r="F7764" s="68">
        <v>270000</v>
      </c>
      <c r="G7764" s="68">
        <f t="shared" si="238"/>
        <v>0</v>
      </c>
      <c r="H7764" s="86" t="s">
        <v>2214</v>
      </c>
      <c r="I7764" s="504" t="s">
        <v>10351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38"/>
        <v>0</v>
      </c>
      <c r="H7765" s="86" t="s">
        <v>3239</v>
      </c>
      <c r="I7765" s="364"/>
    </row>
    <row r="7766" spans="1:9" hidden="1" x14ac:dyDescent="0.25">
      <c r="A7766" s="218"/>
      <c r="B7766" s="539"/>
      <c r="C7766" s="80"/>
      <c r="D7766" s="65"/>
      <c r="E7766" s="66" t="s">
        <v>31</v>
      </c>
      <c r="F7766" s="67">
        <v>195000</v>
      </c>
      <c r="G7766" s="68">
        <f t="shared" si="238"/>
        <v>0</v>
      </c>
      <c r="H7766" s="86" t="s">
        <v>3239</v>
      </c>
      <c r="I7766" s="364"/>
    </row>
    <row r="7767" spans="1:9" hidden="1" x14ac:dyDescent="0.25">
      <c r="A7767" s="218"/>
      <c r="B7767" s="503"/>
      <c r="C7767" s="188"/>
      <c r="D7767" s="65"/>
      <c r="E7767" s="66" t="s">
        <v>137</v>
      </c>
      <c r="F7767" s="396">
        <v>34689</v>
      </c>
      <c r="G7767" s="68">
        <f t="shared" si="238"/>
        <v>0</v>
      </c>
      <c r="H7767" s="86" t="s">
        <v>1095</v>
      </c>
      <c r="I7767" s="364" t="s">
        <v>10352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4">
        <v>4800000</v>
      </c>
      <c r="G7768" s="68">
        <f t="shared" si="238"/>
        <v>0</v>
      </c>
      <c r="H7768" s="86" t="s">
        <v>552</v>
      </c>
      <c r="I7768" s="364" t="s">
        <v>10353</v>
      </c>
    </row>
    <row r="7769" spans="1:9" hidden="1" x14ac:dyDescent="0.25">
      <c r="A7769" s="218"/>
      <c r="B7769" s="539"/>
      <c r="C7769" s="87"/>
      <c r="D7769" s="65"/>
      <c r="E7769" s="66" t="s">
        <v>31</v>
      </c>
      <c r="F7769" s="67">
        <v>6500</v>
      </c>
      <c r="G7769" s="68">
        <f t="shared" si="238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4">
        <v>120000</v>
      </c>
      <c r="G7770" s="68">
        <f t="shared" si="238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6">
        <v>30000</v>
      </c>
      <c r="G7771" s="68">
        <f t="shared" si="238"/>
        <v>0</v>
      </c>
      <c r="H7771" s="86" t="s">
        <v>3913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38"/>
        <v>0</v>
      </c>
      <c r="H7772" s="86" t="s">
        <v>3913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38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10354</v>
      </c>
    </row>
    <row r="7775" spans="1:9" hidden="1" x14ac:dyDescent="0.25">
      <c r="A7775" s="218"/>
      <c r="B7775" s="509"/>
      <c r="C7775" s="77"/>
      <c r="D7775" s="65"/>
      <c r="E7775" s="66" t="s">
        <v>28</v>
      </c>
      <c r="F7775" s="67">
        <v>50000</v>
      </c>
      <c r="G7775" s="68">
        <f t="shared" si="238"/>
        <v>0</v>
      </c>
      <c r="H7775" s="86" t="s">
        <v>126</v>
      </c>
      <c r="I7775" s="364" t="s">
        <v>10354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4">
        <v>460000</v>
      </c>
      <c r="G7776" s="68">
        <f t="shared" si="238"/>
        <v>0</v>
      </c>
      <c r="H7776" s="86" t="s">
        <v>2038</v>
      </c>
      <c r="I7776" s="364" t="s">
        <v>10355</v>
      </c>
    </row>
    <row r="7777" spans="1:9" hidden="1" x14ac:dyDescent="0.25">
      <c r="A7777" s="218"/>
      <c r="B7777" s="503"/>
      <c r="C7777" s="75"/>
      <c r="D7777" s="65"/>
      <c r="E7777" s="66" t="s">
        <v>28</v>
      </c>
      <c r="F7777" s="396">
        <v>2000</v>
      </c>
      <c r="G7777" s="68">
        <f t="shared" si="238"/>
        <v>0</v>
      </c>
      <c r="H7777" s="86" t="s">
        <v>3913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38"/>
        <v>0</v>
      </c>
      <c r="H7778" s="86" t="s">
        <v>3913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38"/>
        <v>0</v>
      </c>
      <c r="H7779" s="86" t="s">
        <v>138</v>
      </c>
      <c r="I7779" s="86" t="s">
        <v>10356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38"/>
        <v>0</v>
      </c>
      <c r="H7780" s="86" t="s">
        <v>138</v>
      </c>
      <c r="I7780" s="86" t="s">
        <v>10356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38"/>
        <v>0</v>
      </c>
      <c r="H7781" s="86" t="s">
        <v>138</v>
      </c>
      <c r="I7781" s="86" t="s">
        <v>10356</v>
      </c>
    </row>
    <row r="7782" spans="1:9" hidden="1" x14ac:dyDescent="0.25">
      <c r="A7782" s="218"/>
      <c r="B7782" s="509"/>
      <c r="C7782" s="87"/>
      <c r="D7782" s="65"/>
      <c r="E7782" s="66" t="s">
        <v>28</v>
      </c>
      <c r="F7782" s="395">
        <v>1600000</v>
      </c>
      <c r="G7782" s="68">
        <f>D7782*F7782</f>
        <v>0</v>
      </c>
      <c r="H7782" s="86" t="s">
        <v>3948</v>
      </c>
      <c r="I7782" s="86" t="s">
        <v>10357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38"/>
        <v>0</v>
      </c>
      <c r="H7783" s="374" t="s">
        <v>3948</v>
      </c>
      <c r="I7783" s="86" t="s">
        <v>10357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38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38"/>
        <v>0</v>
      </c>
      <c r="H7785" s="86" t="s">
        <v>10317</v>
      </c>
      <c r="I7785" s="504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4">
        <f t="shared" si="238"/>
        <v>0</v>
      </c>
      <c r="H7786" s="86" t="s">
        <v>154</v>
      </c>
      <c r="I7786" s="504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38"/>
        <v>0</v>
      </c>
      <c r="H7787" s="86" t="s">
        <v>154</v>
      </c>
      <c r="I7787" s="504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38"/>
        <v>0</v>
      </c>
      <c r="H7788" s="86" t="s">
        <v>565</v>
      </c>
      <c r="I7788" s="504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38"/>
        <v>0</v>
      </c>
      <c r="H7789" s="86" t="s">
        <v>1032</v>
      </c>
      <c r="I7789" s="504" t="s">
        <v>10358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38"/>
        <v>0</v>
      </c>
      <c r="H7790" s="86" t="s">
        <v>1032</v>
      </c>
      <c r="I7790" s="504" t="s">
        <v>10358</v>
      </c>
    </row>
    <row r="7791" spans="1:9" hidden="1" x14ac:dyDescent="0.25">
      <c r="A7791" s="218"/>
      <c r="B7791" s="503"/>
      <c r="C7791" s="188"/>
      <c r="D7791" s="65"/>
      <c r="E7791" s="66" t="s">
        <v>137</v>
      </c>
      <c r="F7791" s="396">
        <v>34700</v>
      </c>
      <c r="G7791" s="217">
        <f t="shared" si="238"/>
        <v>0</v>
      </c>
      <c r="H7791" s="86" t="s">
        <v>1032</v>
      </c>
      <c r="I7791" s="504" t="s">
        <v>10358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38"/>
        <v>0</v>
      </c>
      <c r="H7792" s="86" t="s">
        <v>3936</v>
      </c>
      <c r="I7792" s="504" t="s">
        <v>10359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38"/>
        <v>0</v>
      </c>
      <c r="H7793" s="86" t="s">
        <v>3936</v>
      </c>
      <c r="I7793" s="504" t="s">
        <v>10359</v>
      </c>
    </row>
    <row r="7794" spans="1:9" hidden="1" x14ac:dyDescent="0.25">
      <c r="A7794" s="218"/>
      <c r="B7794" s="539"/>
      <c r="C7794" s="80"/>
      <c r="D7794" s="65"/>
      <c r="E7794" s="66" t="s">
        <v>71</v>
      </c>
      <c r="F7794" s="67">
        <v>50000</v>
      </c>
      <c r="G7794" s="68">
        <f t="shared" si="238"/>
        <v>0</v>
      </c>
      <c r="H7794" s="86" t="s">
        <v>3913</v>
      </c>
      <c r="I7794" s="364"/>
    </row>
    <row r="7795" spans="1:9" hidden="1" x14ac:dyDescent="0.25">
      <c r="A7795" s="218"/>
      <c r="B7795" s="539"/>
      <c r="C7795" s="80"/>
      <c r="D7795" s="65"/>
      <c r="E7795" s="66" t="s">
        <v>31</v>
      </c>
      <c r="F7795" s="67">
        <v>2000</v>
      </c>
      <c r="G7795" s="68">
        <f t="shared" si="238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6">
        <v>7640</v>
      </c>
      <c r="G7796" s="68">
        <f t="shared" si="238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7">
        <v>3000</v>
      </c>
      <c r="G7797" s="68">
        <f t="shared" si="238"/>
        <v>0</v>
      </c>
      <c r="H7797" s="86" t="s">
        <v>678</v>
      </c>
      <c r="I7797" s="364"/>
    </row>
    <row r="7798" spans="1:9" hidden="1" x14ac:dyDescent="0.25">
      <c r="A7798" s="218"/>
      <c r="B7798" s="510"/>
      <c r="C7798" s="75"/>
      <c r="D7798" s="65"/>
      <c r="E7798" s="66" t="s">
        <v>31</v>
      </c>
      <c r="F7798" s="396">
        <v>500</v>
      </c>
      <c r="G7798" s="68">
        <f t="shared" ref="G7798:G7861" si="239">D7798*F7798</f>
        <v>0</v>
      </c>
      <c r="H7798" s="86" t="s">
        <v>678</v>
      </c>
      <c r="I7798" s="364"/>
    </row>
    <row r="7799" spans="1:9" hidden="1" x14ac:dyDescent="0.25">
      <c r="A7799" s="218"/>
      <c r="B7799" s="578"/>
      <c r="C7799" s="75"/>
      <c r="D7799" s="65"/>
      <c r="E7799" s="66" t="s">
        <v>28</v>
      </c>
      <c r="F7799" s="396">
        <v>3000</v>
      </c>
      <c r="G7799" s="68">
        <f t="shared" si="239"/>
        <v>0</v>
      </c>
      <c r="H7799" s="86" t="s">
        <v>134</v>
      </c>
      <c r="I7799" s="364"/>
    </row>
    <row r="7800" spans="1:9" hidden="1" x14ac:dyDescent="0.25">
      <c r="A7800" s="218"/>
      <c r="B7800" s="503"/>
      <c r="C7800" s="75"/>
      <c r="D7800" s="65"/>
      <c r="E7800" s="66" t="s">
        <v>28</v>
      </c>
      <c r="F7800" s="396">
        <v>420000</v>
      </c>
      <c r="G7800" s="68">
        <f t="shared" si="239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39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39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39"/>
        <v>0</v>
      </c>
      <c r="H7803" s="86" t="s">
        <v>134</v>
      </c>
      <c r="I7803" s="364"/>
    </row>
    <row r="7804" spans="1:9" hidden="1" x14ac:dyDescent="0.25">
      <c r="A7804" s="218"/>
      <c r="B7804" s="509"/>
      <c r="C7804" s="63"/>
      <c r="D7804" s="81"/>
      <c r="E7804" s="75" t="s">
        <v>28</v>
      </c>
      <c r="F7804" s="217">
        <v>35000</v>
      </c>
      <c r="G7804" s="217">
        <f t="shared" si="239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39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39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39"/>
        <v>0</v>
      </c>
      <c r="H7808" s="86" t="s">
        <v>1637</v>
      </c>
      <c r="I7808" s="364"/>
    </row>
    <row r="7809" spans="1:9" hidden="1" x14ac:dyDescent="0.25">
      <c r="A7809" s="218"/>
      <c r="B7809" s="539"/>
      <c r="C7809" s="87"/>
      <c r="D7809" s="65"/>
      <c r="E7809" s="66" t="s">
        <v>31</v>
      </c>
      <c r="F7809" s="67">
        <v>10000</v>
      </c>
      <c r="G7809" s="68">
        <f t="shared" si="239"/>
        <v>0</v>
      </c>
      <c r="H7809" s="86" t="s">
        <v>648</v>
      </c>
      <c r="I7809" s="364"/>
    </row>
    <row r="7810" spans="1:9" hidden="1" x14ac:dyDescent="0.25">
      <c r="A7810" s="218"/>
      <c r="B7810" s="509"/>
      <c r="C7810" s="60"/>
      <c r="D7810" s="65"/>
      <c r="E7810" s="66" t="s">
        <v>28</v>
      </c>
      <c r="F7810" s="394">
        <v>92500</v>
      </c>
      <c r="G7810" s="68">
        <f t="shared" si="239"/>
        <v>0</v>
      </c>
      <c r="H7810" s="86" t="s">
        <v>2214</v>
      </c>
      <c r="I7810" s="364" t="s">
        <v>10351</v>
      </c>
    </row>
    <row r="7811" spans="1:9" hidden="1" x14ac:dyDescent="0.25">
      <c r="A7811" s="218"/>
      <c r="B7811" s="506"/>
      <c r="C7811" s="74"/>
      <c r="D7811" s="65"/>
      <c r="E7811" s="66" t="s">
        <v>28</v>
      </c>
      <c r="F7811" s="396">
        <v>20000</v>
      </c>
      <c r="G7811" s="68">
        <f t="shared" si="239"/>
        <v>0</v>
      </c>
      <c r="H7811" s="86" t="s">
        <v>2214</v>
      </c>
      <c r="I7811" s="86" t="s">
        <v>10351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39"/>
        <v>0</v>
      </c>
      <c r="H7812" s="86" t="s">
        <v>1306</v>
      </c>
      <c r="I7812" s="504" t="s">
        <v>10360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4">
        <f t="shared" si="239"/>
        <v>0</v>
      </c>
      <c r="H7813" s="86" t="s">
        <v>1306</v>
      </c>
      <c r="I7813" s="504" t="s">
        <v>10360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39"/>
        <v>0</v>
      </c>
      <c r="H7814" s="86" t="s">
        <v>134</v>
      </c>
      <c r="I7814" s="504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39"/>
        <v>0</v>
      </c>
      <c r="H7815" s="86" t="s">
        <v>1317</v>
      </c>
      <c r="I7815" s="504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39"/>
        <v>0</v>
      </c>
      <c r="H7816" s="86" t="s">
        <v>1317</v>
      </c>
      <c r="I7816" s="504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39"/>
        <v>0</v>
      </c>
      <c r="H7817" s="86" t="s">
        <v>3239</v>
      </c>
      <c r="I7817" s="504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39"/>
        <v>0</v>
      </c>
      <c r="H7818" s="86" t="s">
        <v>552</v>
      </c>
      <c r="I7818" s="504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39"/>
        <v>0</v>
      </c>
      <c r="H7819" s="86" t="s">
        <v>3913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39"/>
        <v>0</v>
      </c>
      <c r="H7820" s="86" t="s">
        <v>3913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7">
        <v>235000</v>
      </c>
      <c r="G7821" s="68">
        <f t="shared" si="239"/>
        <v>0</v>
      </c>
      <c r="H7821" s="86" t="s">
        <v>3530</v>
      </c>
      <c r="I7821" s="364" t="s">
        <v>10361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6">
        <v>140000</v>
      </c>
      <c r="G7822" s="68">
        <f t="shared" si="239"/>
        <v>0</v>
      </c>
      <c r="H7822" s="86" t="s">
        <v>3530</v>
      </c>
      <c r="I7822" s="364" t="s">
        <v>10361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4">
        <v>30000</v>
      </c>
      <c r="G7823" s="68">
        <f t="shared" si="239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39"/>
        <v>0</v>
      </c>
      <c r="H7824" s="86" t="s">
        <v>953</v>
      </c>
      <c r="I7824" s="364" t="s">
        <v>10362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39"/>
        <v>0</v>
      </c>
      <c r="H7825" s="86" t="s">
        <v>953</v>
      </c>
      <c r="I7825" s="364" t="s">
        <v>10362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39"/>
        <v>0</v>
      </c>
      <c r="H7826" s="86" t="s">
        <v>953</v>
      </c>
      <c r="I7826" s="364" t="s">
        <v>10362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39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39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39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39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39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39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39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39"/>
        <v>0</v>
      </c>
      <c r="H7834" s="86" t="s">
        <v>2277</v>
      </c>
      <c r="I7834" s="504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4">
        <f t="shared" si="239"/>
        <v>0</v>
      </c>
      <c r="H7835" s="86" t="s">
        <v>147</v>
      </c>
      <c r="I7835" s="504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39"/>
        <v>0</v>
      </c>
      <c r="H7836" s="86" t="s">
        <v>147</v>
      </c>
      <c r="I7836" s="504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39"/>
        <v>0</v>
      </c>
      <c r="H7837" s="86" t="s">
        <v>648</v>
      </c>
      <c r="I7837" s="504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39"/>
        <v>0</v>
      </c>
      <c r="H7838" s="86" t="s">
        <v>3239</v>
      </c>
      <c r="I7838" s="504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39"/>
        <v>0</v>
      </c>
      <c r="H7839" s="86" t="s">
        <v>3239</v>
      </c>
      <c r="I7839" s="504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39"/>
        <v>0</v>
      </c>
      <c r="H7840" s="86" t="s">
        <v>3239</v>
      </c>
      <c r="I7840" s="504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39"/>
        <v>0</v>
      </c>
      <c r="H7841" s="86" t="s">
        <v>134</v>
      </c>
      <c r="I7841" s="504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39"/>
        <v>0</v>
      </c>
      <c r="H7842" s="86" t="s">
        <v>134</v>
      </c>
      <c r="I7842" s="504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39"/>
        <v>0</v>
      </c>
      <c r="H7843" s="86" t="s">
        <v>134</v>
      </c>
      <c r="I7843" s="504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39"/>
        <v>0</v>
      </c>
      <c r="H7844" s="86" t="s">
        <v>134</v>
      </c>
      <c r="I7844" s="504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39"/>
        <v>0</v>
      </c>
      <c r="H7845" s="86" t="s">
        <v>134</v>
      </c>
      <c r="I7845" s="504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39"/>
        <v>0</v>
      </c>
      <c r="H7846" s="86" t="s">
        <v>3530</v>
      </c>
      <c r="I7846" s="364" t="s">
        <v>10363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39"/>
        <v>0</v>
      </c>
      <c r="H7847" s="86" t="s">
        <v>3530</v>
      </c>
      <c r="I7847" s="364" t="s">
        <v>10363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39"/>
        <v>0</v>
      </c>
      <c r="H7848" s="86" t="s">
        <v>3530</v>
      </c>
      <c r="I7848" s="364" t="s">
        <v>10363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39"/>
        <v>0</v>
      </c>
      <c r="H7849" s="86" t="s">
        <v>1095</v>
      </c>
      <c r="I7849" s="364" t="s">
        <v>10364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39"/>
        <v>0</v>
      </c>
      <c r="H7850" s="86" t="s">
        <v>1095</v>
      </c>
      <c r="I7850" s="364" t="s">
        <v>10364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39"/>
        <v>0</v>
      </c>
      <c r="H7851" s="86" t="s">
        <v>3913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39"/>
        <v>0</v>
      </c>
      <c r="H7852" s="86" t="s">
        <v>953</v>
      </c>
      <c r="I7852" s="364" t="s">
        <v>10365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39"/>
        <v>0</v>
      </c>
      <c r="H7853" s="86" t="s">
        <v>953</v>
      </c>
      <c r="I7853" s="364" t="s">
        <v>10365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39"/>
        <v>0</v>
      </c>
      <c r="H7854" s="86" t="s">
        <v>953</v>
      </c>
      <c r="I7854" s="364" t="s">
        <v>10365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39"/>
        <v>0</v>
      </c>
      <c r="H7855" s="86" t="s">
        <v>1105</v>
      </c>
      <c r="I7855" s="364" t="s">
        <v>10366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39"/>
        <v>0</v>
      </c>
      <c r="H7856" s="86" t="s">
        <v>631</v>
      </c>
      <c r="I7856" s="364" t="s">
        <v>10367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4">
        <v>10000</v>
      </c>
      <c r="G7857" s="68">
        <f t="shared" si="239"/>
        <v>0</v>
      </c>
      <c r="H7857" s="86" t="s">
        <v>631</v>
      </c>
      <c r="I7857" s="364" t="s">
        <v>10367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6">
        <v>5000</v>
      </c>
      <c r="G7858" s="68">
        <f t="shared" si="239"/>
        <v>0</v>
      </c>
      <c r="H7858" s="86" t="s">
        <v>631</v>
      </c>
      <c r="I7858" s="364" t="s">
        <v>10367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39"/>
        <v>0</v>
      </c>
      <c r="H7859" s="86" t="s">
        <v>1637</v>
      </c>
      <c r="I7859" s="86" t="s">
        <v>10368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39"/>
        <v>0</v>
      </c>
      <c r="H7860" s="86" t="s">
        <v>1637</v>
      </c>
      <c r="I7860" s="86" t="s">
        <v>10369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39"/>
        <v>0</v>
      </c>
      <c r="H7861" s="86" t="s">
        <v>2214</v>
      </c>
      <c r="I7861" s="86" t="s">
        <v>10370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40">D7862*F7862</f>
        <v>0</v>
      </c>
      <c r="H7862" s="86" t="s">
        <v>2214</v>
      </c>
      <c r="I7862" s="86" t="s">
        <v>10371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4010</v>
      </c>
      <c r="I7863" s="86" t="s">
        <v>10372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40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40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40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40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40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40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40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40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40"/>
        <v>0</v>
      </c>
      <c r="H7872" s="86" t="s">
        <v>10317</v>
      </c>
      <c r="I7872" s="504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4">
        <f t="shared" si="240"/>
        <v>0</v>
      </c>
      <c r="H7873" s="86" t="s">
        <v>953</v>
      </c>
      <c r="I7873" s="504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40"/>
        <v>0</v>
      </c>
      <c r="H7874" s="86" t="s">
        <v>2277</v>
      </c>
      <c r="I7874" s="504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40"/>
        <v>0</v>
      </c>
      <c r="H7875" s="86" t="s">
        <v>154</v>
      </c>
      <c r="I7875" s="504"/>
    </row>
    <row r="7876" spans="1:9" hidden="1" x14ac:dyDescent="0.25">
      <c r="A7876" s="60"/>
      <c r="B7876" s="60"/>
      <c r="C7876" s="540"/>
      <c r="D7876" s="65"/>
      <c r="E7876" s="66" t="s">
        <v>31</v>
      </c>
      <c r="F7876" s="67">
        <v>1650000</v>
      </c>
      <c r="G7876" s="68">
        <f t="shared" si="240"/>
        <v>0</v>
      </c>
      <c r="H7876" s="86" t="s">
        <v>2003</v>
      </c>
      <c r="I7876" s="504" t="s">
        <v>10373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40"/>
        <v>0</v>
      </c>
      <c r="H7877" s="86" t="s">
        <v>2003</v>
      </c>
      <c r="I7877" s="504" t="s">
        <v>10373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40"/>
        <v>0</v>
      </c>
      <c r="H7878" s="86" t="s">
        <v>2003</v>
      </c>
      <c r="I7878" s="504" t="s">
        <v>10373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40"/>
        <v>0</v>
      </c>
      <c r="H7879" s="86" t="s">
        <v>2003</v>
      </c>
      <c r="I7879" s="504" t="s">
        <v>10373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40"/>
        <v>0</v>
      </c>
      <c r="H7880" s="86" t="s">
        <v>2003</v>
      </c>
      <c r="I7880" s="504" t="s">
        <v>10373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40"/>
        <v>0</v>
      </c>
      <c r="H7881" s="86" t="s">
        <v>1032</v>
      </c>
      <c r="I7881" s="504" t="s">
        <v>10374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40"/>
        <v>0</v>
      </c>
      <c r="H7882" s="86" t="s">
        <v>3239</v>
      </c>
      <c r="I7882" s="504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40"/>
        <v>0</v>
      </c>
      <c r="H7883" s="86" t="s">
        <v>1041</v>
      </c>
      <c r="I7883" s="364" t="s">
        <v>10375</v>
      </c>
    </row>
    <row r="7884" spans="1:9" hidden="1" x14ac:dyDescent="0.25">
      <c r="A7884" s="60"/>
      <c r="B7884" s="378"/>
      <c r="C7884" s="378"/>
      <c r="D7884" s="377"/>
      <c r="E7884" s="501" t="s">
        <v>28</v>
      </c>
      <c r="F7884" s="379">
        <v>950000</v>
      </c>
      <c r="G7884" s="380">
        <f t="shared" si="240"/>
        <v>0</v>
      </c>
      <c r="H7884" s="497" t="s">
        <v>160</v>
      </c>
      <c r="I7884" s="497" t="s">
        <v>10376</v>
      </c>
    </row>
    <row r="7885" spans="1:9" hidden="1" x14ac:dyDescent="0.25">
      <c r="A7885" s="60"/>
      <c r="B7885" s="579"/>
      <c r="C7885" s="579"/>
      <c r="D7885" s="377"/>
      <c r="E7885" s="501" t="s">
        <v>28</v>
      </c>
      <c r="F7885" s="379">
        <v>375000</v>
      </c>
      <c r="G7885" s="380">
        <f t="shared" si="240"/>
        <v>0</v>
      </c>
      <c r="H7885" s="497" t="s">
        <v>160</v>
      </c>
      <c r="I7885" s="497" t="s">
        <v>10376</v>
      </c>
    </row>
    <row r="7886" spans="1:9" hidden="1" x14ac:dyDescent="0.25">
      <c r="A7886" s="60"/>
      <c r="B7886" s="378"/>
      <c r="C7886" s="378"/>
      <c r="D7886" s="377"/>
      <c r="E7886" s="501" t="s">
        <v>31</v>
      </c>
      <c r="F7886" s="380">
        <v>460000</v>
      </c>
      <c r="G7886" s="380">
        <f t="shared" si="240"/>
        <v>0</v>
      </c>
      <c r="H7886" s="497" t="s">
        <v>160</v>
      </c>
      <c r="I7886" s="497" t="s">
        <v>10376</v>
      </c>
    </row>
    <row r="7887" spans="1:9" hidden="1" x14ac:dyDescent="0.25">
      <c r="A7887" s="60"/>
      <c r="B7887" s="579"/>
      <c r="C7887" s="580"/>
      <c r="D7887" s="377"/>
      <c r="E7887" s="501" t="s">
        <v>28</v>
      </c>
      <c r="F7887" s="379">
        <v>1280000</v>
      </c>
      <c r="G7887" s="380">
        <f t="shared" si="240"/>
        <v>0</v>
      </c>
      <c r="H7887" s="497" t="s">
        <v>160</v>
      </c>
      <c r="I7887" s="497" t="s">
        <v>10377</v>
      </c>
    </row>
    <row r="7888" spans="1:9" hidden="1" x14ac:dyDescent="0.25">
      <c r="A7888" s="60"/>
      <c r="B7888" s="378"/>
      <c r="C7888" s="579"/>
      <c r="D7888" s="377"/>
      <c r="E7888" s="501" t="s">
        <v>28</v>
      </c>
      <c r="F7888" s="380">
        <v>160000</v>
      </c>
      <c r="G7888" s="380">
        <f t="shared" si="240"/>
        <v>0</v>
      </c>
      <c r="H7888" s="497" t="s">
        <v>160</v>
      </c>
      <c r="I7888" s="497" t="s">
        <v>10377</v>
      </c>
    </row>
    <row r="7889" spans="1:9" hidden="1" x14ac:dyDescent="0.25">
      <c r="A7889" s="60"/>
      <c r="B7889" s="579"/>
      <c r="C7889" s="579"/>
      <c r="D7889" s="377"/>
      <c r="E7889" s="501" t="s">
        <v>28</v>
      </c>
      <c r="F7889" s="382">
        <v>50000</v>
      </c>
      <c r="G7889" s="380">
        <f t="shared" si="240"/>
        <v>0</v>
      </c>
      <c r="H7889" s="497" t="s">
        <v>160</v>
      </c>
      <c r="I7889" s="497" t="s">
        <v>10377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40"/>
        <v>0</v>
      </c>
      <c r="H7890" s="86" t="s">
        <v>3913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40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40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40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6">
        <v>15000</v>
      </c>
      <c r="G7895" s="68">
        <f t="shared" si="240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40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40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40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40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40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40"/>
        <v>0</v>
      </c>
      <c r="H7901" s="86" t="s">
        <v>696</v>
      </c>
      <c r="I7901" s="86" t="s">
        <v>10378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40"/>
        <v>0</v>
      </c>
      <c r="H7902" s="86" t="s">
        <v>696</v>
      </c>
      <c r="I7902" s="86" t="s">
        <v>10378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40"/>
        <v>0</v>
      </c>
      <c r="H7903" s="86" t="s">
        <v>696</v>
      </c>
      <c r="I7903" s="86" t="s">
        <v>10378</v>
      </c>
    </row>
    <row r="7904" spans="1:9" hidden="1" x14ac:dyDescent="0.25">
      <c r="A7904" s="60"/>
      <c r="B7904" s="74"/>
      <c r="C7904" s="383"/>
      <c r="D7904" s="81"/>
      <c r="E7904" s="66" t="s">
        <v>31</v>
      </c>
      <c r="F7904" s="217">
        <v>1545000</v>
      </c>
      <c r="G7904" s="68">
        <f t="shared" si="240"/>
        <v>0</v>
      </c>
      <c r="H7904" s="86" t="s">
        <v>696</v>
      </c>
      <c r="I7904" s="86" t="s">
        <v>10378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40"/>
        <v>0</v>
      </c>
      <c r="H7905" s="86" t="s">
        <v>696</v>
      </c>
      <c r="I7905" s="86" t="s">
        <v>10378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40"/>
        <v>0</v>
      </c>
      <c r="H7906" s="86" t="s">
        <v>696</v>
      </c>
      <c r="I7906" s="86" t="s">
        <v>10378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40"/>
        <v>0</v>
      </c>
      <c r="H7907" s="86" t="s">
        <v>696</v>
      </c>
      <c r="I7907" s="86" t="s">
        <v>10378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40"/>
        <v>0</v>
      </c>
      <c r="H7908" s="69" t="s">
        <v>696</v>
      </c>
      <c r="I7908" s="86" t="s">
        <v>10378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40"/>
        <v>0</v>
      </c>
      <c r="H7909" s="69" t="s">
        <v>696</v>
      </c>
      <c r="I7909" s="86" t="s">
        <v>10378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40"/>
        <v>0</v>
      </c>
      <c r="H7910" s="69" t="s">
        <v>10379</v>
      </c>
      <c r="I7910" s="86" t="s">
        <v>10378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40"/>
        <v>0</v>
      </c>
      <c r="H7911" s="86" t="s">
        <v>2038</v>
      </c>
      <c r="I7911" s="60" t="s">
        <v>10380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40"/>
        <v>0</v>
      </c>
      <c r="H7912" s="86" t="s">
        <v>2038</v>
      </c>
      <c r="I7912" s="60" t="s">
        <v>10380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40"/>
        <v>0</v>
      </c>
      <c r="H7913" s="86" t="s">
        <v>2038</v>
      </c>
      <c r="I7913" s="60" t="s">
        <v>10380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81">
        <v>82000</v>
      </c>
      <c r="G7914" s="60">
        <f t="shared" si="240"/>
        <v>0</v>
      </c>
      <c r="H7914" s="86" t="s">
        <v>2038</v>
      </c>
      <c r="I7914" s="60" t="s">
        <v>10380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81">
        <v>155000</v>
      </c>
      <c r="G7915" s="60">
        <f t="shared" si="240"/>
        <v>0</v>
      </c>
      <c r="H7915" s="86" t="s">
        <v>909</v>
      </c>
      <c r="I7915" s="60" t="s">
        <v>10381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81">
        <v>50000</v>
      </c>
      <c r="G7916" s="60">
        <f t="shared" si="240"/>
        <v>0</v>
      </c>
      <c r="H7916" s="86" t="s">
        <v>909</v>
      </c>
      <c r="I7916" s="60" t="s">
        <v>10381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81">
        <v>1545000</v>
      </c>
      <c r="G7917" s="60">
        <f t="shared" si="240"/>
        <v>0</v>
      </c>
      <c r="H7917" s="86" t="s">
        <v>909</v>
      </c>
      <c r="I7917" s="60" t="s">
        <v>10381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40"/>
        <v>0</v>
      </c>
      <c r="H7918" s="86" t="s">
        <v>909</v>
      </c>
      <c r="I7918" s="60" t="s">
        <v>10381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40"/>
        <v>0</v>
      </c>
      <c r="H7919" s="86" t="s">
        <v>2003</v>
      </c>
      <c r="I7919" s="504" t="s">
        <v>10382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4">
        <f t="shared" si="240"/>
        <v>0</v>
      </c>
      <c r="H7920" s="86" t="s">
        <v>2003</v>
      </c>
      <c r="I7920" s="504" t="s">
        <v>10382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40"/>
        <v>0</v>
      </c>
      <c r="H7921" s="86" t="s">
        <v>2003</v>
      </c>
      <c r="I7921" s="504" t="s">
        <v>10382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40"/>
        <v>0</v>
      </c>
      <c r="H7922" s="86" t="s">
        <v>2058</v>
      </c>
      <c r="I7922" s="504" t="s">
        <v>10383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40"/>
        <v>0</v>
      </c>
      <c r="H7923" s="86" t="s">
        <v>1105</v>
      </c>
      <c r="I7923" s="364" t="s">
        <v>10366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40"/>
        <v>0</v>
      </c>
      <c r="H7924" s="86" t="s">
        <v>1095</v>
      </c>
      <c r="I7924" s="504" t="s">
        <v>10384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40"/>
        <v>0</v>
      </c>
      <c r="H7925" s="86" t="s">
        <v>1095</v>
      </c>
      <c r="I7925" s="504" t="s">
        <v>10384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41">D7926*F7926</f>
        <v>0</v>
      </c>
      <c r="H7926" s="86" t="s">
        <v>2435</v>
      </c>
      <c r="I7926" s="504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41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41"/>
        <v>0</v>
      </c>
      <c r="H7928" s="86" t="s">
        <v>696</v>
      </c>
      <c r="I7928" s="86" t="s">
        <v>10378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41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6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41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41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41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41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10385</v>
      </c>
      <c r="I7936" s="504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4">
        <f t="shared" ref="G7937:G7966" si="242">D7937*F7937</f>
        <v>0</v>
      </c>
      <c r="H7937" s="86" t="s">
        <v>2277</v>
      </c>
      <c r="I7937" s="504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42"/>
        <v>0</v>
      </c>
      <c r="H7938" s="86" t="s">
        <v>2277</v>
      </c>
      <c r="I7938" s="504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42"/>
        <v>0</v>
      </c>
      <c r="H7939" s="86" t="s">
        <v>147</v>
      </c>
      <c r="I7939" s="504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42"/>
        <v>0</v>
      </c>
      <c r="H7940" s="86" t="s">
        <v>138</v>
      </c>
      <c r="I7940" s="504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42"/>
        <v>0</v>
      </c>
      <c r="H7941" s="86" t="s">
        <v>620</v>
      </c>
      <c r="I7941" s="364" t="s">
        <v>10386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42"/>
        <v>0</v>
      </c>
      <c r="H7942" s="86" t="s">
        <v>620</v>
      </c>
      <c r="I7942" s="364" t="s">
        <v>10386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42"/>
        <v>0</v>
      </c>
      <c r="H7943" s="86" t="s">
        <v>620</v>
      </c>
      <c r="I7943" s="364" t="s">
        <v>10386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42"/>
        <v>0</v>
      </c>
      <c r="H7944" s="86" t="s">
        <v>620</v>
      </c>
      <c r="I7944" s="364" t="s">
        <v>10386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42"/>
        <v>0</v>
      </c>
      <c r="H7945" s="86" t="s">
        <v>3462</v>
      </c>
      <c r="I7945" s="504" t="s">
        <v>10387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42"/>
        <v>0</v>
      </c>
      <c r="H7946" s="86" t="s">
        <v>3462</v>
      </c>
      <c r="I7946" s="504" t="s">
        <v>10387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4">
        <v>35000</v>
      </c>
      <c r="G7947" s="68">
        <f t="shared" si="242"/>
        <v>0</v>
      </c>
      <c r="H7947" s="86" t="s">
        <v>3462</v>
      </c>
      <c r="I7947" s="504" t="s">
        <v>10387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42"/>
        <v>0</v>
      </c>
      <c r="H7948" s="86" t="s">
        <v>3462</v>
      </c>
      <c r="I7948" s="504" t="s">
        <v>10387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42"/>
        <v>0</v>
      </c>
      <c r="H7949" s="86" t="s">
        <v>3462</v>
      </c>
      <c r="I7949" s="504" t="s">
        <v>10387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42"/>
        <v>0</v>
      </c>
      <c r="H7950" s="86" t="s">
        <v>10388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42"/>
        <v>0</v>
      </c>
      <c r="H7951" s="86" t="s">
        <v>1791</v>
      </c>
      <c r="I7951" s="364" t="s">
        <v>10389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42"/>
        <v>0</v>
      </c>
      <c r="H7952" s="364" t="s">
        <v>825</v>
      </c>
      <c r="I7952" s="364" t="s">
        <v>8616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42"/>
        <v>0</v>
      </c>
      <c r="H7953" s="86" t="s">
        <v>825</v>
      </c>
      <c r="I7953" s="364" t="s">
        <v>8616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42"/>
        <v>0</v>
      </c>
      <c r="H7954" s="86" t="s">
        <v>825</v>
      </c>
      <c r="I7954" s="364" t="s">
        <v>8616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42"/>
        <v>0</v>
      </c>
      <c r="H7955" s="86" t="s">
        <v>909</v>
      </c>
      <c r="I7955" s="364" t="s">
        <v>8616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42"/>
        <v>0</v>
      </c>
      <c r="H7956" s="86" t="s">
        <v>909</v>
      </c>
      <c r="I7956" s="364" t="s">
        <v>8616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42"/>
        <v>0</v>
      </c>
      <c r="H7957" s="86" t="s">
        <v>909</v>
      </c>
      <c r="I7957" s="364" t="s">
        <v>8616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6">
        <v>34689</v>
      </c>
      <c r="G7958" s="68">
        <f t="shared" si="242"/>
        <v>0</v>
      </c>
      <c r="H7958" s="86" t="s">
        <v>909</v>
      </c>
      <c r="I7958" s="364" t="s">
        <v>8616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42"/>
        <v>0</v>
      </c>
      <c r="H7959" s="86" t="s">
        <v>909</v>
      </c>
      <c r="I7959" s="364" t="s">
        <v>8616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42"/>
        <v>0</v>
      </c>
      <c r="H7960" s="86" t="s">
        <v>909</v>
      </c>
      <c r="I7960" s="364" t="s">
        <v>8616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42"/>
        <v>0</v>
      </c>
      <c r="H7961" s="86" t="s">
        <v>909</v>
      </c>
      <c r="I7961" s="364" t="s">
        <v>8616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42"/>
        <v>0</v>
      </c>
      <c r="H7962" s="86" t="s">
        <v>909</v>
      </c>
      <c r="I7962" s="86" t="s">
        <v>8616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42"/>
        <v>0</v>
      </c>
      <c r="H7963" s="86" t="s">
        <v>909</v>
      </c>
      <c r="I7963" s="86" t="s">
        <v>8616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42"/>
        <v>0</v>
      </c>
      <c r="H7964" s="86" t="s">
        <v>909</v>
      </c>
      <c r="I7964" s="86" t="s">
        <v>8616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42"/>
        <v>0</v>
      </c>
      <c r="H7965" s="86" t="s">
        <v>552</v>
      </c>
      <c r="I7965" s="86" t="s">
        <v>10390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42"/>
        <v>0</v>
      </c>
      <c r="H7966" s="86" t="s">
        <v>3913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6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0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4" t="s">
        <v>10391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4">
        <f t="shared" ref="G7970:G8001" si="243">D7970*F7970</f>
        <v>0</v>
      </c>
      <c r="H7970" s="86" t="s">
        <v>714</v>
      </c>
      <c r="I7970" s="504" t="s">
        <v>10392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43"/>
        <v>0</v>
      </c>
      <c r="H7971" s="86" t="s">
        <v>714</v>
      </c>
      <c r="I7971" s="504" t="s">
        <v>10392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43"/>
        <v>0</v>
      </c>
      <c r="H7972" s="86" t="s">
        <v>2744</v>
      </c>
      <c r="I7972" s="504" t="s">
        <v>10393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4" t="s">
        <v>8616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43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43"/>
        <v>0</v>
      </c>
      <c r="H7975" s="86" t="s">
        <v>35</v>
      </c>
      <c r="I7975" s="364" t="s">
        <v>10394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43"/>
        <v>0</v>
      </c>
      <c r="H7976" s="86" t="s">
        <v>696</v>
      </c>
      <c r="I7976" s="364" t="s">
        <v>10395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43"/>
        <v>0</v>
      </c>
      <c r="H7977" s="86" t="s">
        <v>696</v>
      </c>
      <c r="I7977" s="364" t="s">
        <v>10395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43"/>
        <v>0</v>
      </c>
      <c r="H7978" s="86" t="s">
        <v>134</v>
      </c>
      <c r="I7978" s="504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43"/>
        <v>0</v>
      </c>
      <c r="H7979" s="86" t="s">
        <v>134</v>
      </c>
      <c r="I7979" s="504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43"/>
        <v>0</v>
      </c>
      <c r="H7980" s="86" t="s">
        <v>3239</v>
      </c>
      <c r="I7980" s="504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43"/>
        <v>0</v>
      </c>
      <c r="H7981" s="86" t="s">
        <v>3239</v>
      </c>
      <c r="I7981" s="504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43"/>
        <v>0</v>
      </c>
      <c r="H7982" s="86" t="s">
        <v>2048</v>
      </c>
      <c r="I7982" s="364" t="s">
        <v>10396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43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43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43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6">
        <v>1500000</v>
      </c>
      <c r="G7986" s="68">
        <f t="shared" si="243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43"/>
        <v>0</v>
      </c>
      <c r="H7987" s="86" t="s">
        <v>3096</v>
      </c>
      <c r="I7987" s="364" t="s">
        <v>10397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43"/>
        <v>0</v>
      </c>
      <c r="H7988" s="86" t="s">
        <v>3096</v>
      </c>
      <c r="I7988" s="364" t="s">
        <v>10397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43"/>
        <v>0</v>
      </c>
      <c r="H7989" s="86" t="s">
        <v>3096</v>
      </c>
      <c r="I7989" s="364" t="s">
        <v>10397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6">
        <v>32300</v>
      </c>
      <c r="G7990" s="68">
        <f t="shared" si="243"/>
        <v>0</v>
      </c>
      <c r="H7990" s="86" t="s">
        <v>3096</v>
      </c>
      <c r="I7990" s="364" t="s">
        <v>10397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43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43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43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43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43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43"/>
        <v>0</v>
      </c>
      <c r="H7996" s="86" t="s">
        <v>909</v>
      </c>
      <c r="I7996" s="86"/>
    </row>
    <row r="7997" spans="1:9" hidden="1" x14ac:dyDescent="0.25">
      <c r="A7997" s="60"/>
      <c r="B7997" s="60"/>
      <c r="C7997" s="383"/>
      <c r="D7997" s="65"/>
      <c r="E7997" s="66" t="s">
        <v>31</v>
      </c>
      <c r="F7997" s="62">
        <v>500000</v>
      </c>
      <c r="G7997" s="68">
        <f t="shared" si="243"/>
        <v>0</v>
      </c>
      <c r="H7997" s="86" t="s">
        <v>198</v>
      </c>
      <c r="I7997" s="86"/>
    </row>
    <row r="7998" spans="1:9" hidden="1" x14ac:dyDescent="0.25">
      <c r="A7998" s="60"/>
      <c r="B7998" s="80"/>
      <c r="C7998" s="383"/>
      <c r="D7998" s="65"/>
      <c r="E7998" s="66" t="s">
        <v>31</v>
      </c>
      <c r="F7998" s="67">
        <v>500000</v>
      </c>
      <c r="G7998" s="68">
        <f t="shared" si="243"/>
        <v>0</v>
      </c>
      <c r="H7998" s="86" t="s">
        <v>198</v>
      </c>
      <c r="I7998" s="86"/>
    </row>
    <row r="7999" spans="1:9" hidden="1" x14ac:dyDescent="0.25">
      <c r="A7999" s="60"/>
      <c r="B7999" s="60"/>
      <c r="C7999" s="383"/>
      <c r="D7999" s="65"/>
      <c r="E7999" s="66" t="s">
        <v>28</v>
      </c>
      <c r="F7999" s="67">
        <v>60000</v>
      </c>
      <c r="G7999" s="68">
        <f t="shared" si="243"/>
        <v>0</v>
      </c>
      <c r="H7999" s="86" t="s">
        <v>198</v>
      </c>
      <c r="I7999" s="86"/>
    </row>
    <row r="8000" spans="1:9" hidden="1" x14ac:dyDescent="0.25">
      <c r="A8000" s="60"/>
      <c r="B8000" s="60"/>
      <c r="C8000" s="383"/>
      <c r="D8000" s="65"/>
      <c r="E8000" s="66" t="s">
        <v>31</v>
      </c>
      <c r="F8000" s="72">
        <v>300000</v>
      </c>
      <c r="G8000" s="217">
        <f t="shared" si="243"/>
        <v>0</v>
      </c>
      <c r="H8000" s="86" t="s">
        <v>198</v>
      </c>
      <c r="I8000" s="86"/>
    </row>
    <row r="8001" spans="1:9" hidden="1" x14ac:dyDescent="0.25">
      <c r="A8001" s="60"/>
      <c r="B8001" s="60"/>
      <c r="C8001" s="383"/>
      <c r="D8001" s="65"/>
      <c r="E8001" s="66" t="s">
        <v>31</v>
      </c>
      <c r="F8001" s="68">
        <v>25000</v>
      </c>
      <c r="G8001" s="217">
        <f t="shared" si="243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0"/>
      <c r="E8002" s="66" t="s">
        <v>137</v>
      </c>
      <c r="F8002" s="217">
        <v>23000</v>
      </c>
      <c r="G8002" s="68">
        <f>F8002*D8002</f>
        <v>0</v>
      </c>
      <c r="H8002" s="86" t="s">
        <v>10317</v>
      </c>
      <c r="I8002" s="504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4">
        <f t="shared" ref="G8003:G8024" si="244">D8003*F8003</f>
        <v>0</v>
      </c>
      <c r="H8003" s="86" t="s">
        <v>10317</v>
      </c>
      <c r="I8003" s="504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44"/>
        <v>0</v>
      </c>
      <c r="H8004" s="86" t="s">
        <v>1146</v>
      </c>
      <c r="I8004" s="504" t="s">
        <v>10398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44"/>
        <v>0</v>
      </c>
      <c r="H8005" s="86" t="s">
        <v>1146</v>
      </c>
      <c r="I8005" s="504" t="s">
        <v>10398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4" t="s">
        <v>10399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4090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3944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44"/>
        <v>0</v>
      </c>
      <c r="H8010" s="86" t="s">
        <v>3893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44"/>
        <v>0</v>
      </c>
      <c r="H8011" s="86" t="s">
        <v>3893</v>
      </c>
      <c r="I8011" s="504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3884</v>
      </c>
      <c r="I8012" s="504"/>
    </row>
    <row r="8013" spans="1:9" hidden="1" x14ac:dyDescent="0.25">
      <c r="A8013" s="60"/>
      <c r="B8013" s="111"/>
      <c r="C8013" s="63"/>
      <c r="D8013" s="65"/>
      <c r="E8013" s="66" t="s">
        <v>28</v>
      </c>
      <c r="F8013" s="396">
        <v>100000</v>
      </c>
      <c r="G8013" s="68">
        <f>D8013*F8013</f>
        <v>0</v>
      </c>
      <c r="H8013" s="86" t="s">
        <v>3884</v>
      </c>
      <c r="I8013" s="504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44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44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44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44"/>
        <v>0</v>
      </c>
      <c r="H8017" s="86" t="s">
        <v>2003</v>
      </c>
      <c r="I8017" s="364" t="s">
        <v>10400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44"/>
        <v>0</v>
      </c>
      <c r="H8018" s="86" t="s">
        <v>2003</v>
      </c>
      <c r="I8018" s="364" t="s">
        <v>10400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44"/>
        <v>0</v>
      </c>
      <c r="H8019" s="86" t="s">
        <v>2003</v>
      </c>
      <c r="I8019" s="364" t="s">
        <v>10400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44"/>
        <v>0</v>
      </c>
      <c r="H8020" s="86" t="s">
        <v>2003</v>
      </c>
      <c r="I8020" s="364" t="s">
        <v>10400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44"/>
        <v>0</v>
      </c>
      <c r="H8021" s="86" t="s">
        <v>1043</v>
      </c>
      <c r="I8021" s="86" t="s">
        <v>10401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44"/>
        <v>0</v>
      </c>
      <c r="H8022" s="86" t="s">
        <v>1306</v>
      </c>
      <c r="I8022" s="86" t="s">
        <v>10402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44"/>
        <v>0</v>
      </c>
      <c r="H8023" s="86" t="s">
        <v>565</v>
      </c>
      <c r="I8023" s="364" t="s">
        <v>10394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44"/>
        <v>0</v>
      </c>
      <c r="H8024" s="86" t="s">
        <v>550</v>
      </c>
      <c r="I8024" s="364" t="s">
        <v>10394</v>
      </c>
    </row>
    <row r="8025" spans="1:9" hidden="1" x14ac:dyDescent="0.25">
      <c r="A8025" s="60"/>
      <c r="B8025" s="60"/>
      <c r="C8025" s="60"/>
      <c r="D8025" s="390"/>
      <c r="E8025" s="66" t="s">
        <v>137</v>
      </c>
      <c r="F8025" s="217">
        <v>28200</v>
      </c>
      <c r="G8025" s="68">
        <f>F8025*D8025</f>
        <v>0</v>
      </c>
      <c r="H8025" s="86" t="s">
        <v>3927</v>
      </c>
      <c r="I8025" s="504"/>
    </row>
    <row r="8026" spans="1:9" hidden="1" x14ac:dyDescent="0.25">
      <c r="A8026" s="60"/>
      <c r="B8026" s="60"/>
      <c r="C8026" s="60"/>
      <c r="D8026" s="390"/>
      <c r="E8026" s="66" t="s">
        <v>137</v>
      </c>
      <c r="F8026" s="217">
        <v>28200</v>
      </c>
      <c r="G8026" s="68">
        <f t="shared" ref="G8026:G8066" si="245">D8026*F8026</f>
        <v>0</v>
      </c>
      <c r="H8026" s="86" t="s">
        <v>1301</v>
      </c>
      <c r="I8026" s="504"/>
    </row>
    <row r="8027" spans="1:9" hidden="1" x14ac:dyDescent="0.25">
      <c r="A8027" s="60"/>
      <c r="B8027" s="60"/>
      <c r="C8027" s="60"/>
      <c r="D8027" s="390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4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10403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10403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4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45"/>
        <v>0</v>
      </c>
      <c r="H8032" s="86" t="s">
        <v>134</v>
      </c>
      <c r="I8032" s="504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4"/>
    </row>
    <row r="8034" spans="1:9" hidden="1" x14ac:dyDescent="0.25">
      <c r="A8034" s="60"/>
      <c r="B8034" s="111"/>
      <c r="C8034" s="63"/>
      <c r="D8034" s="65"/>
      <c r="E8034" s="66" t="s">
        <v>28</v>
      </c>
      <c r="F8034" s="396">
        <v>10000</v>
      </c>
      <c r="G8034" s="68">
        <f t="shared" ref="G8034:G8040" si="246">D8034*F8034</f>
        <v>0</v>
      </c>
      <c r="H8034" s="86" t="s">
        <v>134</v>
      </c>
      <c r="I8034" s="504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46"/>
        <v>0</v>
      </c>
      <c r="H8035" s="86" t="s">
        <v>789</v>
      </c>
      <c r="I8035" s="504" t="s">
        <v>10404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46"/>
        <v>0</v>
      </c>
      <c r="H8036" s="86" t="s">
        <v>631</v>
      </c>
      <c r="I8036" s="364" t="s">
        <v>10405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46"/>
        <v>0</v>
      </c>
      <c r="H8037" s="86" t="s">
        <v>631</v>
      </c>
      <c r="I8037" s="364" t="s">
        <v>10405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46"/>
        <v>0</v>
      </c>
      <c r="H8038" s="86" t="s">
        <v>198</v>
      </c>
      <c r="I8038" s="364" t="s">
        <v>10406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46"/>
        <v>0</v>
      </c>
      <c r="H8039" s="86" t="s">
        <v>552</v>
      </c>
      <c r="I8039" s="364" t="s">
        <v>10407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46"/>
        <v>0</v>
      </c>
      <c r="H8040" s="86" t="s">
        <v>1266</v>
      </c>
      <c r="I8040" s="364" t="s">
        <v>10408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45"/>
        <v>0</v>
      </c>
      <c r="H8041" s="86" t="s">
        <v>1266</v>
      </c>
      <c r="I8041" s="364" t="s">
        <v>10408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45"/>
        <v>0</v>
      </c>
      <c r="H8042" s="86" t="s">
        <v>1266</v>
      </c>
      <c r="I8042" s="364" t="s">
        <v>10408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45"/>
        <v>0</v>
      </c>
      <c r="H8043" s="86" t="s">
        <v>1266</v>
      </c>
      <c r="I8043" s="364" t="s">
        <v>10408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45"/>
        <v>0</v>
      </c>
      <c r="H8044" s="86" t="s">
        <v>1266</v>
      </c>
      <c r="I8044" s="364" t="s">
        <v>10408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45"/>
        <v>0</v>
      </c>
      <c r="H8045" s="86" t="s">
        <v>1266</v>
      </c>
      <c r="I8045" s="364" t="s">
        <v>10408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45"/>
        <v>0</v>
      </c>
      <c r="H8046" s="86" t="s">
        <v>1266</v>
      </c>
      <c r="I8046" s="364" t="s">
        <v>10408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45"/>
        <v>0</v>
      </c>
      <c r="H8047" s="86" t="s">
        <v>1266</v>
      </c>
      <c r="I8047" s="364" t="s">
        <v>10408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45"/>
        <v>0</v>
      </c>
      <c r="H8048" s="86" t="s">
        <v>1266</v>
      </c>
      <c r="I8048" s="364" t="s">
        <v>10408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45"/>
        <v>0</v>
      </c>
      <c r="H8049" s="86" t="s">
        <v>1266</v>
      </c>
      <c r="I8049" s="364" t="s">
        <v>10408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45"/>
        <v>0</v>
      </c>
      <c r="H8050" s="86" t="s">
        <v>1266</v>
      </c>
      <c r="I8050" s="364" t="s">
        <v>10408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45"/>
        <v>0</v>
      </c>
      <c r="H8051" s="86" t="s">
        <v>1266</v>
      </c>
      <c r="I8051" s="364" t="s">
        <v>10408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45"/>
        <v>0</v>
      </c>
      <c r="H8052" s="86" t="s">
        <v>1266</v>
      </c>
      <c r="I8052" s="364" t="s">
        <v>10408</v>
      </c>
    </row>
    <row r="8053" spans="1:9" hidden="1" x14ac:dyDescent="0.25">
      <c r="A8053" s="60"/>
      <c r="B8053" s="74"/>
      <c r="C8053" s="383"/>
      <c r="D8053" s="81"/>
      <c r="E8053" s="66" t="s">
        <v>28</v>
      </c>
      <c r="F8053" s="217">
        <v>50000</v>
      </c>
      <c r="G8053" s="68">
        <f t="shared" si="245"/>
        <v>0</v>
      </c>
      <c r="H8053" s="86" t="s">
        <v>1266</v>
      </c>
      <c r="I8053" s="364" t="s">
        <v>10408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45"/>
        <v>0</v>
      </c>
      <c r="H8054" s="86" t="s">
        <v>3884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45"/>
        <v>0</v>
      </c>
      <c r="H8055" s="86" t="s">
        <v>3884</v>
      </c>
      <c r="I8055" s="86"/>
    </row>
    <row r="8056" spans="1:9" hidden="1" x14ac:dyDescent="0.25">
      <c r="A8056" s="60"/>
      <c r="B8056" s="60"/>
      <c r="C8056" s="383"/>
      <c r="D8056" s="65"/>
      <c r="E8056" s="66" t="s">
        <v>31</v>
      </c>
      <c r="F8056" s="68">
        <v>150000</v>
      </c>
      <c r="G8056" s="217">
        <f t="shared" si="245"/>
        <v>0</v>
      </c>
      <c r="H8056" s="86" t="s">
        <v>3884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45"/>
        <v>0</v>
      </c>
      <c r="H8057" s="86" t="s">
        <v>3884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45"/>
        <v>0</v>
      </c>
      <c r="H8058" s="86" t="s">
        <v>3884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45"/>
        <v>0</v>
      </c>
      <c r="H8059" s="86" t="s">
        <v>3884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45"/>
        <v>0</v>
      </c>
      <c r="H8060" s="86" t="s">
        <v>10409</v>
      </c>
      <c r="I8060" s="60" t="s">
        <v>10410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45"/>
        <v>0</v>
      </c>
      <c r="H8061" s="86" t="s">
        <v>552</v>
      </c>
      <c r="I8061" s="60" t="s">
        <v>10410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45"/>
        <v>0</v>
      </c>
      <c r="H8062" s="86" t="s">
        <v>552</v>
      </c>
      <c r="I8062" s="60" t="s">
        <v>10410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45"/>
        <v>0</v>
      </c>
      <c r="H8063" s="86" t="s">
        <v>4119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45"/>
        <v>0</v>
      </c>
      <c r="H8064" s="374" t="s">
        <v>4119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45"/>
        <v>0</v>
      </c>
      <c r="H8065" s="374" t="s">
        <v>4119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45"/>
        <v>0</v>
      </c>
      <c r="H8066" s="374" t="s">
        <v>4119</v>
      </c>
      <c r="I8066" s="60"/>
    </row>
    <row r="8067" spans="1:9" hidden="1" x14ac:dyDescent="0.25">
      <c r="A8067" s="60"/>
      <c r="B8067" s="60"/>
      <c r="C8067" s="60"/>
      <c r="D8067" s="390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4" t="s">
        <v>10411</v>
      </c>
    </row>
    <row r="8068" spans="1:9" hidden="1" x14ac:dyDescent="0.25">
      <c r="A8068" s="60"/>
      <c r="B8068" s="60"/>
      <c r="C8068" s="60"/>
      <c r="D8068" s="390"/>
      <c r="E8068" s="66" t="s">
        <v>28</v>
      </c>
      <c r="F8068" s="217">
        <v>87500</v>
      </c>
      <c r="G8068" s="68">
        <f t="shared" ref="G8068:G8089" si="247">D8068*F8068</f>
        <v>0</v>
      </c>
      <c r="H8068" s="86" t="s">
        <v>671</v>
      </c>
      <c r="I8068" s="504" t="s">
        <v>10411</v>
      </c>
    </row>
    <row r="8069" spans="1:9" hidden="1" x14ac:dyDescent="0.25">
      <c r="A8069" s="60"/>
      <c r="B8069" s="60"/>
      <c r="C8069" s="60"/>
      <c r="D8069" s="390"/>
      <c r="E8069" s="66" t="s">
        <v>28</v>
      </c>
      <c r="F8069" s="217">
        <v>45000</v>
      </c>
      <c r="G8069" s="68">
        <f t="shared" si="247"/>
        <v>0</v>
      </c>
      <c r="H8069" s="86" t="s">
        <v>671</v>
      </c>
      <c r="I8069" s="504" t="s">
        <v>10411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47"/>
        <v>0</v>
      </c>
      <c r="H8070" s="86" t="s">
        <v>671</v>
      </c>
      <c r="I8070" s="504" t="s">
        <v>10411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47"/>
        <v>0</v>
      </c>
      <c r="H8071" s="86" t="s">
        <v>671</v>
      </c>
      <c r="I8071" s="504" t="s">
        <v>10411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47"/>
        <v>0</v>
      </c>
      <c r="H8072" s="86" t="s">
        <v>134</v>
      </c>
      <c r="I8072" s="364"/>
    </row>
    <row r="8073" spans="1:9" hidden="1" x14ac:dyDescent="0.25">
      <c r="A8073" s="60"/>
      <c r="B8073" s="378"/>
      <c r="C8073" s="378"/>
      <c r="D8073" s="555"/>
      <c r="E8073" s="501" t="s">
        <v>137</v>
      </c>
      <c r="F8073" s="382">
        <v>28200</v>
      </c>
      <c r="G8073" s="380">
        <f t="shared" si="247"/>
        <v>0</v>
      </c>
      <c r="H8073" s="497" t="s">
        <v>9160</v>
      </c>
      <c r="I8073" s="497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47"/>
        <v>0</v>
      </c>
      <c r="H8074" s="86" t="s">
        <v>3096</v>
      </c>
      <c r="I8074" s="504" t="s">
        <v>10412</v>
      </c>
    </row>
    <row r="8075" spans="1:9" hidden="1" x14ac:dyDescent="0.25">
      <c r="A8075" s="60"/>
      <c r="B8075" s="60"/>
      <c r="C8075" s="60"/>
      <c r="D8075" s="390"/>
      <c r="E8075" s="66" t="s">
        <v>137</v>
      </c>
      <c r="F8075" s="217">
        <v>28200</v>
      </c>
      <c r="G8075" s="68">
        <f t="shared" si="247"/>
        <v>0</v>
      </c>
      <c r="H8075" s="86" t="s">
        <v>147</v>
      </c>
      <c r="I8075" s="504"/>
    </row>
    <row r="8076" spans="1:9" hidden="1" x14ac:dyDescent="0.25">
      <c r="A8076" s="60"/>
      <c r="B8076" s="111"/>
      <c r="C8076" s="63"/>
      <c r="D8076" s="65"/>
      <c r="E8076" s="66" t="s">
        <v>28</v>
      </c>
      <c r="F8076" s="396">
        <v>2000</v>
      </c>
      <c r="G8076" s="68">
        <f t="shared" si="247"/>
        <v>0</v>
      </c>
      <c r="H8076" s="86" t="s">
        <v>147</v>
      </c>
      <c r="I8076" s="504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47"/>
        <v>0</v>
      </c>
      <c r="H8077" s="86" t="s">
        <v>696</v>
      </c>
      <c r="I8077" s="364" t="s">
        <v>10413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47"/>
        <v>0</v>
      </c>
      <c r="H8078" s="86" t="s">
        <v>696</v>
      </c>
      <c r="I8078" s="364" t="s">
        <v>10413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47"/>
        <v>0</v>
      </c>
      <c r="H8079" s="86" t="s">
        <v>696</v>
      </c>
      <c r="I8079" s="364" t="s">
        <v>10413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47"/>
        <v>0</v>
      </c>
      <c r="H8080" s="86" t="s">
        <v>3884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47"/>
        <v>0</v>
      </c>
      <c r="H8081" s="86" t="s">
        <v>3884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47"/>
        <v>0</v>
      </c>
      <c r="H8082" s="86" t="s">
        <v>3884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47"/>
        <v>0</v>
      </c>
      <c r="H8083" s="86" t="s">
        <v>3884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47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47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47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47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47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6">
        <v>1500</v>
      </c>
      <c r="G8089" s="68">
        <f t="shared" si="247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0"/>
      <c r="E8090" s="66" t="s">
        <v>137</v>
      </c>
      <c r="F8090" s="217">
        <v>23000</v>
      </c>
      <c r="G8090" s="68">
        <f>F8090*D8090</f>
        <v>0</v>
      </c>
      <c r="H8090" s="86" t="s">
        <v>3927</v>
      </c>
      <c r="I8090" s="504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48">D8091*F8091</f>
        <v>0</v>
      </c>
      <c r="H8091" s="86" t="s">
        <v>134</v>
      </c>
      <c r="I8091" s="364" t="s">
        <v>10394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48"/>
        <v>0</v>
      </c>
      <c r="H8092" s="86" t="s">
        <v>1619</v>
      </c>
      <c r="I8092" s="504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48"/>
        <v>0</v>
      </c>
      <c r="H8093" s="86" t="s">
        <v>552</v>
      </c>
      <c r="I8093" s="504" t="s">
        <v>10414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48"/>
        <v>0</v>
      </c>
      <c r="H8094" s="86" t="s">
        <v>1795</v>
      </c>
      <c r="I8094" s="504" t="s">
        <v>10414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48"/>
        <v>0</v>
      </c>
      <c r="H8095" s="86" t="s">
        <v>1795</v>
      </c>
      <c r="I8095" s="504" t="s">
        <v>10414</v>
      </c>
    </row>
    <row r="8096" spans="1:9" hidden="1" x14ac:dyDescent="0.25">
      <c r="A8096" s="60"/>
      <c r="B8096" s="60"/>
      <c r="C8096" s="60"/>
      <c r="D8096" s="390"/>
      <c r="E8096" s="372" t="s">
        <v>28</v>
      </c>
      <c r="F8096" s="217">
        <v>160000</v>
      </c>
      <c r="G8096" s="68">
        <f t="shared" si="248"/>
        <v>0</v>
      </c>
      <c r="H8096" s="364" t="s">
        <v>2277</v>
      </c>
      <c r="I8096" s="364" t="s">
        <v>10415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48"/>
        <v>0</v>
      </c>
      <c r="H8097" s="86" t="s">
        <v>2277</v>
      </c>
      <c r="I8097" s="364" t="s">
        <v>10415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10415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6">
        <v>11000</v>
      </c>
      <c r="G8099" s="68">
        <f t="shared" ref="G8099:G8107" si="249">D8099*F8099</f>
        <v>0</v>
      </c>
      <c r="H8099" s="86" t="s">
        <v>2277</v>
      </c>
      <c r="I8099" s="364" t="s">
        <v>10415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6">
        <v>32300</v>
      </c>
      <c r="G8100" s="217">
        <f t="shared" si="249"/>
        <v>0</v>
      </c>
      <c r="H8100" s="86" t="s">
        <v>2277</v>
      </c>
      <c r="I8100" s="364" t="s">
        <v>10415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49"/>
        <v>0</v>
      </c>
      <c r="H8101" s="86" t="s">
        <v>1095</v>
      </c>
      <c r="I8101" s="364" t="s">
        <v>10416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49"/>
        <v>0</v>
      </c>
      <c r="H8102" s="86" t="s">
        <v>667</v>
      </c>
      <c r="I8102" s="364" t="s">
        <v>10417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49"/>
        <v>0</v>
      </c>
      <c r="H8103" s="86" t="s">
        <v>667</v>
      </c>
      <c r="I8103" s="364" t="s">
        <v>10417</v>
      </c>
    </row>
    <row r="8104" spans="1:9" hidden="1" x14ac:dyDescent="0.25">
      <c r="A8104" s="60"/>
      <c r="B8104" s="60"/>
      <c r="C8104" s="60"/>
      <c r="D8104" s="390"/>
      <c r="E8104" s="66" t="s">
        <v>28</v>
      </c>
      <c r="F8104" s="217">
        <v>45000</v>
      </c>
      <c r="G8104" s="68">
        <f t="shared" si="249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49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49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49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48"/>
        <v>0</v>
      </c>
      <c r="H8108" s="86" t="s">
        <v>166</v>
      </c>
      <c r="I8108" s="364" t="s">
        <v>10418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10418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6">
        <v>45000</v>
      </c>
      <c r="G8110" s="68">
        <f>D8110*F8110</f>
        <v>0</v>
      </c>
      <c r="H8110" s="86" t="s">
        <v>166</v>
      </c>
      <c r="I8110" s="364" t="s">
        <v>10418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6">
        <v>82000</v>
      </c>
      <c r="G8111" s="68">
        <f>D8111*F8111</f>
        <v>0</v>
      </c>
      <c r="H8111" s="86" t="s">
        <v>166</v>
      </c>
      <c r="I8111" s="364" t="s">
        <v>10418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48"/>
        <v>0</v>
      </c>
      <c r="H8112" s="86" t="s">
        <v>166</v>
      </c>
      <c r="I8112" s="364" t="s">
        <v>10418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48"/>
        <v>0</v>
      </c>
      <c r="H8113" s="86" t="s">
        <v>166</v>
      </c>
      <c r="I8113" s="364" t="s">
        <v>10418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48"/>
        <v>0</v>
      </c>
      <c r="H8114" s="86" t="s">
        <v>2007</v>
      </c>
      <c r="I8114" s="364" t="s">
        <v>10419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48"/>
        <v>0</v>
      </c>
      <c r="H8115" s="86" t="s">
        <v>2007</v>
      </c>
      <c r="I8115" s="364" t="s">
        <v>10419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6">
        <v>45000</v>
      </c>
      <c r="G8116" s="68">
        <f t="shared" si="248"/>
        <v>0</v>
      </c>
      <c r="H8116" s="86" t="s">
        <v>2007</v>
      </c>
      <c r="I8116" s="364" t="s">
        <v>10419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6">
        <v>82000</v>
      </c>
      <c r="G8117" s="68">
        <f t="shared" si="248"/>
        <v>0</v>
      </c>
      <c r="H8117" s="86" t="s">
        <v>2007</v>
      </c>
      <c r="I8117" s="364" t="s">
        <v>10419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48"/>
        <v>0</v>
      </c>
      <c r="H8118" s="86" t="s">
        <v>2007</v>
      </c>
      <c r="I8118" s="364" t="s">
        <v>10419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48"/>
        <v>0</v>
      </c>
      <c r="H8119" s="86" t="s">
        <v>2007</v>
      </c>
      <c r="I8119" s="364" t="s">
        <v>10419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48"/>
        <v>0</v>
      </c>
      <c r="H8120" s="86" t="s">
        <v>2007</v>
      </c>
      <c r="I8120" s="364" t="s">
        <v>10419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48"/>
        <v>0</v>
      </c>
      <c r="H8121" s="86" t="s">
        <v>1105</v>
      </c>
      <c r="I8121" s="86" t="s">
        <v>10420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48"/>
        <v>0</v>
      </c>
      <c r="H8122" s="86" t="s">
        <v>1105</v>
      </c>
      <c r="I8122" s="86" t="s">
        <v>10420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48"/>
        <v>0</v>
      </c>
      <c r="H8123" s="86" t="s">
        <v>1105</v>
      </c>
      <c r="I8123" s="86" t="s">
        <v>10420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48"/>
        <v>0</v>
      </c>
      <c r="H8124" s="86" t="s">
        <v>126</v>
      </c>
      <c r="I8124" s="60" t="s">
        <v>10421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48"/>
        <v>0</v>
      </c>
      <c r="H8125" s="86" t="s">
        <v>126</v>
      </c>
      <c r="I8125" s="60" t="s">
        <v>10421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48"/>
        <v>0</v>
      </c>
      <c r="H8126" s="86" t="s">
        <v>126</v>
      </c>
      <c r="I8126" s="60" t="s">
        <v>10421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48"/>
        <v>0</v>
      </c>
      <c r="H8127" s="86" t="s">
        <v>696</v>
      </c>
      <c r="I8127" s="60" t="s">
        <v>10422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48"/>
        <v>0</v>
      </c>
      <c r="H8128" s="86" t="s">
        <v>696</v>
      </c>
      <c r="I8128" s="60" t="s">
        <v>10422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48"/>
        <v>0</v>
      </c>
      <c r="H8129" s="86" t="s">
        <v>696</v>
      </c>
      <c r="I8129" s="60" t="s">
        <v>10422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48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48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48"/>
        <v>0</v>
      </c>
      <c r="H8132" s="69" t="s">
        <v>909</v>
      </c>
      <c r="I8132" s="86" t="s">
        <v>8616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48"/>
        <v>0</v>
      </c>
      <c r="H8133" s="86" t="s">
        <v>909</v>
      </c>
      <c r="I8133" s="86" t="s">
        <v>8616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48"/>
        <v>0</v>
      </c>
      <c r="H8134" s="86" t="s">
        <v>909</v>
      </c>
      <c r="I8134" s="86" t="s">
        <v>8616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04" t="s">
        <v>10423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50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50"/>
        <v>0</v>
      </c>
      <c r="H8137" s="86" t="s">
        <v>2007</v>
      </c>
      <c r="I8137" s="504" t="s">
        <v>10424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50"/>
        <v>0</v>
      </c>
      <c r="H8138" s="86" t="s">
        <v>147</v>
      </c>
      <c r="I8138" s="504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50"/>
        <v>0</v>
      </c>
      <c r="H8139" s="86" t="s">
        <v>154</v>
      </c>
      <c r="I8139" s="504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50"/>
        <v>0</v>
      </c>
      <c r="H8140" s="86" t="s">
        <v>953</v>
      </c>
      <c r="I8140" s="504"/>
    </row>
    <row r="8141" spans="1:9" hidden="1" x14ac:dyDescent="0.25">
      <c r="A8141" s="60"/>
      <c r="B8141" s="132"/>
      <c r="C8141" s="60"/>
      <c r="D8141" s="390"/>
      <c r="E8141" s="372" t="s">
        <v>28</v>
      </c>
      <c r="F8141" s="217">
        <v>1550</v>
      </c>
      <c r="G8141" s="68">
        <f t="shared" si="250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50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6">
        <v>1545000</v>
      </c>
      <c r="G8144" s="68">
        <f t="shared" ref="G8144:G8152" si="251">D8144*F8144</f>
        <v>0</v>
      </c>
      <c r="H8144" s="86" t="s">
        <v>671</v>
      </c>
      <c r="I8144" s="364" t="s">
        <v>10425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6">
        <v>1545000</v>
      </c>
      <c r="G8145" s="217">
        <f t="shared" si="251"/>
        <v>0</v>
      </c>
      <c r="H8145" s="86" t="s">
        <v>671</v>
      </c>
      <c r="I8145" s="364" t="s">
        <v>10425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6">
        <v>1545000</v>
      </c>
      <c r="G8146" s="217">
        <f t="shared" si="251"/>
        <v>0</v>
      </c>
      <c r="H8146" s="86" t="s">
        <v>671</v>
      </c>
      <c r="I8146" s="364" t="s">
        <v>10425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6">
        <v>1545000</v>
      </c>
      <c r="G8147" s="68">
        <f t="shared" si="251"/>
        <v>0</v>
      </c>
      <c r="H8147" s="86" t="s">
        <v>671</v>
      </c>
      <c r="I8147" s="364" t="s">
        <v>10425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51"/>
        <v>0</v>
      </c>
      <c r="H8148" s="86" t="s">
        <v>671</v>
      </c>
      <c r="I8148" s="364" t="s">
        <v>10425</v>
      </c>
    </row>
    <row r="8149" spans="1:9" hidden="1" x14ac:dyDescent="0.25">
      <c r="A8149" s="60"/>
      <c r="B8149" s="63"/>
      <c r="C8149" s="71"/>
      <c r="D8149" s="390"/>
      <c r="E8149" s="66" t="s">
        <v>28</v>
      </c>
      <c r="F8149" s="217">
        <v>60000</v>
      </c>
      <c r="G8149" s="68">
        <f t="shared" si="251"/>
        <v>0</v>
      </c>
      <c r="H8149" s="86" t="s">
        <v>671</v>
      </c>
      <c r="I8149" s="364" t="s">
        <v>10425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51"/>
        <v>0</v>
      </c>
      <c r="H8150" s="86" t="s">
        <v>671</v>
      </c>
      <c r="I8150" s="364" t="s">
        <v>10425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51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51"/>
        <v>0</v>
      </c>
      <c r="H8152" s="86" t="s">
        <v>1043</v>
      </c>
      <c r="I8152" s="364" t="s">
        <v>10426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50"/>
        <v>0</v>
      </c>
      <c r="H8153" s="86" t="s">
        <v>1043</v>
      </c>
      <c r="I8153" s="364" t="s">
        <v>10426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50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50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50"/>
        <v>0</v>
      </c>
      <c r="H8156" s="86" t="s">
        <v>3096</v>
      </c>
      <c r="I8156" s="504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50"/>
        <v>0</v>
      </c>
      <c r="H8157" s="86" t="s">
        <v>184</v>
      </c>
      <c r="I8157" s="504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50"/>
        <v>0</v>
      </c>
      <c r="H8158" s="86" t="s">
        <v>184</v>
      </c>
      <c r="I8158" s="504"/>
    </row>
    <row r="8159" spans="1:9" hidden="1" x14ac:dyDescent="0.25">
      <c r="A8159" s="60"/>
      <c r="B8159" s="75"/>
      <c r="C8159" s="75"/>
      <c r="D8159" s="81"/>
      <c r="E8159" s="76" t="s">
        <v>28</v>
      </c>
      <c r="F8159" s="398">
        <v>300000</v>
      </c>
      <c r="G8159" s="68">
        <f t="shared" si="250"/>
        <v>0</v>
      </c>
      <c r="H8159" s="86" t="s">
        <v>184</v>
      </c>
      <c r="I8159" s="504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50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6">
        <v>750000</v>
      </c>
      <c r="G8163" s="68">
        <f t="shared" ref="G8163:G8171" si="252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52"/>
        <v>0</v>
      </c>
      <c r="H8164" s="86" t="s">
        <v>4181</v>
      </c>
      <c r="I8164" s="364" t="s">
        <v>10427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52"/>
        <v>0</v>
      </c>
      <c r="H8165" s="86" t="s">
        <v>4181</v>
      </c>
      <c r="I8165" s="364" t="s">
        <v>10427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52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52"/>
        <v>0</v>
      </c>
      <c r="H8167" s="86" t="s">
        <v>3874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52"/>
        <v>0</v>
      </c>
      <c r="H8168" s="86" t="s">
        <v>2226</v>
      </c>
      <c r="I8168" s="364" t="s">
        <v>8779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4188</v>
      </c>
      <c r="I8169" s="364" t="s">
        <v>8779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6">
        <v>65000</v>
      </c>
      <c r="G8170" s="68">
        <f>D8170*F8170</f>
        <v>0</v>
      </c>
      <c r="H8170" s="86" t="s">
        <v>4188</v>
      </c>
      <c r="I8170" s="364" t="s">
        <v>8779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52"/>
        <v>0</v>
      </c>
      <c r="H8171" s="86" t="s">
        <v>2048</v>
      </c>
      <c r="I8171" s="364" t="s">
        <v>10428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50"/>
        <v>0</v>
      </c>
      <c r="H8172" s="86" t="s">
        <v>2048</v>
      </c>
      <c r="I8172" s="364" t="s">
        <v>10428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50"/>
        <v>0</v>
      </c>
      <c r="H8173" s="86" t="s">
        <v>714</v>
      </c>
      <c r="I8173" s="364" t="s">
        <v>10429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6">
        <v>45000</v>
      </c>
      <c r="G8174" s="68">
        <f t="shared" si="250"/>
        <v>0</v>
      </c>
      <c r="H8174" s="86" t="s">
        <v>714</v>
      </c>
      <c r="I8174" s="364" t="s">
        <v>10429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50"/>
        <v>0</v>
      </c>
      <c r="H8175" s="86" t="s">
        <v>789</v>
      </c>
      <c r="I8175" s="364" t="s">
        <v>10430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50"/>
        <v>0</v>
      </c>
      <c r="H8176" s="86" t="s">
        <v>789</v>
      </c>
      <c r="I8176" s="364" t="s">
        <v>10430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50"/>
        <v>0</v>
      </c>
      <c r="H8177" s="86" t="s">
        <v>789</v>
      </c>
      <c r="I8177" s="364" t="s">
        <v>10430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50"/>
        <v>0</v>
      </c>
      <c r="H8178" s="86" t="s">
        <v>10431</v>
      </c>
      <c r="I8178" s="364" t="s">
        <v>10432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50"/>
        <v>0</v>
      </c>
      <c r="H8179" s="86" t="s">
        <v>10431</v>
      </c>
      <c r="I8179" s="364" t="s">
        <v>10432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50"/>
        <v>0</v>
      </c>
      <c r="H8180" s="86" t="s">
        <v>10431</v>
      </c>
      <c r="I8180" s="364" t="s">
        <v>10432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50"/>
        <v>0</v>
      </c>
      <c r="H8181" s="86" t="s">
        <v>10431</v>
      </c>
      <c r="I8181" s="364" t="s">
        <v>10432</v>
      </c>
    </row>
    <row r="8182" spans="1:9" hidden="1" x14ac:dyDescent="0.25">
      <c r="A8182" s="60"/>
      <c r="B8182" s="111"/>
      <c r="C8182" s="507"/>
      <c r="D8182" s="65"/>
      <c r="E8182" s="66" t="s">
        <v>31</v>
      </c>
      <c r="F8182" s="396">
        <v>3050000</v>
      </c>
      <c r="G8182" s="217">
        <f t="shared" si="250"/>
        <v>0</v>
      </c>
      <c r="H8182" s="86" t="s">
        <v>10431</v>
      </c>
      <c r="I8182" s="364" t="s">
        <v>10432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6">
        <v>3050000</v>
      </c>
      <c r="G8183" s="217">
        <f t="shared" si="250"/>
        <v>0</v>
      </c>
      <c r="H8183" s="86" t="s">
        <v>10431</v>
      </c>
      <c r="I8183" s="364" t="s">
        <v>10432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50"/>
        <v>0</v>
      </c>
      <c r="H8184" s="86" t="s">
        <v>10431</v>
      </c>
      <c r="I8184" s="364" t="s">
        <v>10432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50"/>
        <v>0</v>
      </c>
      <c r="H8185" s="86" t="s">
        <v>10431</v>
      </c>
      <c r="I8185" s="364" t="s">
        <v>10432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50"/>
        <v>0</v>
      </c>
      <c r="H8186" s="86" t="s">
        <v>10431</v>
      </c>
      <c r="I8186" s="364" t="s">
        <v>10432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50"/>
        <v>0</v>
      </c>
      <c r="H8187" s="86" t="s">
        <v>10431</v>
      </c>
      <c r="I8187" s="364" t="s">
        <v>10432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50"/>
        <v>0</v>
      </c>
      <c r="H8188" s="86" t="s">
        <v>10431</v>
      </c>
      <c r="I8188" s="364" t="s">
        <v>10432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50"/>
        <v>0</v>
      </c>
      <c r="H8189" s="86" t="s">
        <v>10431</v>
      </c>
      <c r="I8189" s="364" t="s">
        <v>10432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50"/>
        <v>0</v>
      </c>
      <c r="H8190" s="86" t="s">
        <v>10431</v>
      </c>
      <c r="I8190" s="364" t="s">
        <v>10432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50"/>
        <v>0</v>
      </c>
      <c r="H8191" s="86" t="s">
        <v>10431</v>
      </c>
      <c r="I8191" s="364" t="s">
        <v>10432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50"/>
        <v>0</v>
      </c>
      <c r="H8192" s="86" t="s">
        <v>696</v>
      </c>
      <c r="I8192" s="364" t="s">
        <v>10432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50"/>
        <v>0</v>
      </c>
      <c r="H8193" s="69" t="s">
        <v>10433</v>
      </c>
      <c r="I8193" s="364" t="s">
        <v>10432</v>
      </c>
    </row>
    <row r="8194" spans="1:9" hidden="1" x14ac:dyDescent="0.25">
      <c r="A8194" s="435"/>
      <c r="B8194" s="60"/>
      <c r="C8194" s="60"/>
      <c r="D8194" s="65"/>
      <c r="E8194" s="76" t="s">
        <v>137</v>
      </c>
      <c r="F8194" s="72">
        <v>28200</v>
      </c>
      <c r="G8194" s="68">
        <f t="shared" si="250"/>
        <v>0</v>
      </c>
      <c r="H8194" s="86" t="s">
        <v>154</v>
      </c>
      <c r="I8194" s="364"/>
    </row>
    <row r="8195" spans="1:9" hidden="1" x14ac:dyDescent="0.25">
      <c r="A8195" s="218"/>
      <c r="B8195" s="378"/>
      <c r="C8195" s="378"/>
      <c r="D8195" s="377"/>
      <c r="E8195" s="501" t="s">
        <v>137</v>
      </c>
      <c r="F8195" s="380">
        <v>28200</v>
      </c>
      <c r="G8195" s="382">
        <f t="shared" si="250"/>
        <v>0</v>
      </c>
      <c r="H8195" s="497" t="s">
        <v>9362</v>
      </c>
      <c r="I8195" s="554" t="s">
        <v>10434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50"/>
        <v>0</v>
      </c>
      <c r="H8196" s="86" t="s">
        <v>3927</v>
      </c>
      <c r="I8196" s="504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50"/>
        <v>0</v>
      </c>
      <c r="H8197" s="86" t="s">
        <v>2058</v>
      </c>
      <c r="I8197" s="504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50"/>
        <v>0</v>
      </c>
      <c r="H8198" s="86" t="s">
        <v>2058</v>
      </c>
      <c r="I8198" s="504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10435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53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53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53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53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53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53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53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3913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6">
        <v>200</v>
      </c>
      <c r="G8208" s="68">
        <f t="shared" ref="G8208:G8235" si="254">D8208*F8208</f>
        <v>0</v>
      </c>
      <c r="H8208" s="86" t="s">
        <v>3913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54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54"/>
        <v>0</v>
      </c>
      <c r="H8210" s="364" t="s">
        <v>35</v>
      </c>
      <c r="I8210" s="58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54"/>
        <v>0</v>
      </c>
      <c r="H8211" s="86" t="s">
        <v>2058</v>
      </c>
      <c r="I8211" s="504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10436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55">D8213*F8213</f>
        <v>0</v>
      </c>
      <c r="H8213" s="374" t="s">
        <v>2274</v>
      </c>
      <c r="I8213" s="364" t="s">
        <v>10436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55"/>
        <v>0</v>
      </c>
      <c r="H8214" s="374" t="s">
        <v>2274</v>
      </c>
      <c r="I8214" s="364" t="s">
        <v>10436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55"/>
        <v>0</v>
      </c>
      <c r="H8215" s="374" t="s">
        <v>2274</v>
      </c>
      <c r="I8215" s="364" t="s">
        <v>10436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55"/>
        <v>0</v>
      </c>
      <c r="H8216" s="86" t="s">
        <v>2003</v>
      </c>
      <c r="I8216" s="364" t="s">
        <v>10437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55"/>
        <v>0</v>
      </c>
      <c r="H8217" s="86" t="s">
        <v>2226</v>
      </c>
      <c r="I8217" s="364" t="s">
        <v>10438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6">
        <v>270000</v>
      </c>
      <c r="G8218" s="68">
        <f t="shared" si="255"/>
        <v>0</v>
      </c>
      <c r="H8218" s="86" t="s">
        <v>2744</v>
      </c>
      <c r="I8218" s="364" t="s">
        <v>10439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6">
        <v>235000</v>
      </c>
      <c r="G8219" s="68">
        <f t="shared" si="255"/>
        <v>0</v>
      </c>
      <c r="H8219" s="86" t="s">
        <v>2744</v>
      </c>
      <c r="I8219" s="364" t="s">
        <v>10439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55"/>
        <v>0</v>
      </c>
      <c r="H8220" s="86" t="s">
        <v>2744</v>
      </c>
      <c r="I8220" s="364" t="s">
        <v>10439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54"/>
        <v>0</v>
      </c>
      <c r="H8221" s="86" t="s">
        <v>2744</v>
      </c>
      <c r="I8221" s="364" t="s">
        <v>10439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54"/>
        <v>0</v>
      </c>
      <c r="H8222" s="86" t="s">
        <v>2744</v>
      </c>
      <c r="I8222" s="364" t="s">
        <v>10439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6">
        <v>20000</v>
      </c>
      <c r="G8223" s="68">
        <f t="shared" si="254"/>
        <v>0</v>
      </c>
      <c r="H8223" s="86" t="s">
        <v>2744</v>
      </c>
      <c r="I8223" s="364" t="s">
        <v>10439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54"/>
        <v>0</v>
      </c>
      <c r="H8224" s="86" t="s">
        <v>2744</v>
      </c>
      <c r="I8224" s="364" t="s">
        <v>10439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54"/>
        <v>0</v>
      </c>
      <c r="H8225" s="86" t="s">
        <v>2744</v>
      </c>
      <c r="I8225" s="364" t="s">
        <v>10439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54"/>
        <v>0</v>
      </c>
      <c r="H8226" s="86" t="s">
        <v>2744</v>
      </c>
      <c r="I8226" s="364" t="s">
        <v>10439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54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54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54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54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54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10440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10440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10441</v>
      </c>
      <c r="I8239" s="364" t="s">
        <v>10440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4010</v>
      </c>
      <c r="I8240" s="364" t="s">
        <v>10440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56">D8241*F8241</f>
        <v>0</v>
      </c>
      <c r="H8241" s="374" t="s">
        <v>1916</v>
      </c>
      <c r="I8241" s="364" t="s">
        <v>10440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56"/>
        <v>0</v>
      </c>
      <c r="H8242" s="374" t="s">
        <v>10442</v>
      </c>
      <c r="I8242" s="364" t="s">
        <v>10440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56"/>
        <v>0</v>
      </c>
      <c r="H8243" s="374" t="s">
        <v>552</v>
      </c>
      <c r="I8243" s="364" t="s">
        <v>10443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56"/>
        <v>0</v>
      </c>
      <c r="H8244" s="86" t="s">
        <v>1146</v>
      </c>
      <c r="I8244" s="364" t="s">
        <v>10444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56"/>
        <v>0</v>
      </c>
      <c r="H8245" s="86" t="s">
        <v>1146</v>
      </c>
      <c r="I8245" s="364" t="s">
        <v>10444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6">
        <v>60000</v>
      </c>
      <c r="G8246" s="68">
        <f t="shared" si="256"/>
        <v>0</v>
      </c>
      <c r="H8246" s="86" t="s">
        <v>1146</v>
      </c>
      <c r="I8246" s="364" t="s">
        <v>10444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6">
        <v>273000</v>
      </c>
      <c r="G8247" s="68">
        <f t="shared" si="256"/>
        <v>0</v>
      </c>
      <c r="H8247" s="86" t="s">
        <v>1146</v>
      </c>
      <c r="I8247" s="364" t="s">
        <v>10444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6">
        <v>37000</v>
      </c>
      <c r="G8248" s="68">
        <f t="shared" si="256"/>
        <v>0</v>
      </c>
      <c r="H8248" s="86" t="s">
        <v>1146</v>
      </c>
      <c r="I8248" s="364" t="s">
        <v>10444</v>
      </c>
    </row>
    <row r="8249" spans="1:9" hidden="1" x14ac:dyDescent="0.25">
      <c r="A8249" s="218"/>
      <c r="B8249" s="60"/>
      <c r="C8249" s="60"/>
      <c r="D8249" s="65"/>
      <c r="E8249" s="66"/>
      <c r="F8249" s="396">
        <v>50000</v>
      </c>
      <c r="G8249" s="68">
        <f t="shared" si="256"/>
        <v>0</v>
      </c>
      <c r="H8249" s="86" t="s">
        <v>1146</v>
      </c>
      <c r="I8249" s="364" t="s">
        <v>10444</v>
      </c>
    </row>
    <row r="8250" spans="1:9" hidden="1" x14ac:dyDescent="0.25">
      <c r="A8250" s="218"/>
      <c r="B8250" s="74"/>
      <c r="C8250" s="417"/>
      <c r="D8250" s="65"/>
      <c r="E8250" s="66" t="s">
        <v>28</v>
      </c>
      <c r="F8250" s="396">
        <v>1545000</v>
      </c>
      <c r="G8250" s="68">
        <f t="shared" si="256"/>
        <v>0</v>
      </c>
      <c r="H8250" s="86" t="s">
        <v>620</v>
      </c>
      <c r="I8250" s="364" t="s">
        <v>10445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56"/>
        <v>0</v>
      </c>
      <c r="H8251" s="86" t="s">
        <v>620</v>
      </c>
      <c r="I8251" s="364" t="s">
        <v>10445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56"/>
        <v>0</v>
      </c>
      <c r="H8252" s="86" t="s">
        <v>620</v>
      </c>
      <c r="I8252" s="364" t="s">
        <v>10445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56"/>
        <v>0</v>
      </c>
      <c r="H8253" s="86" t="s">
        <v>620</v>
      </c>
      <c r="I8253" s="364" t="s">
        <v>10445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6">
        <v>875000</v>
      </c>
      <c r="G8254" s="68">
        <f t="shared" si="256"/>
        <v>0</v>
      </c>
      <c r="H8254" s="86" t="s">
        <v>620</v>
      </c>
      <c r="I8254" s="364" t="s">
        <v>10445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6">
        <f>585000/2</f>
        <v>292500</v>
      </c>
      <c r="G8255" s="68">
        <f t="shared" si="256"/>
        <v>0</v>
      </c>
      <c r="H8255" s="86" t="s">
        <v>620</v>
      </c>
      <c r="I8255" s="364" t="s">
        <v>10445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56"/>
        <v>0</v>
      </c>
      <c r="H8256" s="86" t="s">
        <v>2274</v>
      </c>
      <c r="I8256" s="364" t="s">
        <v>10446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56"/>
        <v>0</v>
      </c>
      <c r="H8257" s="86" t="s">
        <v>2</v>
      </c>
      <c r="I8257" s="364" t="s">
        <v>10446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56"/>
        <v>0</v>
      </c>
      <c r="H8258" s="86" t="s">
        <v>2274</v>
      </c>
      <c r="I8258" s="364" t="s">
        <v>10446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56"/>
        <v>0</v>
      </c>
      <c r="H8259" s="86" t="s">
        <v>2274</v>
      </c>
      <c r="I8259" s="364" t="s">
        <v>10446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56"/>
        <v>0</v>
      </c>
      <c r="H8260" s="86" t="s">
        <v>2274</v>
      </c>
      <c r="I8260" s="364" t="s">
        <v>10446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10446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6">
        <v>32300</v>
      </c>
      <c r="G8262" s="68">
        <f>D8262*F8262</f>
        <v>0</v>
      </c>
      <c r="H8262" s="86" t="s">
        <v>10447</v>
      </c>
      <c r="I8262" s="364" t="s">
        <v>10448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56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56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56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56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56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56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56"/>
        <v>0</v>
      </c>
      <c r="H8272" s="86" t="s">
        <v>631</v>
      </c>
      <c r="I8272" s="364" t="s">
        <v>10449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56"/>
        <v>0</v>
      </c>
      <c r="H8273" s="86" t="s">
        <v>631</v>
      </c>
      <c r="I8273" s="364" t="s">
        <v>10449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56"/>
        <v>0</v>
      </c>
      <c r="H8274" s="86" t="s">
        <v>631</v>
      </c>
      <c r="I8274" s="364" t="s">
        <v>10449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56"/>
        <v>0</v>
      </c>
      <c r="H8275" s="86" t="s">
        <v>631</v>
      </c>
      <c r="I8275" s="364" t="s">
        <v>10449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4">
        <v>37000</v>
      </c>
      <c r="G8276" s="60">
        <f t="shared" si="256"/>
        <v>0</v>
      </c>
      <c r="H8276" s="86" t="s">
        <v>631</v>
      </c>
      <c r="I8276" s="364" t="s">
        <v>10449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56"/>
        <v>0</v>
      </c>
      <c r="H8277" s="86" t="s">
        <v>2226</v>
      </c>
      <c r="I8277" s="60" t="s">
        <v>10008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56"/>
        <v>0</v>
      </c>
      <c r="H8278" s="86" t="s">
        <v>2226</v>
      </c>
      <c r="I8278" s="60" t="s">
        <v>10008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56"/>
        <v>0</v>
      </c>
      <c r="H8279" s="86" t="s">
        <v>2048</v>
      </c>
      <c r="I8279" s="60" t="s">
        <v>10450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56"/>
        <v>0</v>
      </c>
      <c r="H8280" s="86" t="s">
        <v>2048</v>
      </c>
      <c r="I8280" s="60" t="s">
        <v>10450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56"/>
        <v>0</v>
      </c>
      <c r="H8281" s="86" t="s">
        <v>2048</v>
      </c>
      <c r="I8281" s="86" t="s">
        <v>10450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56"/>
        <v>0</v>
      </c>
      <c r="H8282" s="86" t="s">
        <v>2048</v>
      </c>
      <c r="I8282" s="86" t="s">
        <v>10450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56"/>
        <v>0</v>
      </c>
      <c r="H8283" s="86" t="s">
        <v>4236</v>
      </c>
      <c r="I8283" s="60" t="s">
        <v>10451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56"/>
        <v>0</v>
      </c>
      <c r="H8284" s="86" t="s">
        <v>4236</v>
      </c>
      <c r="I8284" s="60" t="s">
        <v>10451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56"/>
        <v>0</v>
      </c>
      <c r="H8285" s="86" t="s">
        <v>4236</v>
      </c>
      <c r="I8285" s="60" t="s">
        <v>10451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56"/>
        <v>0</v>
      </c>
      <c r="H8286" s="86" t="s">
        <v>1266</v>
      </c>
      <c r="I8286" s="60" t="s">
        <v>10451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56"/>
        <v>0</v>
      </c>
      <c r="H8287" s="86" t="s">
        <v>1266</v>
      </c>
      <c r="I8287" s="60" t="s">
        <v>10451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56"/>
        <v>0</v>
      </c>
      <c r="H8288" s="86" t="s">
        <v>1266</v>
      </c>
      <c r="I8288" s="60" t="s">
        <v>10451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56"/>
        <v>0</v>
      </c>
      <c r="H8289" s="86" t="s">
        <v>1266</v>
      </c>
      <c r="I8289" s="60" t="s">
        <v>10451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56"/>
        <v>0</v>
      </c>
      <c r="H8290" s="86" t="s">
        <v>1266</v>
      </c>
      <c r="I8290" s="60" t="s">
        <v>10451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56"/>
        <v>0</v>
      </c>
      <c r="H8291" s="86" t="s">
        <v>1266</v>
      </c>
      <c r="I8291" s="60" t="s">
        <v>10451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56"/>
        <v>0</v>
      </c>
      <c r="H8292" s="86" t="s">
        <v>1266</v>
      </c>
      <c r="I8292" s="60" t="s">
        <v>10451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56"/>
        <v>0</v>
      </c>
      <c r="H8293" s="86" t="s">
        <v>1266</v>
      </c>
      <c r="I8293" s="60" t="s">
        <v>10451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56"/>
        <v>0</v>
      </c>
      <c r="H8294" s="86" t="s">
        <v>1266</v>
      </c>
      <c r="I8294" s="60" t="s">
        <v>10451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56"/>
        <v>0</v>
      </c>
      <c r="H8295" s="86" t="s">
        <v>1266</v>
      </c>
      <c r="I8295" s="60" t="s">
        <v>10451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56"/>
        <v>0</v>
      </c>
      <c r="H8296" s="86" t="s">
        <v>1266</v>
      </c>
      <c r="I8296" s="60" t="s">
        <v>10451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56"/>
        <v>0</v>
      </c>
      <c r="H8297" s="86" t="s">
        <v>2858</v>
      </c>
      <c r="I8297" s="60" t="s">
        <v>10452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56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56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56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57">D8304*F8304</f>
        <v>0</v>
      </c>
      <c r="H8304" s="374" t="s">
        <v>126</v>
      </c>
      <c r="I8304" s="364" t="s">
        <v>9800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57"/>
        <v>0</v>
      </c>
      <c r="H8305" s="374" t="s">
        <v>714</v>
      </c>
      <c r="I8305" s="364" t="s">
        <v>10453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57"/>
        <v>0</v>
      </c>
      <c r="H8306" s="86" t="s">
        <v>166</v>
      </c>
      <c r="I8306" s="364" t="s">
        <v>10454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57"/>
        <v>0</v>
      </c>
      <c r="H8307" s="86" t="s">
        <v>1095</v>
      </c>
      <c r="I8307" s="364" t="s">
        <v>10455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57"/>
        <v>0</v>
      </c>
      <c r="H8308" s="86" t="s">
        <v>3530</v>
      </c>
      <c r="I8308" s="364" t="s">
        <v>10456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57"/>
        <v>0</v>
      </c>
      <c r="H8309" s="86" t="s">
        <v>3530</v>
      </c>
      <c r="I8309" s="364" t="s">
        <v>10456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57"/>
        <v>0</v>
      </c>
      <c r="H8310" s="86" t="s">
        <v>3530</v>
      </c>
      <c r="I8310" s="364" t="s">
        <v>10456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57"/>
        <v>0</v>
      </c>
      <c r="H8311" s="86" t="s">
        <v>3530</v>
      </c>
      <c r="I8311" s="364" t="s">
        <v>10456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57"/>
        <v>0</v>
      </c>
      <c r="H8312" s="86" t="s">
        <v>3530</v>
      </c>
      <c r="I8312" s="364" t="s">
        <v>10456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57"/>
        <v>0</v>
      </c>
      <c r="H8313" s="86" t="s">
        <v>1101</v>
      </c>
      <c r="I8313" s="364" t="s">
        <v>10457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57"/>
        <v>0</v>
      </c>
      <c r="H8314" s="86" t="s">
        <v>1101</v>
      </c>
      <c r="I8314" s="364" t="s">
        <v>10457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57"/>
        <v>0</v>
      </c>
      <c r="H8315" s="86" t="s">
        <v>1101</v>
      </c>
      <c r="I8315" s="364" t="s">
        <v>10457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57"/>
        <v>0</v>
      </c>
      <c r="H8316" s="86" t="s">
        <v>1101</v>
      </c>
      <c r="I8316" s="364" t="s">
        <v>10457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57"/>
        <v>0</v>
      </c>
      <c r="H8317" s="86" t="s">
        <v>1101</v>
      </c>
      <c r="I8317" s="364" t="s">
        <v>10457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57"/>
        <v>0</v>
      </c>
      <c r="H8318" s="86" t="s">
        <v>1101</v>
      </c>
      <c r="I8318" s="364" t="s">
        <v>10457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57"/>
        <v>0</v>
      </c>
      <c r="H8319" s="86" t="s">
        <v>10458</v>
      </c>
      <c r="I8319" s="364" t="s">
        <v>10459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57"/>
        <v>0</v>
      </c>
      <c r="H8320" s="86" t="s">
        <v>10458</v>
      </c>
      <c r="I8320" s="364" t="s">
        <v>10459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57"/>
        <v>0</v>
      </c>
      <c r="H8321" s="86" t="s">
        <v>2038</v>
      </c>
      <c r="I8321" s="364" t="s">
        <v>9772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57"/>
        <v>0</v>
      </c>
      <c r="H8322" s="86" t="s">
        <v>2038</v>
      </c>
      <c r="I8322" s="364" t="s">
        <v>9772</v>
      </c>
    </row>
    <row r="8323" spans="1:9" hidden="1" x14ac:dyDescent="0.25">
      <c r="A8323" s="218"/>
      <c r="B8323" s="378"/>
      <c r="C8323" s="579"/>
      <c r="D8323" s="377"/>
      <c r="E8323" s="501" t="s">
        <v>28</v>
      </c>
      <c r="F8323" s="583">
        <v>11000</v>
      </c>
      <c r="G8323" s="380">
        <f t="shared" si="257"/>
        <v>0</v>
      </c>
      <c r="H8323" s="497" t="s">
        <v>160</v>
      </c>
      <c r="I8323" s="497" t="s">
        <v>10460</v>
      </c>
    </row>
    <row r="8324" spans="1:9" hidden="1" x14ac:dyDescent="0.25">
      <c r="A8324" s="218"/>
      <c r="B8324" s="378"/>
      <c r="C8324" s="584"/>
      <c r="D8324" s="377"/>
      <c r="E8324" s="501" t="s">
        <v>28</v>
      </c>
      <c r="F8324" s="379">
        <v>14000</v>
      </c>
      <c r="G8324" s="380">
        <f t="shared" si="257"/>
        <v>0</v>
      </c>
      <c r="H8324" s="497" t="s">
        <v>160</v>
      </c>
      <c r="I8324" s="497" t="s">
        <v>10460</v>
      </c>
    </row>
    <row r="8325" spans="1:9" hidden="1" x14ac:dyDescent="0.25">
      <c r="A8325" s="218"/>
      <c r="B8325" s="378"/>
      <c r="C8325" s="378"/>
      <c r="D8325" s="377"/>
      <c r="E8325" s="501" t="s">
        <v>31</v>
      </c>
      <c r="F8325" s="382">
        <v>1200000</v>
      </c>
      <c r="G8325" s="380">
        <f t="shared" si="257"/>
        <v>0</v>
      </c>
      <c r="H8325" s="497" t="s">
        <v>160</v>
      </c>
      <c r="I8325" s="497" t="s">
        <v>10460</v>
      </c>
    </row>
    <row r="8326" spans="1:9" hidden="1" x14ac:dyDescent="0.25">
      <c r="A8326" s="218"/>
      <c r="B8326" s="378"/>
      <c r="C8326" s="378"/>
      <c r="D8326" s="377"/>
      <c r="E8326" s="501" t="s">
        <v>137</v>
      </c>
      <c r="F8326" s="379">
        <v>24522</v>
      </c>
      <c r="G8326" s="380">
        <f>D8326*F8326</f>
        <v>0</v>
      </c>
      <c r="H8326" s="497" t="s">
        <v>160</v>
      </c>
      <c r="I8326" s="497" t="s">
        <v>10460</v>
      </c>
    </row>
    <row r="8327" spans="1:9" hidden="1" x14ac:dyDescent="0.25">
      <c r="A8327" s="218"/>
      <c r="B8327" s="378"/>
      <c r="C8327" s="378"/>
      <c r="D8327" s="377"/>
      <c r="E8327" s="443" t="s">
        <v>330</v>
      </c>
      <c r="F8327" s="380">
        <v>28200</v>
      </c>
      <c r="G8327" s="380">
        <f t="shared" si="257"/>
        <v>0</v>
      </c>
      <c r="H8327" s="497" t="s">
        <v>536</v>
      </c>
      <c r="I8327" s="497" t="s">
        <v>10461</v>
      </c>
    </row>
    <row r="8328" spans="1:9" hidden="1" x14ac:dyDescent="0.25">
      <c r="A8328" s="218"/>
      <c r="B8328" s="378"/>
      <c r="C8328" s="378"/>
      <c r="D8328" s="377"/>
      <c r="E8328" s="501" t="s">
        <v>28</v>
      </c>
      <c r="F8328" s="380">
        <v>75000</v>
      </c>
      <c r="G8328" s="443">
        <f t="shared" si="257"/>
        <v>0</v>
      </c>
      <c r="H8328" s="497" t="s">
        <v>536</v>
      </c>
      <c r="I8328" s="497" t="s">
        <v>10461</v>
      </c>
    </row>
    <row r="8329" spans="1:9" hidden="1" x14ac:dyDescent="0.25">
      <c r="A8329" s="218"/>
      <c r="B8329" s="585"/>
      <c r="C8329" s="579"/>
      <c r="D8329" s="377"/>
      <c r="E8329" s="501" t="s">
        <v>28</v>
      </c>
      <c r="F8329" s="379">
        <v>40000</v>
      </c>
      <c r="G8329" s="380">
        <f>D8329*F8329</f>
        <v>0</v>
      </c>
      <c r="H8329" s="497" t="s">
        <v>536</v>
      </c>
      <c r="I8329" s="497" t="s">
        <v>10461</v>
      </c>
    </row>
    <row r="8330" spans="1:9" hidden="1" x14ac:dyDescent="0.25">
      <c r="A8330" s="218"/>
      <c r="B8330" s="378"/>
      <c r="C8330" s="378"/>
      <c r="D8330" s="377"/>
      <c r="E8330" s="501" t="s">
        <v>28</v>
      </c>
      <c r="F8330" s="382">
        <v>10000</v>
      </c>
      <c r="G8330" s="380">
        <f t="shared" si="257"/>
        <v>0</v>
      </c>
      <c r="H8330" s="497" t="s">
        <v>536</v>
      </c>
      <c r="I8330" s="497" t="s">
        <v>10461</v>
      </c>
    </row>
    <row r="8331" spans="1:9" hidden="1" x14ac:dyDescent="0.25">
      <c r="A8331" s="218"/>
      <c r="B8331" s="378"/>
      <c r="C8331" s="586"/>
      <c r="D8331" s="377"/>
      <c r="E8331" s="501" t="s">
        <v>28</v>
      </c>
      <c r="F8331" s="379">
        <v>1275000</v>
      </c>
      <c r="G8331" s="380">
        <f t="shared" si="257"/>
        <v>0</v>
      </c>
      <c r="H8331" s="497" t="s">
        <v>536</v>
      </c>
      <c r="I8331" s="497" t="s">
        <v>10461</v>
      </c>
    </row>
    <row r="8332" spans="1:9" hidden="1" x14ac:dyDescent="0.25">
      <c r="A8332" s="218"/>
      <c r="B8332" s="378"/>
      <c r="C8332" s="446"/>
      <c r="D8332" s="377"/>
      <c r="E8332" s="501" t="s">
        <v>28</v>
      </c>
      <c r="F8332" s="379">
        <v>140000</v>
      </c>
      <c r="G8332" s="380">
        <f t="shared" si="257"/>
        <v>0</v>
      </c>
      <c r="H8332" s="497" t="s">
        <v>536</v>
      </c>
      <c r="I8332" s="497" t="s">
        <v>10461</v>
      </c>
    </row>
    <row r="8333" spans="1:9" hidden="1" x14ac:dyDescent="0.25">
      <c r="A8333" s="218"/>
      <c r="B8333" s="378"/>
      <c r="C8333" s="378"/>
      <c r="D8333" s="377"/>
      <c r="E8333" s="501" t="s">
        <v>31</v>
      </c>
      <c r="F8333" s="380">
        <v>45000</v>
      </c>
      <c r="G8333" s="382">
        <f t="shared" si="257"/>
        <v>0</v>
      </c>
      <c r="H8333" s="497" t="s">
        <v>536</v>
      </c>
      <c r="I8333" s="497" t="s">
        <v>10461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57"/>
        <v>0</v>
      </c>
      <c r="H8334" s="86" t="s">
        <v>1606</v>
      </c>
      <c r="I8334" s="364" t="s">
        <v>10462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57"/>
        <v>0</v>
      </c>
      <c r="H8335" s="86" t="s">
        <v>1606</v>
      </c>
      <c r="I8335" s="364" t="s">
        <v>10462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57"/>
        <v>0</v>
      </c>
      <c r="H8336" s="86" t="s">
        <v>1606</v>
      </c>
      <c r="I8336" s="364" t="s">
        <v>10462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57"/>
        <v>0</v>
      </c>
      <c r="H8337" s="86" t="s">
        <v>1606</v>
      </c>
      <c r="I8337" s="364" t="s">
        <v>10462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57"/>
        <v>0</v>
      </c>
      <c r="H8338" s="86" t="s">
        <v>1606</v>
      </c>
      <c r="I8338" s="364" t="s">
        <v>10462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57"/>
        <v>0</v>
      </c>
      <c r="H8339" s="86" t="s">
        <v>1606</v>
      </c>
      <c r="I8339" s="364" t="s">
        <v>10462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57"/>
        <v>0</v>
      </c>
      <c r="H8340" s="86" t="s">
        <v>1637</v>
      </c>
      <c r="I8340" s="364" t="s">
        <v>10463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57"/>
        <v>0</v>
      </c>
      <c r="H8341" s="86" t="s">
        <v>1637</v>
      </c>
      <c r="I8341" s="364" t="s">
        <v>10463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57"/>
        <v>0</v>
      </c>
      <c r="H8342" s="86" t="s">
        <v>1637</v>
      </c>
      <c r="I8342" s="364" t="s">
        <v>10463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57"/>
        <v>0</v>
      </c>
      <c r="H8343" s="86" t="s">
        <v>667</v>
      </c>
      <c r="I8343" s="60" t="s">
        <v>10464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57"/>
        <v>0</v>
      </c>
      <c r="H8344" s="86" t="s">
        <v>667</v>
      </c>
      <c r="I8344" s="60" t="s">
        <v>10464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57"/>
        <v>0</v>
      </c>
      <c r="H8345" s="86" t="s">
        <v>667</v>
      </c>
      <c r="I8345" s="60" t="s">
        <v>10464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57"/>
        <v>0</v>
      </c>
      <c r="H8346" s="86" t="s">
        <v>667</v>
      </c>
      <c r="I8346" s="60" t="s">
        <v>10464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57"/>
        <v>0</v>
      </c>
      <c r="H8347" s="86" t="s">
        <v>667</v>
      </c>
      <c r="I8347" s="60" t="s">
        <v>10464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57"/>
        <v>0</v>
      </c>
      <c r="H8348" s="86" t="s">
        <v>667</v>
      </c>
      <c r="I8348" s="60" t="s">
        <v>10464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57"/>
        <v>0</v>
      </c>
      <c r="H8349" s="86" t="s">
        <v>667</v>
      </c>
      <c r="I8349" s="60" t="s">
        <v>10464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57"/>
        <v>0</v>
      </c>
      <c r="H8350" s="86" t="s">
        <v>667</v>
      </c>
      <c r="I8350" s="60" t="s">
        <v>10464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57"/>
        <v>0</v>
      </c>
      <c r="H8351" s="86" t="s">
        <v>667</v>
      </c>
      <c r="I8351" s="60" t="s">
        <v>10464</v>
      </c>
    </row>
    <row r="8352" spans="1:9" hidden="1" x14ac:dyDescent="0.25">
      <c r="A8352" s="218"/>
      <c r="B8352" s="75"/>
      <c r="C8352" s="74"/>
      <c r="D8352" s="65"/>
      <c r="E8352" s="66" t="s">
        <v>4244</v>
      </c>
      <c r="F8352" s="67">
        <v>1300000</v>
      </c>
      <c r="G8352" s="68">
        <f t="shared" si="257"/>
        <v>0</v>
      </c>
      <c r="H8352" s="86" t="s">
        <v>1266</v>
      </c>
      <c r="I8352" s="60" t="s">
        <v>10465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57"/>
        <v>0</v>
      </c>
      <c r="H8353" s="86" t="s">
        <v>1266</v>
      </c>
      <c r="I8353" s="60" t="s">
        <v>10465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57"/>
        <v>0</v>
      </c>
      <c r="H8354" s="86" t="s">
        <v>1266</v>
      </c>
      <c r="I8354" s="60" t="s">
        <v>10465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57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57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57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57"/>
        <v>0</v>
      </c>
      <c r="H8358" s="86" t="s">
        <v>3239</v>
      </c>
      <c r="I8358" s="58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57"/>
        <v>0</v>
      </c>
      <c r="H8359" s="86" t="s">
        <v>3239</v>
      </c>
      <c r="I8359" s="58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57"/>
        <v>0</v>
      </c>
      <c r="H8360" s="374" t="s">
        <v>10466</v>
      </c>
      <c r="I8360" s="58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57"/>
        <v>0</v>
      </c>
      <c r="H8361" s="374" t="s">
        <v>3927</v>
      </c>
      <c r="I8361" s="587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57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57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57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57"/>
        <v>0</v>
      </c>
      <c r="H8365" s="86" t="s">
        <v>1146</v>
      </c>
      <c r="I8365" s="364" t="s">
        <v>9858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57"/>
        <v>0</v>
      </c>
      <c r="H8366" s="86" t="s">
        <v>1146</v>
      </c>
      <c r="I8366" s="364" t="s">
        <v>9858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57"/>
        <v>0</v>
      </c>
      <c r="H8367" s="86" t="s">
        <v>1146</v>
      </c>
      <c r="I8367" s="364" t="s">
        <v>9858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58">D8368*F8368</f>
        <v>0</v>
      </c>
      <c r="H8368" s="86" t="s">
        <v>1146</v>
      </c>
      <c r="I8368" s="364" t="s">
        <v>9858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58"/>
        <v>0</v>
      </c>
      <c r="H8369" s="86" t="s">
        <v>1146</v>
      </c>
      <c r="I8369" s="364" t="s">
        <v>9858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58"/>
        <v>0</v>
      </c>
      <c r="H8370" s="86" t="s">
        <v>126</v>
      </c>
      <c r="I8370" s="364" t="s">
        <v>9798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58"/>
        <v>0</v>
      </c>
      <c r="H8371" s="86" t="s">
        <v>126</v>
      </c>
      <c r="I8371" s="364" t="s">
        <v>9798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58"/>
        <v>0</v>
      </c>
      <c r="H8372" s="86" t="s">
        <v>126</v>
      </c>
      <c r="I8372" s="364" t="s">
        <v>9798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58"/>
        <v>0</v>
      </c>
      <c r="H8373" s="86" t="s">
        <v>126</v>
      </c>
      <c r="I8373" s="364" t="s">
        <v>9798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58"/>
        <v>0</v>
      </c>
      <c r="H8374" s="86" t="s">
        <v>3462</v>
      </c>
      <c r="I8374" s="364" t="s">
        <v>10467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58"/>
        <v>0</v>
      </c>
      <c r="H8375" s="86" t="s">
        <v>3462</v>
      </c>
      <c r="I8375" s="364" t="s">
        <v>10467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58"/>
        <v>0</v>
      </c>
      <c r="H8376" s="86" t="s">
        <v>3462</v>
      </c>
      <c r="I8376" s="364" t="s">
        <v>10467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58"/>
        <v>0</v>
      </c>
      <c r="H8377" s="364" t="s">
        <v>3462</v>
      </c>
      <c r="I8377" s="364" t="s">
        <v>10467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4">
        <v>82000</v>
      </c>
      <c r="G8378" s="68">
        <f t="shared" si="258"/>
        <v>0</v>
      </c>
      <c r="H8378" s="364" t="s">
        <v>3462</v>
      </c>
      <c r="I8378" s="364" t="s">
        <v>10467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58"/>
        <v>0</v>
      </c>
      <c r="H8379" s="364" t="s">
        <v>3462</v>
      </c>
      <c r="I8379" s="364" t="s">
        <v>10467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58"/>
        <v>0</v>
      </c>
      <c r="H8380" s="364" t="s">
        <v>1105</v>
      </c>
      <c r="I8380" s="364" t="s">
        <v>9824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58"/>
        <v>0</v>
      </c>
      <c r="H8381" s="364" t="s">
        <v>1105</v>
      </c>
      <c r="I8381" s="364" t="s">
        <v>9824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9824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58"/>
        <v>0</v>
      </c>
      <c r="H8383" s="364" t="s">
        <v>1105</v>
      </c>
      <c r="I8383" s="364" t="s">
        <v>9824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4">
        <v>265000</v>
      </c>
      <c r="G8384" s="68">
        <f t="shared" si="258"/>
        <v>0</v>
      </c>
      <c r="H8384" s="364" t="s">
        <v>1101</v>
      </c>
      <c r="I8384" s="364" t="s">
        <v>10468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4">
        <v>60000</v>
      </c>
      <c r="G8385" s="68">
        <f t="shared" si="258"/>
        <v>0</v>
      </c>
      <c r="H8385" s="364" t="s">
        <v>1101</v>
      </c>
      <c r="I8385" s="364" t="s">
        <v>10468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58"/>
        <v>0</v>
      </c>
      <c r="H8386" s="364" t="s">
        <v>1101</v>
      </c>
      <c r="I8386" s="364" t="s">
        <v>10468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58"/>
        <v>0</v>
      </c>
      <c r="H8387" s="86" t="s">
        <v>1101</v>
      </c>
      <c r="I8387" s="364" t="s">
        <v>10468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58"/>
        <v>0</v>
      </c>
      <c r="H8388" s="86" t="s">
        <v>1101</v>
      </c>
      <c r="I8388" s="364" t="s">
        <v>10468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58"/>
        <v>0</v>
      </c>
      <c r="H8389" s="86" t="s">
        <v>1101</v>
      </c>
      <c r="I8389" s="364" t="s">
        <v>10468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58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58"/>
        <v>0</v>
      </c>
      <c r="H8391" s="86" t="s">
        <v>4257</v>
      </c>
      <c r="I8391" s="364" t="s">
        <v>10469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58"/>
        <v>0</v>
      </c>
      <c r="H8392" s="86" t="s">
        <v>4257</v>
      </c>
      <c r="I8392" s="364" t="s">
        <v>10470</v>
      </c>
    </row>
    <row r="8393" spans="1:9" hidden="1" x14ac:dyDescent="0.25">
      <c r="A8393" s="218"/>
      <c r="B8393" s="400"/>
      <c r="C8393" s="75"/>
      <c r="D8393" s="81"/>
      <c r="E8393" s="66" t="s">
        <v>1959</v>
      </c>
      <c r="F8393" s="217">
        <v>7500</v>
      </c>
      <c r="G8393" s="68">
        <f t="shared" si="258"/>
        <v>0</v>
      </c>
      <c r="H8393" s="86" t="s">
        <v>4259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58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58"/>
        <v>0</v>
      </c>
      <c r="H8395" s="86" t="s">
        <v>2007</v>
      </c>
      <c r="I8395" s="60"/>
    </row>
    <row r="8396" spans="1:9" hidden="1" x14ac:dyDescent="0.25">
      <c r="A8396" s="218"/>
      <c r="B8396" s="400"/>
      <c r="C8396" s="79"/>
      <c r="D8396" s="60"/>
      <c r="E8396" s="71" t="s">
        <v>28</v>
      </c>
      <c r="F8396" s="72">
        <v>55000</v>
      </c>
      <c r="G8396" s="68">
        <f t="shared" si="258"/>
        <v>0</v>
      </c>
      <c r="H8396" s="86" t="s">
        <v>2007</v>
      </c>
      <c r="I8396" s="60" t="s">
        <v>10471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58"/>
        <v>0</v>
      </c>
      <c r="H8397" s="86" t="s">
        <v>2007</v>
      </c>
      <c r="I8397" s="60" t="s">
        <v>10472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58"/>
        <v>0</v>
      </c>
      <c r="H8398" s="86" t="s">
        <v>138</v>
      </c>
      <c r="I8398" s="60" t="s">
        <v>10473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58"/>
        <v>0</v>
      </c>
      <c r="H8399" s="86" t="s">
        <v>138</v>
      </c>
      <c r="I8399" s="60" t="s">
        <v>10473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58"/>
        <v>0</v>
      </c>
      <c r="H8400" s="86" t="s">
        <v>4261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58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6">
        <v>7642000</v>
      </c>
      <c r="G8402" s="68">
        <f t="shared" si="258"/>
        <v>0</v>
      </c>
      <c r="H8402" s="86" t="s">
        <v>4264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4119</v>
      </c>
      <c r="I8403" s="60" t="s">
        <v>10474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58"/>
        <v>0</v>
      </c>
      <c r="H8404" s="86" t="s">
        <v>4119</v>
      </c>
      <c r="I8404" s="86" t="s">
        <v>10474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58"/>
        <v>0</v>
      </c>
      <c r="H8405" s="86" t="s">
        <v>4119</v>
      </c>
      <c r="I8405" s="86" t="s">
        <v>10474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58"/>
        <v>0</v>
      </c>
      <c r="H8406" s="86" t="s">
        <v>953</v>
      </c>
      <c r="I8406" s="587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58"/>
        <v>0</v>
      </c>
      <c r="H8407" s="86" t="s">
        <v>147</v>
      </c>
      <c r="I8407" s="587" t="s">
        <v>10475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58"/>
        <v>0</v>
      </c>
      <c r="H8408" s="86" t="s">
        <v>147</v>
      </c>
      <c r="I8408" s="587" t="s">
        <v>10475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58"/>
        <v>0</v>
      </c>
      <c r="H8409" s="86" t="s">
        <v>4261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58"/>
        <v>0</v>
      </c>
      <c r="H8410" s="86" t="s">
        <v>4261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58"/>
        <v>0</v>
      </c>
      <c r="H8411" s="86" t="s">
        <v>4261</v>
      </c>
      <c r="I8411" s="364"/>
    </row>
    <row r="8412" spans="1:9" hidden="1" x14ac:dyDescent="0.25">
      <c r="A8412" s="218"/>
      <c r="B8412" s="400"/>
      <c r="C8412" s="75"/>
      <c r="D8412" s="81"/>
      <c r="E8412" s="66" t="s">
        <v>64</v>
      </c>
      <c r="F8412" s="217">
        <v>67500</v>
      </c>
      <c r="G8412" s="68">
        <f t="shared" si="258"/>
        <v>0</v>
      </c>
      <c r="H8412" s="86" t="s">
        <v>4261</v>
      </c>
      <c r="I8412" s="364"/>
    </row>
    <row r="8413" spans="1:9" hidden="1" x14ac:dyDescent="0.25">
      <c r="A8413" s="218"/>
      <c r="B8413" s="74"/>
      <c r="C8413" s="566"/>
      <c r="D8413" s="65"/>
      <c r="E8413" s="66" t="s">
        <v>28</v>
      </c>
      <c r="F8413" s="72">
        <v>1545000</v>
      </c>
      <c r="G8413" s="68">
        <f t="shared" si="258"/>
        <v>0</v>
      </c>
      <c r="H8413" s="86" t="s">
        <v>160</v>
      </c>
      <c r="I8413" s="364" t="s">
        <v>10476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58"/>
        <v>0</v>
      </c>
      <c r="H8414" s="86" t="s">
        <v>160</v>
      </c>
      <c r="I8414" s="364" t="s">
        <v>10476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58"/>
        <v>0</v>
      </c>
      <c r="H8415" s="86" t="s">
        <v>160</v>
      </c>
      <c r="I8415" s="364" t="s">
        <v>10476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58"/>
        <v>0</v>
      </c>
      <c r="H8416" s="86" t="s">
        <v>2007</v>
      </c>
      <c r="I8416" s="364" t="s">
        <v>10472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58"/>
        <v>0</v>
      </c>
      <c r="H8417" s="86" t="s">
        <v>2048</v>
      </c>
      <c r="I8417" s="364" t="s">
        <v>10477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58"/>
        <v>0</v>
      </c>
      <c r="H8418" s="86" t="s">
        <v>2048</v>
      </c>
      <c r="I8418" s="364" t="s">
        <v>10477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58"/>
        <v>0</v>
      </c>
      <c r="H8419" s="86" t="s">
        <v>2048</v>
      </c>
      <c r="I8419" s="364" t="s">
        <v>10477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58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58"/>
        <v>0</v>
      </c>
      <c r="H8421" s="86" t="s">
        <v>1791</v>
      </c>
      <c r="I8421" s="364" t="s">
        <v>10478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58"/>
        <v>0</v>
      </c>
      <c r="H8422" s="86" t="s">
        <v>1791</v>
      </c>
      <c r="I8422" s="364" t="s">
        <v>10478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58"/>
        <v>0</v>
      </c>
      <c r="H8423" s="86" t="s">
        <v>552</v>
      </c>
      <c r="I8423" s="364" t="s">
        <v>10479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58"/>
        <v>0</v>
      </c>
      <c r="H8424" s="86" t="s">
        <v>1180</v>
      </c>
      <c r="I8424" s="364" t="s">
        <v>10479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58"/>
        <v>0</v>
      </c>
      <c r="H8425" s="364" t="s">
        <v>1180</v>
      </c>
      <c r="I8425" s="364" t="s">
        <v>10479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58"/>
        <v>0</v>
      </c>
      <c r="H8426" s="364" t="s">
        <v>552</v>
      </c>
      <c r="I8426" s="364" t="s">
        <v>10479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58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58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58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58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6">
        <v>1750</v>
      </c>
      <c r="G8432" s="68">
        <f t="shared" ref="G8432:G8495" si="259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59"/>
        <v>0</v>
      </c>
      <c r="H8433" s="364" t="s">
        <v>1041</v>
      </c>
      <c r="I8433" s="364" t="s">
        <v>10480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59"/>
        <v>0</v>
      </c>
      <c r="H8434" s="86" t="s">
        <v>1041</v>
      </c>
      <c r="I8434" s="364" t="s">
        <v>10480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59"/>
        <v>0</v>
      </c>
      <c r="H8435" s="86" t="s">
        <v>1041</v>
      </c>
      <c r="I8435" s="364" t="s">
        <v>10480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59"/>
        <v>0</v>
      </c>
      <c r="H8436" s="86" t="s">
        <v>1041</v>
      </c>
      <c r="I8436" s="364" t="s">
        <v>10480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59"/>
        <v>0</v>
      </c>
      <c r="H8437" s="86" t="s">
        <v>4261</v>
      </c>
      <c r="I8437" s="587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59"/>
        <v>0</v>
      </c>
      <c r="H8438" s="86" t="s">
        <v>198</v>
      </c>
      <c r="I8438" s="587" t="s">
        <v>10481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59"/>
        <v>0</v>
      </c>
      <c r="H8439" s="86" t="s">
        <v>154</v>
      </c>
      <c r="I8439" s="587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59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59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59"/>
        <v>0</v>
      </c>
      <c r="H8442" s="86" t="s">
        <v>2744</v>
      </c>
      <c r="I8442" s="364" t="s">
        <v>10482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59"/>
        <v>0</v>
      </c>
      <c r="H8443" s="86" t="s">
        <v>2744</v>
      </c>
      <c r="I8443" s="364" t="s">
        <v>10482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59"/>
        <v>0</v>
      </c>
      <c r="H8444" s="86" t="s">
        <v>2744</v>
      </c>
      <c r="I8444" s="364" t="s">
        <v>10482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59"/>
        <v>0</v>
      </c>
      <c r="H8445" s="86" t="s">
        <v>2744</v>
      </c>
      <c r="I8445" s="364" t="s">
        <v>10482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59"/>
        <v>0</v>
      </c>
      <c r="H8446" s="86" t="s">
        <v>2744</v>
      </c>
      <c r="I8446" s="364" t="s">
        <v>10482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59"/>
        <v>0</v>
      </c>
      <c r="H8447" s="86" t="s">
        <v>2744</v>
      </c>
      <c r="I8447" s="364" t="s">
        <v>10482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59"/>
        <v>0</v>
      </c>
      <c r="H8448" s="374" t="s">
        <v>3927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59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59"/>
        <v>0</v>
      </c>
      <c r="H8450" s="86" t="s">
        <v>3462</v>
      </c>
      <c r="I8450" s="364" t="s">
        <v>10483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59"/>
        <v>0</v>
      </c>
      <c r="H8451" s="86" t="s">
        <v>3462</v>
      </c>
      <c r="I8451" s="364" t="s">
        <v>10483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59"/>
        <v>0</v>
      </c>
      <c r="H8452" s="86" t="s">
        <v>3462</v>
      </c>
      <c r="I8452" s="364" t="s">
        <v>10483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59"/>
        <v>0</v>
      </c>
      <c r="H8453" s="86" t="s">
        <v>3462</v>
      </c>
      <c r="I8453" s="364" t="s">
        <v>10483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59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59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59"/>
        <v>0</v>
      </c>
      <c r="H8456" s="86" t="s">
        <v>10317</v>
      </c>
      <c r="I8456" s="58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59"/>
        <v>0</v>
      </c>
      <c r="H8457" s="86" t="s">
        <v>648</v>
      </c>
      <c r="I8457" s="58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59"/>
        <v>0</v>
      </c>
      <c r="H8458" s="86" t="s">
        <v>825</v>
      </c>
      <c r="I8458" s="587" t="s">
        <v>10484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59"/>
        <v>0</v>
      </c>
      <c r="H8459" s="86" t="s">
        <v>825</v>
      </c>
      <c r="I8459" s="587" t="s">
        <v>10484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59"/>
        <v>0</v>
      </c>
      <c r="H8460" s="86" t="s">
        <v>825</v>
      </c>
      <c r="I8460" s="587" t="s">
        <v>10484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59"/>
        <v>0</v>
      </c>
      <c r="H8461" s="86" t="s">
        <v>825</v>
      </c>
      <c r="I8461" s="587" t="s">
        <v>10484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59"/>
        <v>0</v>
      </c>
      <c r="H8462" s="86" t="s">
        <v>825</v>
      </c>
      <c r="I8462" s="587" t="s">
        <v>10484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59"/>
        <v>0</v>
      </c>
      <c r="H8463" s="86" t="s">
        <v>825</v>
      </c>
      <c r="I8463" s="587" t="s">
        <v>10484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59"/>
        <v>0</v>
      </c>
      <c r="H8464" s="86" t="s">
        <v>825</v>
      </c>
      <c r="I8464" s="587" t="s">
        <v>10484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59"/>
        <v>0</v>
      </c>
      <c r="H8465" s="86" t="s">
        <v>909</v>
      </c>
      <c r="I8465" s="364" t="s">
        <v>10485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59"/>
        <v>0</v>
      </c>
      <c r="H8466" s="86" t="s">
        <v>909</v>
      </c>
      <c r="I8466" s="364" t="s">
        <v>10485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59"/>
        <v>0</v>
      </c>
      <c r="H8467" s="86" t="s">
        <v>909</v>
      </c>
      <c r="I8467" s="364" t="s">
        <v>10485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59"/>
        <v>0</v>
      </c>
      <c r="H8468" s="86" t="s">
        <v>909</v>
      </c>
      <c r="I8468" s="364" t="s">
        <v>10485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59"/>
        <v>0</v>
      </c>
      <c r="H8469" s="86" t="s">
        <v>909</v>
      </c>
      <c r="I8469" s="364" t="s">
        <v>10485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59"/>
        <v>0</v>
      </c>
      <c r="H8470" s="86" t="s">
        <v>909</v>
      </c>
      <c r="I8470" s="364" t="s">
        <v>10485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59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59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59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59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4290</v>
      </c>
      <c r="F8475" s="62">
        <v>20000</v>
      </c>
      <c r="G8475" s="68">
        <f t="shared" si="259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59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6">
        <v>500</v>
      </c>
      <c r="G8477" s="68">
        <f t="shared" si="259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59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59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59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59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59"/>
        <v>0</v>
      </c>
      <c r="H8482" s="86" t="s">
        <v>631</v>
      </c>
      <c r="I8482" s="364" t="s">
        <v>10031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6">
        <v>24522</v>
      </c>
      <c r="G8483" s="68">
        <f t="shared" si="259"/>
        <v>0</v>
      </c>
      <c r="H8483" s="86" t="s">
        <v>631</v>
      </c>
      <c r="I8483" s="364" t="s">
        <v>10031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59"/>
        <v>0</v>
      </c>
      <c r="H8484" s="364" t="s">
        <v>631</v>
      </c>
      <c r="I8484" s="364" t="s">
        <v>10031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59"/>
        <v>0</v>
      </c>
      <c r="H8485" s="86" t="s">
        <v>631</v>
      </c>
      <c r="I8485" s="364" t="s">
        <v>10031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59"/>
        <v>0</v>
      </c>
      <c r="H8486" s="86" t="s">
        <v>631</v>
      </c>
      <c r="I8486" s="364" t="s">
        <v>10031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59"/>
        <v>0</v>
      </c>
      <c r="H8487" s="86" t="s">
        <v>154</v>
      </c>
      <c r="I8487" s="364" t="s">
        <v>10015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59"/>
        <v>0</v>
      </c>
      <c r="H8488" s="86" t="s">
        <v>1043</v>
      </c>
      <c r="I8488" s="364" t="s">
        <v>10486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59"/>
        <v>0</v>
      </c>
      <c r="H8489" s="86" t="s">
        <v>198</v>
      </c>
      <c r="I8489" s="364" t="s">
        <v>10040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59"/>
        <v>0</v>
      </c>
      <c r="H8490" s="86" t="s">
        <v>198</v>
      </c>
      <c r="I8490" s="364" t="s">
        <v>10040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59"/>
        <v>0</v>
      </c>
      <c r="H8491" s="86" t="s">
        <v>4365</v>
      </c>
      <c r="I8491" s="587" t="s">
        <v>10487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59"/>
        <v>0</v>
      </c>
      <c r="H8492" s="86" t="s">
        <v>154</v>
      </c>
      <c r="I8492" s="58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59"/>
        <v>0</v>
      </c>
      <c r="H8493" s="86" t="s">
        <v>2058</v>
      </c>
      <c r="I8493" s="587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59"/>
        <v>0</v>
      </c>
      <c r="H8494" s="86" t="s">
        <v>1301</v>
      </c>
      <c r="I8494" s="58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59"/>
        <v>0</v>
      </c>
      <c r="H8495" s="86" t="s">
        <v>138</v>
      </c>
      <c r="I8495" s="587" t="s">
        <v>10052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60">D8496*F8496</f>
        <v>0</v>
      </c>
      <c r="H8496" s="86" t="s">
        <v>671</v>
      </c>
      <c r="I8496" s="587" t="s">
        <v>10041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60"/>
        <v>0</v>
      </c>
      <c r="H8497" s="86" t="s">
        <v>671</v>
      </c>
      <c r="I8497" s="587" t="s">
        <v>10041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60"/>
        <v>0</v>
      </c>
      <c r="H8498" s="86" t="s">
        <v>671</v>
      </c>
      <c r="I8498" s="587" t="s">
        <v>10041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60"/>
        <v>0</v>
      </c>
      <c r="H8499" s="86" t="s">
        <v>552</v>
      </c>
      <c r="I8499" s="364" t="s">
        <v>10488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60"/>
        <v>0</v>
      </c>
      <c r="H8500" s="86" t="s">
        <v>10489</v>
      </c>
      <c r="I8500" s="364" t="s">
        <v>10488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60"/>
        <v>0</v>
      </c>
      <c r="H8501" s="86" t="s">
        <v>552</v>
      </c>
      <c r="I8501" s="364" t="s">
        <v>10490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60"/>
        <v>0</v>
      </c>
      <c r="H8502" s="86" t="s">
        <v>2003</v>
      </c>
      <c r="I8502" s="364" t="s">
        <v>10491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60"/>
        <v>0</v>
      </c>
      <c r="H8503" s="86" t="s">
        <v>1306</v>
      </c>
      <c r="I8503" s="364" t="s">
        <v>10492</v>
      </c>
    </row>
    <row r="8504" spans="1:9" hidden="1" x14ac:dyDescent="0.25">
      <c r="A8504" s="218"/>
      <c r="B8504" s="60"/>
      <c r="C8504" s="87"/>
      <c r="D8504" s="65"/>
      <c r="E8504" s="66" t="s">
        <v>3929</v>
      </c>
      <c r="F8504" s="62">
        <v>75000</v>
      </c>
      <c r="G8504" s="68">
        <f t="shared" si="260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60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60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60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60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60"/>
        <v>0</v>
      </c>
      <c r="H8509" s="86" t="s">
        <v>134</v>
      </c>
      <c r="I8509" s="364"/>
    </row>
    <row r="8510" spans="1:9" hidden="1" x14ac:dyDescent="0.25">
      <c r="A8510" s="588"/>
      <c r="B8510" s="60"/>
      <c r="C8510" s="74"/>
      <c r="D8510" s="65"/>
      <c r="E8510" s="66" t="s">
        <v>31</v>
      </c>
      <c r="F8510" s="68">
        <v>290000</v>
      </c>
      <c r="G8510" s="217">
        <f t="shared" si="260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60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60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60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60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60"/>
        <v>0</v>
      </c>
      <c r="H8515" s="86" t="s">
        <v>3927</v>
      </c>
      <c r="I8515" s="58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6">
        <v>14000</v>
      </c>
      <c r="G8516" s="68">
        <f t="shared" si="260"/>
        <v>0</v>
      </c>
      <c r="H8516" s="86" t="s">
        <v>648</v>
      </c>
      <c r="I8516" s="587"/>
    </row>
    <row r="8517" spans="1:9" hidden="1" x14ac:dyDescent="0.25">
      <c r="A8517" s="218"/>
      <c r="B8517" s="63"/>
      <c r="C8517" s="71"/>
      <c r="D8517" s="60"/>
      <c r="E8517" s="575" t="s">
        <v>28</v>
      </c>
      <c r="F8517" s="60">
        <v>60000</v>
      </c>
      <c r="G8517" s="217">
        <f t="shared" si="260"/>
        <v>0</v>
      </c>
      <c r="H8517" s="14" t="s">
        <v>714</v>
      </c>
      <c r="I8517" s="587" t="s">
        <v>10186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60"/>
        <v>0</v>
      </c>
      <c r="H8518" s="86" t="s">
        <v>2744</v>
      </c>
      <c r="I8518" s="587" t="s">
        <v>10170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60"/>
        <v>0</v>
      </c>
      <c r="H8519" s="86" t="s">
        <v>1041</v>
      </c>
      <c r="I8519" s="587" t="s">
        <v>10493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60"/>
        <v>0</v>
      </c>
      <c r="H8520" s="86" t="s">
        <v>1788</v>
      </c>
      <c r="I8520" s="587" t="s">
        <v>10494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60"/>
        <v>0</v>
      </c>
      <c r="H8521" s="86" t="s">
        <v>1788</v>
      </c>
      <c r="I8521" s="587" t="s">
        <v>10494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60"/>
        <v>0</v>
      </c>
      <c r="H8522" s="86" t="s">
        <v>10495</v>
      </c>
      <c r="I8522" s="364" t="s">
        <v>10496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6">
        <v>32300</v>
      </c>
      <c r="G8523" s="68">
        <f t="shared" si="260"/>
        <v>0</v>
      </c>
      <c r="H8523" s="86" t="s">
        <v>552</v>
      </c>
      <c r="I8523" s="364" t="s">
        <v>10497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60"/>
        <v>0</v>
      </c>
      <c r="H8524" s="86" t="s">
        <v>166</v>
      </c>
      <c r="I8524" s="364" t="s">
        <v>10498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60"/>
        <v>0</v>
      </c>
      <c r="H8525" s="86" t="s">
        <v>166</v>
      </c>
      <c r="I8525" s="364" t="s">
        <v>10498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60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60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60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60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60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60"/>
        <v>0</v>
      </c>
      <c r="H8532" s="86" t="s">
        <v>1095</v>
      </c>
      <c r="I8532" s="364" t="s">
        <v>10499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60"/>
        <v>0</v>
      </c>
      <c r="H8533" s="86" t="s">
        <v>1095</v>
      </c>
      <c r="I8533" s="364" t="s">
        <v>10499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6">
        <v>1275000</v>
      </c>
      <c r="G8534" s="68">
        <f t="shared" si="260"/>
        <v>0</v>
      </c>
      <c r="H8534" s="86" t="s">
        <v>789</v>
      </c>
      <c r="I8534" s="364" t="s">
        <v>10107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10107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60"/>
        <v>0</v>
      </c>
      <c r="H8536" s="86" t="s">
        <v>789</v>
      </c>
      <c r="I8536" s="364" t="s">
        <v>10107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60"/>
        <v>0</v>
      </c>
      <c r="H8537" s="86" t="s">
        <v>789</v>
      </c>
      <c r="I8537" s="364" t="s">
        <v>10107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60"/>
        <v>0</v>
      </c>
      <c r="H8538" s="86" t="s">
        <v>789</v>
      </c>
      <c r="I8538" s="364" t="s">
        <v>10107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60"/>
        <v>0</v>
      </c>
      <c r="H8539" s="86" t="s">
        <v>789</v>
      </c>
      <c r="I8539" s="364" t="s">
        <v>10107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60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60"/>
        <v>0</v>
      </c>
      <c r="H8542" s="86" t="s">
        <v>1032</v>
      </c>
      <c r="I8542" s="364" t="s">
        <v>10177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60"/>
        <v>0</v>
      </c>
      <c r="H8543" s="86" t="s">
        <v>1032</v>
      </c>
      <c r="I8543" s="60" t="s">
        <v>10177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60"/>
        <v>0</v>
      </c>
      <c r="H8544" s="86" t="s">
        <v>126</v>
      </c>
      <c r="I8544" s="60" t="s">
        <v>10178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60"/>
        <v>0</v>
      </c>
      <c r="H8545" s="86" t="s">
        <v>126</v>
      </c>
      <c r="I8545" s="60" t="s">
        <v>10178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60"/>
        <v>0</v>
      </c>
      <c r="H8546" s="86" t="s">
        <v>126</v>
      </c>
      <c r="I8546" s="60" t="s">
        <v>10178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60"/>
        <v>0</v>
      </c>
      <c r="H8547" s="86" t="s">
        <v>667</v>
      </c>
      <c r="I8547" s="60" t="s">
        <v>10500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6">
        <v>45000</v>
      </c>
      <c r="G8548" s="68">
        <f t="shared" si="260"/>
        <v>0</v>
      </c>
      <c r="H8548" s="86" t="s">
        <v>667</v>
      </c>
      <c r="I8548" s="60" t="s">
        <v>10500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60"/>
        <v>0</v>
      </c>
      <c r="H8549" s="86" t="s">
        <v>536</v>
      </c>
      <c r="I8549" s="60" t="s">
        <v>10180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60"/>
        <v>0</v>
      </c>
      <c r="H8550" s="86" t="s">
        <v>536</v>
      </c>
      <c r="I8550" s="60" t="s">
        <v>10180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60"/>
        <v>0</v>
      </c>
      <c r="H8551" s="86" t="s">
        <v>536</v>
      </c>
      <c r="I8551" s="60" t="s">
        <v>10180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60"/>
        <v>0</v>
      </c>
      <c r="H8552" s="86" t="s">
        <v>536</v>
      </c>
      <c r="I8552" s="60" t="s">
        <v>10180</v>
      </c>
    </row>
    <row r="8553" spans="1:9" hidden="1" x14ac:dyDescent="0.25">
      <c r="A8553" s="218"/>
      <c r="B8553" s="586"/>
      <c r="C8553" s="378"/>
      <c r="D8553" s="377"/>
      <c r="E8553" s="501" t="s">
        <v>31</v>
      </c>
      <c r="F8553" s="380">
        <v>1545000</v>
      </c>
      <c r="G8553" s="382">
        <f t="shared" si="260"/>
        <v>0</v>
      </c>
      <c r="H8553" s="497" t="s">
        <v>160</v>
      </c>
      <c r="I8553" s="378" t="s">
        <v>10185</v>
      </c>
    </row>
    <row r="8554" spans="1:9" hidden="1" x14ac:dyDescent="0.25">
      <c r="A8554" s="218"/>
      <c r="B8554" s="586"/>
      <c r="C8554" s="378"/>
      <c r="D8554" s="378"/>
      <c r="E8554" s="378" t="s">
        <v>31</v>
      </c>
      <c r="F8554" s="380">
        <v>1545000</v>
      </c>
      <c r="G8554" s="382">
        <f t="shared" si="260"/>
        <v>0</v>
      </c>
      <c r="H8554" s="497" t="s">
        <v>160</v>
      </c>
      <c r="I8554" s="378" t="s">
        <v>10185</v>
      </c>
    </row>
    <row r="8555" spans="1:9" hidden="1" x14ac:dyDescent="0.25">
      <c r="A8555" s="218"/>
      <c r="B8555" s="388"/>
      <c r="C8555" s="378"/>
      <c r="D8555" s="377"/>
      <c r="E8555" s="501" t="s">
        <v>31</v>
      </c>
      <c r="F8555" s="380">
        <v>170500</v>
      </c>
      <c r="G8555" s="382">
        <f t="shared" si="260"/>
        <v>0</v>
      </c>
      <c r="H8555" s="497" t="s">
        <v>160</v>
      </c>
      <c r="I8555" s="497" t="s">
        <v>10185</v>
      </c>
    </row>
    <row r="8556" spans="1:9" hidden="1" x14ac:dyDescent="0.25">
      <c r="A8556" s="218"/>
      <c r="B8556" s="378"/>
      <c r="C8556" s="378"/>
      <c r="D8556" s="378"/>
      <c r="E8556" s="378" t="s">
        <v>31</v>
      </c>
      <c r="F8556" s="380">
        <v>44000</v>
      </c>
      <c r="G8556" s="382">
        <f t="shared" si="260"/>
        <v>0</v>
      </c>
      <c r="H8556" s="497" t="s">
        <v>160</v>
      </c>
      <c r="I8556" s="497" t="s">
        <v>10185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60"/>
        <v>0</v>
      </c>
      <c r="H8557" s="86" t="s">
        <v>2274</v>
      </c>
      <c r="I8557" s="60" t="s">
        <v>10501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60"/>
        <v>0</v>
      </c>
      <c r="H8558" s="86" t="s">
        <v>2274</v>
      </c>
      <c r="I8558" s="60" t="s">
        <v>10501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60"/>
        <v>0</v>
      </c>
      <c r="H8559" s="86" t="s">
        <v>2274</v>
      </c>
      <c r="I8559" s="60" t="s">
        <v>10501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61">D8560*F8560</f>
        <v>0</v>
      </c>
      <c r="H8560" s="86" t="s">
        <v>2274</v>
      </c>
      <c r="I8560" s="60" t="s">
        <v>10501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61"/>
        <v>0</v>
      </c>
      <c r="H8561" s="86" t="s">
        <v>2274</v>
      </c>
      <c r="I8561" s="86" t="s">
        <v>10501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61"/>
        <v>0</v>
      </c>
      <c r="H8562" s="86" t="s">
        <v>2274</v>
      </c>
      <c r="I8562" s="86" t="s">
        <v>10501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61"/>
        <v>0</v>
      </c>
      <c r="H8563" s="86" t="s">
        <v>2274</v>
      </c>
      <c r="I8563" s="60" t="s">
        <v>10501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61"/>
        <v>0</v>
      </c>
      <c r="H8564" s="86" t="s">
        <v>1105</v>
      </c>
      <c r="I8564" s="60" t="s">
        <v>10502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61"/>
        <v>0</v>
      </c>
      <c r="H8565" s="86" t="s">
        <v>1105</v>
      </c>
      <c r="I8565" s="60" t="s">
        <v>10502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61"/>
        <v>0</v>
      </c>
      <c r="H8566" s="86" t="s">
        <v>1105</v>
      </c>
      <c r="I8566" s="60" t="s">
        <v>10502</v>
      </c>
    </row>
    <row r="8567" spans="1:9" hidden="1" x14ac:dyDescent="0.25">
      <c r="A8567" s="218"/>
      <c r="B8567" s="60"/>
      <c r="C8567" s="60"/>
      <c r="D8567" s="386"/>
      <c r="E8567" s="386" t="s">
        <v>28</v>
      </c>
      <c r="F8567" s="394">
        <v>45000</v>
      </c>
      <c r="G8567" s="217">
        <f t="shared" si="261"/>
        <v>0</v>
      </c>
      <c r="H8567" s="86" t="s">
        <v>1105</v>
      </c>
      <c r="I8567" s="60" t="s">
        <v>10502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61"/>
        <v>0</v>
      </c>
      <c r="H8568" s="86" t="s">
        <v>10503</v>
      </c>
      <c r="I8568" s="587" t="s">
        <v>10504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61"/>
        <v>0</v>
      </c>
      <c r="H8569" s="86" t="s">
        <v>10503</v>
      </c>
      <c r="I8569" s="587" t="s">
        <v>10504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61"/>
        <v>0</v>
      </c>
      <c r="H8570" s="86" t="s">
        <v>10503</v>
      </c>
      <c r="I8570" s="587" t="s">
        <v>10504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61"/>
        <v>0</v>
      </c>
      <c r="H8571" s="86" t="s">
        <v>10503</v>
      </c>
      <c r="I8571" s="587" t="s">
        <v>10504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61"/>
        <v>0</v>
      </c>
      <c r="H8572" s="86" t="s">
        <v>10505</v>
      </c>
      <c r="I8572" s="587" t="s">
        <v>10506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61"/>
        <v>0</v>
      </c>
      <c r="H8573" s="86" t="s">
        <v>154</v>
      </c>
      <c r="I8573" s="58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61"/>
        <v>0</v>
      </c>
      <c r="H8574" s="86" t="s">
        <v>3927</v>
      </c>
      <c r="I8574" s="58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61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6">
        <v>100000</v>
      </c>
      <c r="G8576" s="68">
        <f t="shared" si="261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61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61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61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61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61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61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61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61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61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61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61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61"/>
        <v>0</v>
      </c>
      <c r="H8588" s="86" t="s">
        <v>10264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61"/>
        <v>0</v>
      </c>
      <c r="H8589" s="86" t="s">
        <v>4565</v>
      </c>
      <c r="I8589" s="364" t="s">
        <v>10507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61"/>
        <v>0</v>
      </c>
      <c r="H8590" s="86" t="s">
        <v>4314</v>
      </c>
      <c r="I8590" s="364" t="s">
        <v>10507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61"/>
        <v>0</v>
      </c>
      <c r="H8591" s="86" t="s">
        <v>4565</v>
      </c>
      <c r="I8591" s="364" t="s">
        <v>10507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61"/>
        <v>0</v>
      </c>
      <c r="H8592" s="86" t="s">
        <v>4565</v>
      </c>
      <c r="I8592" s="364" t="s">
        <v>10507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61"/>
        <v>0</v>
      </c>
      <c r="H8593" s="86" t="s">
        <v>4177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61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61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61"/>
        <v>0</v>
      </c>
      <c r="H8596" s="86" t="s">
        <v>10508</v>
      </c>
      <c r="I8596" s="364" t="s">
        <v>10509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61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61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61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61"/>
        <v>0</v>
      </c>
      <c r="H8600" s="86" t="s">
        <v>1306</v>
      </c>
      <c r="I8600" s="58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61"/>
        <v>0</v>
      </c>
      <c r="H8601" s="86" t="s">
        <v>1306</v>
      </c>
      <c r="I8601" s="587" t="s">
        <v>10510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61"/>
        <v>0</v>
      </c>
      <c r="H8602" s="86" t="s">
        <v>134</v>
      </c>
      <c r="I8602" s="58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61"/>
        <v>0</v>
      </c>
      <c r="H8603" s="86" t="s">
        <v>2058</v>
      </c>
      <c r="I8603" s="58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61"/>
        <v>0</v>
      </c>
      <c r="H8604" s="86" t="s">
        <v>2058</v>
      </c>
      <c r="I8604" s="58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61"/>
        <v>0</v>
      </c>
      <c r="H8605" s="86" t="s">
        <v>10511</v>
      </c>
      <c r="I8605" s="58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61"/>
        <v>0</v>
      </c>
      <c r="H8606" s="86" t="s">
        <v>2058</v>
      </c>
      <c r="I8606" s="58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61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61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61"/>
        <v>0</v>
      </c>
      <c r="H8609" s="86" t="s">
        <v>2744</v>
      </c>
      <c r="I8609" s="364" t="s">
        <v>10512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61"/>
        <v>0</v>
      </c>
      <c r="H8610" s="86" t="s">
        <v>2744</v>
      </c>
      <c r="I8610" s="364" t="s">
        <v>10512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61"/>
        <v>0</v>
      </c>
      <c r="H8611" s="86" t="s">
        <v>2744</v>
      </c>
      <c r="I8611" s="364" t="s">
        <v>10512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6">
        <v>25000</v>
      </c>
      <c r="G8612" s="68">
        <f t="shared" si="261"/>
        <v>0</v>
      </c>
      <c r="H8612" s="86" t="s">
        <v>696</v>
      </c>
      <c r="I8612" s="364" t="s">
        <v>10513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61"/>
        <v>0</v>
      </c>
      <c r="H8613" s="86" t="s">
        <v>696</v>
      </c>
      <c r="I8613" s="364" t="s">
        <v>10513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61"/>
        <v>0</v>
      </c>
      <c r="H8614" s="86" t="s">
        <v>1032</v>
      </c>
      <c r="I8614" s="364" t="s">
        <v>10514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61"/>
        <v>0</v>
      </c>
      <c r="H8615" s="86" t="s">
        <v>909</v>
      </c>
      <c r="I8615" s="364" t="s">
        <v>10515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61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61"/>
        <v>0</v>
      </c>
      <c r="H8617" s="86" t="s">
        <v>3927</v>
      </c>
      <c r="I8617" s="58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61"/>
        <v>0</v>
      </c>
      <c r="H8618" s="86" t="s">
        <v>3927</v>
      </c>
      <c r="I8618" s="58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61"/>
        <v>0</v>
      </c>
      <c r="H8619" s="86" t="s">
        <v>3927</v>
      </c>
      <c r="I8619" s="58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61"/>
        <v>0</v>
      </c>
      <c r="H8620" s="86" t="s">
        <v>2744</v>
      </c>
      <c r="I8620" s="364" t="s">
        <v>10512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61"/>
        <v>0</v>
      </c>
      <c r="H8621" s="86" t="s">
        <v>134</v>
      </c>
      <c r="I8621" s="58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61"/>
        <v>0</v>
      </c>
      <c r="H8622" s="86" t="s">
        <v>134</v>
      </c>
      <c r="I8622" s="58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61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62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62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62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62"/>
        <v>0</v>
      </c>
      <c r="H8627" s="86" t="s">
        <v>552</v>
      </c>
      <c r="I8627" s="364" t="s">
        <v>10516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62"/>
        <v>0</v>
      </c>
      <c r="H8628" s="86" t="s">
        <v>552</v>
      </c>
      <c r="I8628" s="364" t="s">
        <v>10516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62"/>
        <v>0</v>
      </c>
      <c r="H8629" s="86" t="s">
        <v>552</v>
      </c>
      <c r="I8629" s="364" t="s">
        <v>10516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62"/>
        <v>0</v>
      </c>
      <c r="H8630" s="86" t="s">
        <v>552</v>
      </c>
      <c r="I8630" s="364" t="s">
        <v>10516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62"/>
        <v>0</v>
      </c>
      <c r="H8631" s="86" t="s">
        <v>552</v>
      </c>
      <c r="I8631" s="364" t="s">
        <v>10516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62"/>
        <v>0</v>
      </c>
      <c r="H8632" s="86" t="s">
        <v>552</v>
      </c>
      <c r="I8632" s="364" t="s">
        <v>10516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62"/>
        <v>0</v>
      </c>
      <c r="H8633" s="86" t="s">
        <v>552</v>
      </c>
      <c r="I8633" s="364" t="s">
        <v>10516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62"/>
        <v>0</v>
      </c>
      <c r="H8634" s="86" t="s">
        <v>552</v>
      </c>
      <c r="I8634" s="364" t="s">
        <v>10516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62"/>
        <v>0</v>
      </c>
      <c r="H8635" s="86" t="s">
        <v>552</v>
      </c>
      <c r="I8635" s="364" t="s">
        <v>10516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62"/>
        <v>0</v>
      </c>
      <c r="H8636" s="86" t="s">
        <v>552</v>
      </c>
      <c r="I8636" s="364" t="s">
        <v>10516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62"/>
        <v>0</v>
      </c>
      <c r="H8637" s="86" t="s">
        <v>166</v>
      </c>
      <c r="I8637" s="364" t="s">
        <v>10517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62"/>
        <v>0</v>
      </c>
      <c r="H8638" s="86" t="s">
        <v>2497</v>
      </c>
      <c r="I8638" s="60" t="s">
        <v>10008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62"/>
        <v>0</v>
      </c>
      <c r="H8639" s="86" t="s">
        <v>825</v>
      </c>
      <c r="I8639" s="587" t="s">
        <v>10518</v>
      </c>
    </row>
    <row r="8640" spans="1:9" hidden="1" x14ac:dyDescent="0.25">
      <c r="A8640" s="60"/>
      <c r="B8640" s="400"/>
      <c r="C8640" s="60"/>
      <c r="D8640" s="81"/>
      <c r="E8640" s="71" t="s">
        <v>28</v>
      </c>
      <c r="F8640" s="384">
        <v>178500</v>
      </c>
      <c r="G8640" s="68">
        <f t="shared" si="262"/>
        <v>0</v>
      </c>
      <c r="H8640" s="86" t="s">
        <v>825</v>
      </c>
      <c r="I8640" s="587" t="s">
        <v>10518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62"/>
        <v>0</v>
      </c>
      <c r="H8641" s="86" t="s">
        <v>154</v>
      </c>
      <c r="I8641" s="587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62"/>
        <v>0</v>
      </c>
      <c r="H8642" s="86" t="s">
        <v>2274</v>
      </c>
      <c r="I8642" s="587" t="s">
        <v>10519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62"/>
        <v>0</v>
      </c>
      <c r="H8643" s="86" t="s">
        <v>2274</v>
      </c>
      <c r="I8643" s="587" t="s">
        <v>10519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62"/>
        <v>0</v>
      </c>
      <c r="H8644" s="86" t="s">
        <v>2274</v>
      </c>
      <c r="I8644" s="587" t="s">
        <v>10519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62"/>
        <v>0</v>
      </c>
      <c r="H8645" s="86" t="s">
        <v>1032</v>
      </c>
      <c r="I8645" s="364" t="s">
        <v>10520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62"/>
        <v>0</v>
      </c>
      <c r="H8646" s="86" t="s">
        <v>1032</v>
      </c>
      <c r="I8646" s="364" t="s">
        <v>10520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62"/>
        <v>0</v>
      </c>
      <c r="H8647" s="86" t="s">
        <v>1032</v>
      </c>
      <c r="I8647" s="364" t="s">
        <v>10520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62"/>
        <v>0</v>
      </c>
      <c r="H8648" s="86" t="s">
        <v>1032</v>
      </c>
      <c r="I8648" s="364" t="s">
        <v>10520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62"/>
        <v>0</v>
      </c>
      <c r="H8649" s="86" t="s">
        <v>1032</v>
      </c>
      <c r="I8649" s="364" t="s">
        <v>10520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62"/>
        <v>0</v>
      </c>
      <c r="H8650" s="86" t="s">
        <v>1146</v>
      </c>
      <c r="I8650" s="364" t="s">
        <v>10521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62"/>
        <v>0</v>
      </c>
      <c r="H8651" s="86" t="s">
        <v>1146</v>
      </c>
      <c r="I8651" s="364" t="s">
        <v>10521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62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62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62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62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62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62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4365</v>
      </c>
      <c r="I8658" s="364" t="s">
        <v>10522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6">
        <v>230000</v>
      </c>
      <c r="G8659" s="68">
        <f>D8659*F8659</f>
        <v>0</v>
      </c>
      <c r="H8659" s="86" t="s">
        <v>4365</v>
      </c>
      <c r="I8659" s="364" t="s">
        <v>10522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62"/>
        <v>0</v>
      </c>
      <c r="H8660" s="86" t="s">
        <v>4261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62"/>
        <v>0</v>
      </c>
      <c r="H8661" s="86" t="s">
        <v>4261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62"/>
        <v>0</v>
      </c>
      <c r="H8662" s="86" t="s">
        <v>4261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62"/>
        <v>0</v>
      </c>
      <c r="H8663" s="86" t="s">
        <v>3913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62"/>
        <v>0</v>
      </c>
      <c r="H8664" s="86" t="s">
        <v>3913</v>
      </c>
      <c r="I8664" s="60"/>
    </row>
    <row r="8665" spans="1:9" hidden="1" x14ac:dyDescent="0.25">
      <c r="A8665" s="60"/>
      <c r="B8665" s="586"/>
      <c r="C8665" s="378"/>
      <c r="D8665" s="378"/>
      <c r="E8665" s="378" t="s">
        <v>31</v>
      </c>
      <c r="F8665" s="380">
        <v>1545000</v>
      </c>
      <c r="G8665" s="382">
        <f t="shared" si="262"/>
        <v>0</v>
      </c>
      <c r="H8665" s="497" t="s">
        <v>631</v>
      </c>
      <c r="I8665" s="378" t="s">
        <v>10523</v>
      </c>
    </row>
    <row r="8666" spans="1:9" hidden="1" x14ac:dyDescent="0.25">
      <c r="A8666" s="60"/>
      <c r="B8666" s="586"/>
      <c r="C8666" s="378"/>
      <c r="D8666" s="378"/>
      <c r="E8666" s="378" t="s">
        <v>31</v>
      </c>
      <c r="F8666" s="380">
        <v>1545000</v>
      </c>
      <c r="G8666" s="382">
        <f t="shared" si="262"/>
        <v>0</v>
      </c>
      <c r="H8666" s="497" t="s">
        <v>631</v>
      </c>
      <c r="I8666" s="378" t="s">
        <v>10523</v>
      </c>
    </row>
    <row r="8667" spans="1:9" hidden="1" x14ac:dyDescent="0.25">
      <c r="A8667" s="60"/>
      <c r="B8667" s="388"/>
      <c r="C8667" s="378"/>
      <c r="D8667" s="378"/>
      <c r="E8667" s="378" t="s">
        <v>28</v>
      </c>
      <c r="F8667" s="380">
        <v>155000</v>
      </c>
      <c r="G8667" s="382">
        <f t="shared" si="262"/>
        <v>0</v>
      </c>
      <c r="H8667" s="497" t="s">
        <v>631</v>
      </c>
      <c r="I8667" s="378" t="s">
        <v>10523</v>
      </c>
    </row>
    <row r="8668" spans="1:9" hidden="1" x14ac:dyDescent="0.25">
      <c r="A8668" s="60"/>
      <c r="B8668" s="378"/>
      <c r="C8668" s="378"/>
      <c r="D8668" s="377"/>
      <c r="E8668" s="501" t="s">
        <v>28</v>
      </c>
      <c r="F8668" s="380">
        <v>40000</v>
      </c>
      <c r="G8668" s="382">
        <f t="shared" si="262"/>
        <v>0</v>
      </c>
      <c r="H8668" s="497" t="s">
        <v>631</v>
      </c>
      <c r="I8668" s="378" t="s">
        <v>10523</v>
      </c>
    </row>
    <row r="8669" spans="1:9" hidden="1" x14ac:dyDescent="0.25">
      <c r="A8669" s="60"/>
      <c r="B8669" s="378"/>
      <c r="C8669" s="378"/>
      <c r="D8669" s="377"/>
      <c r="E8669" s="501" t="s">
        <v>330</v>
      </c>
      <c r="F8669" s="380">
        <v>24522</v>
      </c>
      <c r="G8669" s="382">
        <f t="shared" si="262"/>
        <v>0</v>
      </c>
      <c r="H8669" s="497" t="s">
        <v>631</v>
      </c>
      <c r="I8669" s="378" t="s">
        <v>10523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62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62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62"/>
        <v>0</v>
      </c>
      <c r="H8672" s="86" t="s">
        <v>4261</v>
      </c>
      <c r="I8672" s="58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62"/>
        <v>0</v>
      </c>
      <c r="H8673" s="86" t="s">
        <v>2744</v>
      </c>
      <c r="I8673" s="364" t="s">
        <v>10512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62"/>
        <v>0</v>
      </c>
      <c r="H8674" s="86" t="s">
        <v>3239</v>
      </c>
      <c r="I8674" s="587" t="s">
        <v>10524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62"/>
        <v>0</v>
      </c>
      <c r="H8675" s="86" t="s">
        <v>3239</v>
      </c>
      <c r="I8675" s="587" t="s">
        <v>10524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62"/>
        <v>0</v>
      </c>
      <c r="H8676" s="86" t="s">
        <v>3239</v>
      </c>
      <c r="I8676" s="587" t="s">
        <v>10524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62"/>
        <v>0</v>
      </c>
      <c r="H8677" s="86" t="s">
        <v>3903</v>
      </c>
      <c r="I8677" s="58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62"/>
        <v>0</v>
      </c>
      <c r="H8678" s="373" t="s">
        <v>3913</v>
      </c>
      <c r="I8678" s="58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62"/>
        <v>0</v>
      </c>
      <c r="H8679" s="86" t="s">
        <v>3903</v>
      </c>
      <c r="I8679" s="587"/>
    </row>
    <row r="8680" spans="1:9" hidden="1" x14ac:dyDescent="0.25">
      <c r="A8680" s="60"/>
      <c r="B8680" s="391"/>
      <c r="C8680" s="383"/>
      <c r="D8680" s="65"/>
      <c r="E8680" s="66" t="s">
        <v>64</v>
      </c>
      <c r="F8680" s="68">
        <v>55000</v>
      </c>
      <c r="G8680" s="68">
        <f t="shared" si="262"/>
        <v>0</v>
      </c>
      <c r="H8680" s="373" t="s">
        <v>3913</v>
      </c>
      <c r="I8680" s="364" t="s">
        <v>10525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62"/>
        <v>0</v>
      </c>
      <c r="H8681" s="86" t="s">
        <v>3913</v>
      </c>
      <c r="I8681" s="364"/>
    </row>
    <row r="8682" spans="1:9" hidden="1" x14ac:dyDescent="0.25">
      <c r="A8682" s="60"/>
      <c r="B8682" s="378"/>
      <c r="C8682" s="378"/>
      <c r="D8682" s="377"/>
      <c r="E8682" s="501" t="s">
        <v>330</v>
      </c>
      <c r="F8682" s="380">
        <v>28200</v>
      </c>
      <c r="G8682" s="380">
        <f t="shared" si="262"/>
        <v>0</v>
      </c>
      <c r="H8682" s="497" t="s">
        <v>160</v>
      </c>
      <c r="I8682" s="497" t="s">
        <v>10526</v>
      </c>
    </row>
    <row r="8683" spans="1:9" hidden="1" x14ac:dyDescent="0.25">
      <c r="A8683" s="60"/>
      <c r="B8683" s="378"/>
      <c r="C8683" s="378"/>
      <c r="D8683" s="378"/>
      <c r="E8683" s="378" t="s">
        <v>31</v>
      </c>
      <c r="F8683" s="380">
        <v>82000</v>
      </c>
      <c r="G8683" s="380">
        <f t="shared" si="262"/>
        <v>0</v>
      </c>
      <c r="H8683" s="497" t="s">
        <v>160</v>
      </c>
      <c r="I8683" s="497" t="s">
        <v>10526</v>
      </c>
    </row>
    <row r="8684" spans="1:9" hidden="1" x14ac:dyDescent="0.25">
      <c r="A8684" s="60"/>
      <c r="B8684" s="514"/>
      <c r="C8684" s="446"/>
      <c r="D8684" s="377"/>
      <c r="E8684" s="443" t="s">
        <v>28</v>
      </c>
      <c r="F8684" s="380">
        <v>31000</v>
      </c>
      <c r="G8684" s="380">
        <f t="shared" si="262"/>
        <v>0</v>
      </c>
      <c r="H8684" s="497" t="s">
        <v>160</v>
      </c>
      <c r="I8684" s="497" t="s">
        <v>10526</v>
      </c>
    </row>
    <row r="8685" spans="1:9" hidden="1" x14ac:dyDescent="0.25">
      <c r="A8685" s="60"/>
      <c r="B8685" s="378"/>
      <c r="C8685" s="378"/>
      <c r="D8685" s="377"/>
      <c r="E8685" s="501" t="s">
        <v>28</v>
      </c>
      <c r="F8685" s="380">
        <v>75000</v>
      </c>
      <c r="G8685" s="380">
        <f t="shared" si="262"/>
        <v>0</v>
      </c>
      <c r="H8685" s="497" t="s">
        <v>160</v>
      </c>
      <c r="I8685" s="497" t="s">
        <v>10526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62"/>
        <v>0</v>
      </c>
      <c r="H8686" s="86" t="s">
        <v>1101</v>
      </c>
      <c r="I8686" s="364" t="s">
        <v>10527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62"/>
        <v>0</v>
      </c>
      <c r="H8687" s="86" t="s">
        <v>10528</v>
      </c>
      <c r="I8687" s="364" t="s">
        <v>10008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10302</v>
      </c>
      <c r="I8688" s="364" t="s">
        <v>10008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8616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8616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8616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63">D8692*F8692</f>
        <v>0</v>
      </c>
      <c r="H8692" s="86" t="s">
        <v>1301</v>
      </c>
      <c r="I8692" s="58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63"/>
        <v>0</v>
      </c>
      <c r="H8693" s="86" t="s">
        <v>147</v>
      </c>
      <c r="I8693" s="73"/>
    </row>
    <row r="8694" spans="1:9" hidden="1" x14ac:dyDescent="0.25">
      <c r="A8694" s="60"/>
      <c r="B8694" s="378"/>
      <c r="C8694" s="378"/>
      <c r="D8694" s="377"/>
      <c r="E8694" s="501" t="s">
        <v>28</v>
      </c>
      <c r="F8694" s="380">
        <v>43000</v>
      </c>
      <c r="G8694" s="382">
        <f t="shared" si="263"/>
        <v>0</v>
      </c>
      <c r="H8694" s="497" t="s">
        <v>536</v>
      </c>
      <c r="I8694" s="589" t="s">
        <v>10529</v>
      </c>
    </row>
    <row r="8695" spans="1:9" hidden="1" x14ac:dyDescent="0.25">
      <c r="A8695" s="60"/>
      <c r="B8695" s="378"/>
      <c r="C8695" s="378"/>
      <c r="D8695" s="377"/>
      <c r="E8695" s="443" t="s">
        <v>28</v>
      </c>
      <c r="F8695" s="380">
        <v>10000</v>
      </c>
      <c r="G8695" s="380">
        <f t="shared" si="263"/>
        <v>0</v>
      </c>
      <c r="H8695" s="497" t="s">
        <v>536</v>
      </c>
      <c r="I8695" s="589" t="s">
        <v>10529</v>
      </c>
    </row>
    <row r="8696" spans="1:9" hidden="1" x14ac:dyDescent="0.25">
      <c r="A8696" s="60"/>
      <c r="B8696" s="378"/>
      <c r="C8696" s="378"/>
      <c r="D8696" s="378"/>
      <c r="E8696" s="378" t="s">
        <v>31</v>
      </c>
      <c r="F8696" s="380">
        <v>5000</v>
      </c>
      <c r="G8696" s="380">
        <f t="shared" si="263"/>
        <v>0</v>
      </c>
      <c r="H8696" s="497" t="s">
        <v>536</v>
      </c>
      <c r="I8696" s="589" t="s">
        <v>10529</v>
      </c>
    </row>
    <row r="8697" spans="1:9" hidden="1" x14ac:dyDescent="0.25">
      <c r="A8697" s="60"/>
      <c r="B8697" s="378"/>
      <c r="C8697" s="378"/>
      <c r="D8697" s="377"/>
      <c r="E8697" s="501" t="s">
        <v>330</v>
      </c>
      <c r="F8697" s="379">
        <v>65000</v>
      </c>
      <c r="G8697" s="380">
        <f t="shared" si="263"/>
        <v>0</v>
      </c>
      <c r="H8697" s="497" t="s">
        <v>536</v>
      </c>
      <c r="I8697" s="589" t="s">
        <v>10529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63"/>
        <v>0</v>
      </c>
      <c r="H8698" s="373" t="s">
        <v>160</v>
      </c>
      <c r="I8698" s="587" t="s">
        <v>10530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63"/>
        <v>0</v>
      </c>
      <c r="H8699" s="86" t="s">
        <v>160</v>
      </c>
      <c r="I8699" s="587" t="s">
        <v>10530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63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63"/>
        <v>0</v>
      </c>
      <c r="H8701" s="86" t="s">
        <v>2003</v>
      </c>
      <c r="I8701" s="73" t="s">
        <v>8616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63"/>
        <v>0</v>
      </c>
      <c r="H8702" s="364" t="s">
        <v>2003</v>
      </c>
      <c r="I8702" s="364" t="s">
        <v>10531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63"/>
        <v>0</v>
      </c>
      <c r="H8703" s="364" t="s">
        <v>2003</v>
      </c>
      <c r="I8703" s="364" t="s">
        <v>10531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63"/>
        <v>0</v>
      </c>
      <c r="H8704" s="364" t="s">
        <v>2214</v>
      </c>
      <c r="I8704" s="364" t="s">
        <v>10532</v>
      </c>
    </row>
    <row r="8705" spans="1:9" hidden="1" x14ac:dyDescent="0.25">
      <c r="A8705" s="60"/>
      <c r="B8705" s="407"/>
      <c r="C8705" s="73"/>
      <c r="D8705" s="81"/>
      <c r="E8705" s="336" t="s">
        <v>330</v>
      </c>
      <c r="F8705" s="68">
        <v>65000</v>
      </c>
      <c r="G8705" s="68">
        <f t="shared" si="263"/>
        <v>0</v>
      </c>
      <c r="H8705" s="364" t="s">
        <v>2214</v>
      </c>
      <c r="I8705" s="364" t="s">
        <v>10532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63"/>
        <v>0</v>
      </c>
      <c r="H8706" s="364" t="s">
        <v>5987</v>
      </c>
      <c r="I8706" s="364" t="s">
        <v>10533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63"/>
        <v>0</v>
      </c>
      <c r="H8707" s="86" t="s">
        <v>5987</v>
      </c>
      <c r="I8707" s="364" t="s">
        <v>10533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63"/>
        <v>0</v>
      </c>
      <c r="H8708" s="86" t="s">
        <v>714</v>
      </c>
      <c r="I8708" s="364" t="s">
        <v>10534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63"/>
        <v>0</v>
      </c>
      <c r="H8709" s="86" t="s">
        <v>714</v>
      </c>
      <c r="I8709" s="364" t="s">
        <v>10534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63"/>
        <v>0</v>
      </c>
      <c r="H8710" s="86" t="s">
        <v>714</v>
      </c>
      <c r="I8710" s="364" t="s">
        <v>10534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63"/>
        <v>0</v>
      </c>
      <c r="H8711" s="86" t="s">
        <v>2007</v>
      </c>
      <c r="I8711" s="364" t="s">
        <v>10535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63"/>
        <v>0</v>
      </c>
      <c r="H8712" s="86" t="s">
        <v>2007</v>
      </c>
      <c r="I8712" s="364" t="s">
        <v>10535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63"/>
        <v>0</v>
      </c>
      <c r="H8713" s="86" t="s">
        <v>2038</v>
      </c>
      <c r="I8713" s="364" t="s">
        <v>10536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63"/>
        <v>0</v>
      </c>
      <c r="H8714" s="86" t="s">
        <v>2038</v>
      </c>
      <c r="I8714" s="364" t="s">
        <v>10536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63"/>
        <v>0</v>
      </c>
      <c r="H8715" s="86" t="s">
        <v>2038</v>
      </c>
      <c r="I8715" s="364" t="s">
        <v>10536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6">
        <v>1275000</v>
      </c>
      <c r="G8716" s="68">
        <f>D8716*F8716</f>
        <v>0</v>
      </c>
      <c r="H8716" s="86" t="s">
        <v>1095</v>
      </c>
      <c r="I8716" s="364" t="s">
        <v>10537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10537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10537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63"/>
        <v>0</v>
      </c>
      <c r="H8719" s="86" t="s">
        <v>3096</v>
      </c>
      <c r="I8719" s="60" t="s">
        <v>10538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63"/>
        <v>0</v>
      </c>
      <c r="H8720" s="86" t="s">
        <v>3096</v>
      </c>
      <c r="I8720" s="60" t="s">
        <v>10538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63"/>
        <v>0</v>
      </c>
      <c r="H8721" s="86" t="s">
        <v>3096</v>
      </c>
      <c r="I8721" s="60" t="s">
        <v>10538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63"/>
        <v>0</v>
      </c>
      <c r="H8722" s="86" t="s">
        <v>3096</v>
      </c>
      <c r="I8722" s="60" t="s">
        <v>10538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6">
        <v>235000</v>
      </c>
      <c r="G8723" s="68">
        <f t="shared" si="263"/>
        <v>0</v>
      </c>
      <c r="H8723" s="86" t="s">
        <v>3096</v>
      </c>
      <c r="I8723" s="60" t="s">
        <v>10538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6">
        <v>1535000</v>
      </c>
      <c r="G8724" s="68">
        <f t="shared" si="263"/>
        <v>0</v>
      </c>
      <c r="H8724" s="86" t="s">
        <v>1606</v>
      </c>
      <c r="I8724" s="60" t="s">
        <v>10453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6">
        <v>1535000</v>
      </c>
      <c r="G8725" s="68">
        <f t="shared" si="263"/>
        <v>0</v>
      </c>
      <c r="H8725" s="86" t="s">
        <v>1606</v>
      </c>
      <c r="I8725" s="60" t="s">
        <v>10453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63"/>
        <v>0</v>
      </c>
      <c r="H8726" s="86" t="s">
        <v>1606</v>
      </c>
      <c r="I8726" s="60" t="s">
        <v>10453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63"/>
        <v>0</v>
      </c>
      <c r="H8727" s="86" t="s">
        <v>1606</v>
      </c>
      <c r="I8727" s="60" t="s">
        <v>10453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63"/>
        <v>0</v>
      </c>
      <c r="H8728" s="86" t="s">
        <v>1606</v>
      </c>
      <c r="I8728" s="60" t="s">
        <v>10453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63"/>
        <v>0</v>
      </c>
      <c r="H8729" s="86" t="s">
        <v>3913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63"/>
        <v>0</v>
      </c>
      <c r="H8730" s="86" t="s">
        <v>3913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63"/>
        <v>0</v>
      </c>
      <c r="H8731" s="86" t="s">
        <v>3913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63"/>
        <v>0</v>
      </c>
      <c r="H8732" s="86" t="s">
        <v>3913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63"/>
        <v>0</v>
      </c>
      <c r="H8733" s="86" t="s">
        <v>3913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6">
        <v>1275000</v>
      </c>
      <c r="G8734" s="217">
        <f t="shared" si="263"/>
        <v>0</v>
      </c>
      <c r="H8734" s="86" t="s">
        <v>1306</v>
      </c>
      <c r="I8734" s="60" t="s">
        <v>10539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63"/>
        <v>0</v>
      </c>
      <c r="H8735" s="86" t="s">
        <v>1306</v>
      </c>
      <c r="I8735" s="60" t="s">
        <v>10539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63"/>
        <v>0</v>
      </c>
      <c r="H8736" s="86" t="s">
        <v>825</v>
      </c>
      <c r="I8736" s="60" t="s">
        <v>10540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63"/>
        <v>0</v>
      </c>
      <c r="H8737" s="86" t="s">
        <v>825</v>
      </c>
      <c r="I8737" s="60" t="s">
        <v>10540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63"/>
        <v>0</v>
      </c>
      <c r="H8738" s="86" t="s">
        <v>825</v>
      </c>
      <c r="I8738" s="60" t="s">
        <v>10540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63"/>
        <v>0</v>
      </c>
      <c r="H8739" s="86" t="s">
        <v>1101</v>
      </c>
      <c r="I8739" s="60" t="s">
        <v>10541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63"/>
        <v>0</v>
      </c>
      <c r="H8740" s="86" t="s">
        <v>1101</v>
      </c>
      <c r="I8740" s="60" t="s">
        <v>10541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63"/>
        <v>0</v>
      </c>
      <c r="H8741" s="86" t="s">
        <v>1101</v>
      </c>
      <c r="I8741" s="60" t="s">
        <v>10541</v>
      </c>
    </row>
    <row r="8742" spans="1:9" hidden="1" x14ac:dyDescent="0.25">
      <c r="A8742" s="60"/>
      <c r="B8742" s="407"/>
      <c r="C8742" s="73"/>
      <c r="D8742" s="81"/>
      <c r="E8742" s="336" t="s">
        <v>330</v>
      </c>
      <c r="F8742" s="68">
        <v>65000</v>
      </c>
      <c r="G8742" s="217">
        <f t="shared" si="263"/>
        <v>0</v>
      </c>
      <c r="H8742" s="86" t="s">
        <v>1101</v>
      </c>
      <c r="I8742" s="60" t="s">
        <v>10541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63"/>
        <v>0</v>
      </c>
      <c r="H8743" s="86" t="s">
        <v>4216</v>
      </c>
      <c r="I8743" s="60" t="s">
        <v>10542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63"/>
        <v>0</v>
      </c>
      <c r="H8744" s="86" t="s">
        <v>134</v>
      </c>
      <c r="I8744" s="587" t="s">
        <v>10543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63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63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63"/>
        <v>0</v>
      </c>
      <c r="H8747" s="364" t="s">
        <v>166</v>
      </c>
      <c r="I8747" s="587" t="s">
        <v>10543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63"/>
        <v>0</v>
      </c>
      <c r="H8748" s="364" t="s">
        <v>10317</v>
      </c>
      <c r="I8748" s="58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63"/>
        <v>0</v>
      </c>
      <c r="H8749" s="364" t="s">
        <v>154</v>
      </c>
      <c r="I8749" s="587"/>
    </row>
    <row r="8750" spans="1:9" hidden="1" x14ac:dyDescent="0.25">
      <c r="A8750" s="60"/>
      <c r="B8750" s="60"/>
      <c r="C8750" s="60"/>
      <c r="D8750" s="65"/>
      <c r="E8750" s="66" t="s">
        <v>28</v>
      </c>
      <c r="F8750" s="396">
        <v>36000</v>
      </c>
      <c r="G8750" s="68">
        <f t="shared" si="263"/>
        <v>0</v>
      </c>
      <c r="H8750" s="590" t="s">
        <v>3096</v>
      </c>
      <c r="I8750" s="58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63"/>
        <v>0</v>
      </c>
      <c r="H8751" s="373" t="s">
        <v>3096</v>
      </c>
      <c r="I8751" s="58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63"/>
        <v>0</v>
      </c>
      <c r="H8752" s="86" t="s">
        <v>2058</v>
      </c>
      <c r="I8752" s="587"/>
    </row>
    <row r="8753" spans="1:9" hidden="1" x14ac:dyDescent="0.25">
      <c r="A8753" s="60"/>
      <c r="B8753" s="407"/>
      <c r="C8753" s="73"/>
      <c r="D8753" s="81"/>
      <c r="E8753" s="336" t="s">
        <v>330</v>
      </c>
      <c r="F8753" s="68">
        <v>65000</v>
      </c>
      <c r="G8753" s="217">
        <f t="shared" si="263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63"/>
        <v>0</v>
      </c>
      <c r="H8754" s="364" t="s">
        <v>1041</v>
      </c>
      <c r="I8754" s="364" t="s">
        <v>10544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63"/>
        <v>0</v>
      </c>
      <c r="H8755" s="364" t="s">
        <v>1041</v>
      </c>
      <c r="I8755" s="364" t="s">
        <v>10544</v>
      </c>
    </row>
    <row r="8756" spans="1:9" hidden="1" x14ac:dyDescent="0.25">
      <c r="A8756" s="60"/>
      <c r="B8756" s="407"/>
      <c r="C8756" s="73"/>
      <c r="D8756" s="81"/>
      <c r="E8756" s="336" t="s">
        <v>330</v>
      </c>
      <c r="F8756" s="68">
        <v>65000</v>
      </c>
      <c r="G8756" s="68">
        <f t="shared" ref="G8756:G8819" si="264">D8756*F8756</f>
        <v>0</v>
      </c>
      <c r="H8756" s="364" t="s">
        <v>1041</v>
      </c>
      <c r="I8756" s="364" t="s">
        <v>10544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64"/>
        <v>0</v>
      </c>
      <c r="H8757" s="364" t="s">
        <v>620</v>
      </c>
      <c r="I8757" s="364" t="s">
        <v>10545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64"/>
        <v>0</v>
      </c>
      <c r="H8758" s="364" t="s">
        <v>620</v>
      </c>
      <c r="I8758" s="364" t="s">
        <v>10545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64"/>
        <v>0</v>
      </c>
      <c r="H8759" s="86" t="s">
        <v>620</v>
      </c>
      <c r="I8759" s="364" t="s">
        <v>10545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64"/>
        <v>0</v>
      </c>
      <c r="H8760" s="86" t="s">
        <v>620</v>
      </c>
      <c r="I8760" s="364" t="s">
        <v>10545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64"/>
        <v>0</v>
      </c>
      <c r="H8761" s="86" t="s">
        <v>620</v>
      </c>
      <c r="I8761" s="364" t="s">
        <v>10545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64"/>
        <v>0</v>
      </c>
      <c r="H8762" s="86" t="s">
        <v>620</v>
      </c>
      <c r="I8762" s="364" t="s">
        <v>10545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64"/>
        <v>0</v>
      </c>
      <c r="H8763" s="86" t="s">
        <v>620</v>
      </c>
      <c r="I8763" s="364" t="s">
        <v>10545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64"/>
        <v>0</v>
      </c>
      <c r="H8764" s="86" t="s">
        <v>620</v>
      </c>
      <c r="I8764" s="364" t="s">
        <v>10545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64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64"/>
        <v>0</v>
      </c>
      <c r="H8766" s="86" t="s">
        <v>1791</v>
      </c>
      <c r="I8766" s="364" t="s">
        <v>10546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64"/>
        <v>0</v>
      </c>
      <c r="H8767" s="86" t="s">
        <v>1791</v>
      </c>
      <c r="I8767" s="364" t="s">
        <v>10546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4">
        <v>28200</v>
      </c>
      <c r="G8768" s="68">
        <f>D8768*F8768</f>
        <v>0</v>
      </c>
      <c r="H8768" s="364" t="s">
        <v>1791</v>
      </c>
      <c r="I8768" s="364" t="s">
        <v>10546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6">
        <v>36000</v>
      </c>
      <c r="G8769" s="68">
        <f t="shared" si="264"/>
        <v>0</v>
      </c>
      <c r="H8769" s="86" t="s">
        <v>1791</v>
      </c>
      <c r="I8769" s="364" t="s">
        <v>10546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64"/>
        <v>0</v>
      </c>
      <c r="H8770" s="86" t="s">
        <v>1791</v>
      </c>
      <c r="I8770" s="364" t="s">
        <v>10546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64"/>
        <v>0</v>
      </c>
      <c r="H8771" s="86" t="s">
        <v>1095</v>
      </c>
      <c r="I8771" s="60" t="s">
        <v>10547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64"/>
        <v>0</v>
      </c>
      <c r="H8772" s="86" t="s">
        <v>1095</v>
      </c>
      <c r="I8772" s="60" t="s">
        <v>10547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64"/>
        <v>0</v>
      </c>
      <c r="H8773" s="86" t="s">
        <v>1095</v>
      </c>
      <c r="I8773" s="60" t="s">
        <v>10547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64"/>
        <v>0</v>
      </c>
      <c r="H8774" s="86" t="s">
        <v>1095</v>
      </c>
      <c r="I8774" s="60" t="s">
        <v>10547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64"/>
        <v>0</v>
      </c>
      <c r="H8775" s="86" t="s">
        <v>2007</v>
      </c>
      <c r="I8775" s="60" t="s">
        <v>10548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64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64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64"/>
        <v>0</v>
      </c>
      <c r="H8779" s="86" t="s">
        <v>696</v>
      </c>
      <c r="I8779" s="60" t="s">
        <v>10549</v>
      </c>
    </row>
    <row r="8780" spans="1:9" hidden="1" x14ac:dyDescent="0.25">
      <c r="A8780" s="60"/>
      <c r="B8780" s="491"/>
      <c r="C8780" s="491"/>
      <c r="D8780" s="491"/>
      <c r="E8780" s="491" t="s">
        <v>31</v>
      </c>
      <c r="F8780" s="489">
        <v>5500000</v>
      </c>
      <c r="G8780" s="591">
        <f t="shared" si="264"/>
        <v>0</v>
      </c>
      <c r="H8780" s="592" t="s">
        <v>198</v>
      </c>
      <c r="I8780" s="491" t="s">
        <v>10550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64"/>
        <v>0</v>
      </c>
      <c r="H8781" s="86" t="s">
        <v>198</v>
      </c>
      <c r="I8781" s="75" t="s">
        <v>10550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64"/>
        <v>0</v>
      </c>
      <c r="H8782" s="86" t="s">
        <v>198</v>
      </c>
      <c r="I8782" s="75" t="s">
        <v>10550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64"/>
        <v>0</v>
      </c>
      <c r="H8783" s="86" t="s">
        <v>198</v>
      </c>
      <c r="I8783" s="75" t="s">
        <v>10550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64"/>
        <v>0</v>
      </c>
      <c r="H8784" s="86" t="s">
        <v>1105</v>
      </c>
      <c r="I8784" s="75" t="s">
        <v>10551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64"/>
        <v>0</v>
      </c>
      <c r="H8785" s="86" t="s">
        <v>2214</v>
      </c>
      <c r="I8785" s="60"/>
    </row>
    <row r="8786" spans="1:9" hidden="1" x14ac:dyDescent="0.25">
      <c r="A8786" s="60" t="s">
        <v>4391</v>
      </c>
      <c r="B8786" s="60" t="s">
        <v>4400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64"/>
        <v>1000000</v>
      </c>
      <c r="H8786" s="86" t="s">
        <v>2744</v>
      </c>
      <c r="I8786" s="364" t="s">
        <v>10512</v>
      </c>
    </row>
    <row r="8787" spans="1:9" hidden="1" x14ac:dyDescent="0.25">
      <c r="A8787" s="60" t="s">
        <v>4391</v>
      </c>
      <c r="B8787" s="60" t="s">
        <v>4401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64"/>
        <v>750000</v>
      </c>
      <c r="H8787" s="86" t="s">
        <v>2627</v>
      </c>
      <c r="I8787" s="60"/>
    </row>
    <row r="8788" spans="1:9" hidden="1" x14ac:dyDescent="0.25">
      <c r="A8788" s="60" t="s">
        <v>4402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64"/>
        <v>3000</v>
      </c>
      <c r="H8788" s="86" t="s">
        <v>134</v>
      </c>
      <c r="I8788" s="587"/>
    </row>
    <row r="8789" spans="1:9" hidden="1" x14ac:dyDescent="0.25">
      <c r="A8789" s="60" t="s">
        <v>4402</v>
      </c>
      <c r="B8789" s="60" t="s">
        <v>10552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64"/>
        <v>65000</v>
      </c>
      <c r="H8789" s="86" t="s">
        <v>134</v>
      </c>
      <c r="I8789" s="73"/>
    </row>
    <row r="8790" spans="1:9" hidden="1" x14ac:dyDescent="0.25">
      <c r="A8790" s="60" t="s">
        <v>4402</v>
      </c>
      <c r="B8790" s="60" t="s">
        <v>4378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64"/>
        <v>30000</v>
      </c>
      <c r="H8790" s="86" t="s">
        <v>551</v>
      </c>
      <c r="I8790" s="73"/>
    </row>
    <row r="8791" spans="1:9" hidden="1" x14ac:dyDescent="0.25">
      <c r="A8791" s="60" t="s">
        <v>4402</v>
      </c>
      <c r="B8791" s="111" t="s">
        <v>5467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64"/>
        <v>65000</v>
      </c>
      <c r="H8791" s="364" t="s">
        <v>2744</v>
      </c>
      <c r="I8791" s="587" t="s">
        <v>10553</v>
      </c>
    </row>
    <row r="8792" spans="1:9" hidden="1" x14ac:dyDescent="0.25">
      <c r="A8792" s="60" t="s">
        <v>4402</v>
      </c>
      <c r="B8792" s="60" t="s">
        <v>4356</v>
      </c>
      <c r="C8792" s="87" t="s">
        <v>4168</v>
      </c>
      <c r="D8792" s="81">
        <v>4</v>
      </c>
      <c r="E8792" s="336" t="s">
        <v>28</v>
      </c>
      <c r="F8792" s="68">
        <v>9000</v>
      </c>
      <c r="G8792" s="68">
        <f t="shared" si="264"/>
        <v>36000</v>
      </c>
      <c r="H8792" s="364" t="s">
        <v>2744</v>
      </c>
      <c r="I8792" s="587" t="s">
        <v>10553</v>
      </c>
    </row>
    <row r="8793" spans="1:9" hidden="1" x14ac:dyDescent="0.25">
      <c r="A8793" s="60" t="s">
        <v>4402</v>
      </c>
      <c r="B8793" s="60" t="s">
        <v>10554</v>
      </c>
      <c r="C8793" s="60" t="s">
        <v>10555</v>
      </c>
      <c r="D8793" s="75">
        <v>0.3</v>
      </c>
      <c r="E8793" s="75" t="s">
        <v>330</v>
      </c>
      <c r="F8793" s="68">
        <v>65000</v>
      </c>
      <c r="G8793" s="68">
        <f t="shared" si="264"/>
        <v>19500</v>
      </c>
      <c r="H8793" s="364" t="s">
        <v>2744</v>
      </c>
      <c r="I8793" s="587" t="s">
        <v>10553</v>
      </c>
    </row>
    <row r="8794" spans="1:9" hidden="1" x14ac:dyDescent="0.25">
      <c r="A8794" s="60" t="s">
        <v>4402</v>
      </c>
      <c r="B8794" s="60" t="s">
        <v>4403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64"/>
        <v>1215000</v>
      </c>
      <c r="H8794" s="86" t="s">
        <v>789</v>
      </c>
      <c r="I8794" s="587"/>
    </row>
    <row r="8795" spans="1:9" hidden="1" x14ac:dyDescent="0.25">
      <c r="A8795" s="60" t="s">
        <v>4402</v>
      </c>
      <c r="B8795" s="60" t="s">
        <v>4404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64"/>
        <v>51800</v>
      </c>
      <c r="H8795" s="86" t="s">
        <v>134</v>
      </c>
      <c r="I8795" s="364"/>
    </row>
    <row r="8796" spans="1:9" hidden="1" x14ac:dyDescent="0.25">
      <c r="A8796" s="60" t="s">
        <v>4402</v>
      </c>
      <c r="B8796" s="60" t="s">
        <v>3983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64"/>
        <v>10000</v>
      </c>
      <c r="H8796" s="86" t="s">
        <v>134</v>
      </c>
      <c r="I8796" s="73"/>
    </row>
    <row r="8797" spans="1:9" hidden="1" x14ac:dyDescent="0.25">
      <c r="A8797" s="60" t="s">
        <v>4402</v>
      </c>
      <c r="B8797" s="60" t="s">
        <v>4405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64"/>
        <v>152800</v>
      </c>
      <c r="H8797" s="86" t="s">
        <v>134</v>
      </c>
      <c r="I8797" s="364"/>
    </row>
    <row r="8798" spans="1:9" hidden="1" x14ac:dyDescent="0.25">
      <c r="A8798" s="60" t="s">
        <v>4402</v>
      </c>
      <c r="B8798" s="60" t="s">
        <v>4289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64"/>
        <v>40000</v>
      </c>
      <c r="H8798" s="86" t="s">
        <v>134</v>
      </c>
      <c r="I8798" s="364"/>
    </row>
    <row r="8799" spans="1:9" hidden="1" x14ac:dyDescent="0.25">
      <c r="A8799" s="60" t="s">
        <v>4402</v>
      </c>
      <c r="B8799" s="60" t="s">
        <v>10556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64"/>
        <v>8000</v>
      </c>
      <c r="H8799" s="364" t="s">
        <v>3096</v>
      </c>
      <c r="I8799" s="364"/>
    </row>
    <row r="8800" spans="1:9" hidden="1" x14ac:dyDescent="0.25">
      <c r="A8800" s="60" t="s">
        <v>4402</v>
      </c>
      <c r="B8800" s="60" t="s">
        <v>10557</v>
      </c>
      <c r="C8800" s="60" t="s">
        <v>10558</v>
      </c>
      <c r="D8800" s="65">
        <v>1</v>
      </c>
      <c r="E8800" s="66" t="s">
        <v>28</v>
      </c>
      <c r="F8800" s="67">
        <v>500000</v>
      </c>
      <c r="G8800" s="68">
        <f t="shared" si="264"/>
        <v>500000</v>
      </c>
      <c r="H8800" s="86" t="s">
        <v>1041</v>
      </c>
      <c r="I8800" s="73" t="s">
        <v>10544</v>
      </c>
    </row>
    <row r="8801" spans="1:9" hidden="1" x14ac:dyDescent="0.25">
      <c r="A8801" s="60" t="s">
        <v>4402</v>
      </c>
      <c r="B8801" s="60" t="s">
        <v>3997</v>
      </c>
      <c r="C8801" s="87" t="s">
        <v>3998</v>
      </c>
      <c r="D8801" s="65">
        <v>1</v>
      </c>
      <c r="E8801" s="66" t="s">
        <v>219</v>
      </c>
      <c r="F8801" s="67">
        <v>4800000</v>
      </c>
      <c r="G8801" s="217">
        <f t="shared" si="264"/>
        <v>4800000</v>
      </c>
      <c r="H8801" s="86" t="s">
        <v>4365</v>
      </c>
      <c r="I8801" s="364" t="s">
        <v>10559</v>
      </c>
    </row>
    <row r="8802" spans="1:9" hidden="1" x14ac:dyDescent="0.25">
      <c r="A8802" s="60" t="s">
        <v>4402</v>
      </c>
      <c r="B8802" s="79" t="s">
        <v>10560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64"/>
        <v>1</v>
      </c>
      <c r="H8802" s="86" t="s">
        <v>4365</v>
      </c>
      <c r="I8802" s="364" t="s">
        <v>10559</v>
      </c>
    </row>
    <row r="8803" spans="1:9" hidden="1" x14ac:dyDescent="0.25">
      <c r="A8803" s="60" t="s">
        <v>4402</v>
      </c>
      <c r="B8803" s="74" t="s">
        <v>4758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64"/>
        <v>2</v>
      </c>
      <c r="H8803" s="86" t="s">
        <v>4365</v>
      </c>
      <c r="I8803" s="364" t="s">
        <v>10559</v>
      </c>
    </row>
    <row r="8804" spans="1:9" hidden="1" x14ac:dyDescent="0.25">
      <c r="A8804" s="60" t="s">
        <v>4402</v>
      </c>
      <c r="B8804" s="74" t="s">
        <v>10561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64"/>
        <v>3</v>
      </c>
      <c r="H8804" s="86" t="s">
        <v>4365</v>
      </c>
      <c r="I8804" s="364" t="s">
        <v>10559</v>
      </c>
    </row>
    <row r="8805" spans="1:9" hidden="1" x14ac:dyDescent="0.25">
      <c r="A8805" s="60" t="s">
        <v>4409</v>
      </c>
      <c r="B8805" s="60" t="s">
        <v>4356</v>
      </c>
      <c r="C8805" s="87" t="s">
        <v>4168</v>
      </c>
      <c r="D8805" s="65">
        <v>4</v>
      </c>
      <c r="E8805" s="66" t="s">
        <v>28</v>
      </c>
      <c r="F8805" s="72">
        <v>9000</v>
      </c>
      <c r="G8805" s="217">
        <f t="shared" si="264"/>
        <v>36000</v>
      </c>
      <c r="H8805" s="86" t="s">
        <v>2058</v>
      </c>
      <c r="I8805" s="73" t="s">
        <v>10562</v>
      </c>
    </row>
    <row r="8806" spans="1:9" hidden="1" x14ac:dyDescent="0.25">
      <c r="A8806" s="60" t="s">
        <v>4409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64"/>
        <v>39000</v>
      </c>
      <c r="H8806" s="86" t="s">
        <v>2058</v>
      </c>
      <c r="I8806" s="73" t="s">
        <v>10562</v>
      </c>
    </row>
    <row r="8807" spans="1:9" hidden="1" x14ac:dyDescent="0.25">
      <c r="A8807" s="60" t="s">
        <v>4409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64"/>
        <v>13000</v>
      </c>
      <c r="H8807" s="86" t="s">
        <v>2058</v>
      </c>
      <c r="I8807" s="73" t="s">
        <v>10562</v>
      </c>
    </row>
    <row r="8808" spans="1:9" hidden="1" x14ac:dyDescent="0.25">
      <c r="A8808" s="60" t="s">
        <v>4409</v>
      </c>
      <c r="B8808" s="60" t="s">
        <v>3997</v>
      </c>
      <c r="C8808" s="60" t="s">
        <v>4419</v>
      </c>
      <c r="D8808" s="81">
        <v>1.5</v>
      </c>
      <c r="E8808" s="336" t="s">
        <v>330</v>
      </c>
      <c r="F8808" s="68">
        <v>23000</v>
      </c>
      <c r="G8808" s="68">
        <f t="shared" si="264"/>
        <v>34500</v>
      </c>
      <c r="H8808" s="86" t="s">
        <v>2058</v>
      </c>
      <c r="I8808" s="73" t="s">
        <v>10562</v>
      </c>
    </row>
    <row r="8809" spans="1:9" hidden="1" x14ac:dyDescent="0.25">
      <c r="A8809" s="60" t="s">
        <v>4409</v>
      </c>
      <c r="B8809" s="60" t="s">
        <v>3990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64"/>
        <v>112200</v>
      </c>
      <c r="H8809" s="86" t="s">
        <v>2058</v>
      </c>
      <c r="I8809" s="73" t="s">
        <v>10562</v>
      </c>
    </row>
    <row r="8810" spans="1:9" hidden="1" x14ac:dyDescent="0.25">
      <c r="A8810" s="60" t="s">
        <v>4409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64"/>
        <v>73566</v>
      </c>
      <c r="H8810" s="86" t="s">
        <v>169</v>
      </c>
      <c r="I8810" s="73"/>
    </row>
    <row r="8811" spans="1:9" hidden="1" x14ac:dyDescent="0.25">
      <c r="A8811" s="60" t="s">
        <v>4409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64"/>
        <v>56400</v>
      </c>
      <c r="H8811" s="86" t="s">
        <v>169</v>
      </c>
      <c r="I8811" s="587"/>
    </row>
    <row r="8812" spans="1:9" hidden="1" x14ac:dyDescent="0.25">
      <c r="A8812" s="60" t="s">
        <v>4409</v>
      </c>
      <c r="B8812" s="60" t="s">
        <v>3997</v>
      </c>
      <c r="C8812" s="60" t="s">
        <v>4419</v>
      </c>
      <c r="D8812" s="81">
        <v>5</v>
      </c>
      <c r="E8812" s="336" t="s">
        <v>330</v>
      </c>
      <c r="F8812" s="68">
        <v>23000</v>
      </c>
      <c r="G8812" s="68">
        <f t="shared" si="264"/>
        <v>115000</v>
      </c>
      <c r="H8812" s="86" t="s">
        <v>169</v>
      </c>
      <c r="I8812" s="587"/>
    </row>
    <row r="8813" spans="1:9" hidden="1" x14ac:dyDescent="0.25">
      <c r="A8813" s="60" t="s">
        <v>4409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64"/>
        <v>69378</v>
      </c>
      <c r="H8813" s="364" t="s">
        <v>35</v>
      </c>
      <c r="I8813" s="587"/>
    </row>
    <row r="8814" spans="1:9" hidden="1" x14ac:dyDescent="0.25">
      <c r="A8814" s="60" t="s">
        <v>4409</v>
      </c>
      <c r="B8814" s="60" t="s">
        <v>599</v>
      </c>
      <c r="C8814" s="60" t="s">
        <v>10563</v>
      </c>
      <c r="D8814" s="65">
        <v>1</v>
      </c>
      <c r="E8814" s="66" t="s">
        <v>28</v>
      </c>
      <c r="F8814" s="396">
        <v>460000</v>
      </c>
      <c r="G8814" s="68">
        <f t="shared" si="264"/>
        <v>460000</v>
      </c>
      <c r="H8814" s="590" t="s">
        <v>1041</v>
      </c>
      <c r="I8814" s="587" t="s">
        <v>10564</v>
      </c>
    </row>
    <row r="8815" spans="1:9" hidden="1" x14ac:dyDescent="0.25">
      <c r="A8815" s="60" t="s">
        <v>4409</v>
      </c>
      <c r="B8815" s="60" t="s">
        <v>599</v>
      </c>
      <c r="C8815" s="60" t="s">
        <v>10563</v>
      </c>
      <c r="D8815" s="65">
        <v>1</v>
      </c>
      <c r="E8815" s="66" t="s">
        <v>28</v>
      </c>
      <c r="F8815" s="396">
        <v>460000</v>
      </c>
      <c r="G8815" s="68">
        <f t="shared" si="264"/>
        <v>460000</v>
      </c>
      <c r="H8815" s="86" t="s">
        <v>714</v>
      </c>
      <c r="I8815" s="587" t="s">
        <v>10565</v>
      </c>
    </row>
    <row r="8816" spans="1:9" hidden="1" x14ac:dyDescent="0.25">
      <c r="A8816" s="60" t="s">
        <v>4409</v>
      </c>
      <c r="B8816" s="79" t="s">
        <v>10566</v>
      </c>
      <c r="C8816" s="71" t="s">
        <v>10567</v>
      </c>
      <c r="D8816" s="65">
        <v>1</v>
      </c>
      <c r="E8816" s="66" t="s">
        <v>28</v>
      </c>
      <c r="F8816" s="67">
        <v>155000</v>
      </c>
      <c r="G8816" s="68">
        <f t="shared" si="264"/>
        <v>155000</v>
      </c>
      <c r="H8816" s="86" t="s">
        <v>714</v>
      </c>
      <c r="I8816" s="587" t="s">
        <v>10565</v>
      </c>
    </row>
    <row r="8817" spans="1:9" hidden="1" x14ac:dyDescent="0.25">
      <c r="A8817" s="60" t="s">
        <v>4409</v>
      </c>
      <c r="B8817" s="63" t="s">
        <v>4062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64"/>
        <v>240000</v>
      </c>
      <c r="H8817" s="86" t="s">
        <v>696</v>
      </c>
      <c r="I8817" s="364" t="s">
        <v>10568</v>
      </c>
    </row>
    <row r="8818" spans="1:9" hidden="1" x14ac:dyDescent="0.25">
      <c r="A8818" s="60" t="s">
        <v>4409</v>
      </c>
      <c r="B8818" s="60" t="s">
        <v>4392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64"/>
        <v>950000</v>
      </c>
      <c r="H8818" s="86" t="s">
        <v>2858</v>
      </c>
      <c r="I8818" s="73" t="s">
        <v>10569</v>
      </c>
    </row>
    <row r="8819" spans="1:9" hidden="1" x14ac:dyDescent="0.25">
      <c r="A8819" s="60" t="s">
        <v>4409</v>
      </c>
      <c r="B8819" s="60" t="s">
        <v>10570</v>
      </c>
      <c r="C8819" s="60" t="s">
        <v>10571</v>
      </c>
      <c r="D8819" s="81">
        <v>1</v>
      </c>
      <c r="E8819" s="66" t="s">
        <v>31</v>
      </c>
      <c r="F8819" s="217">
        <v>3250000</v>
      </c>
      <c r="G8819" s="68">
        <f t="shared" si="264"/>
        <v>3250000</v>
      </c>
      <c r="H8819" s="86" t="s">
        <v>1711</v>
      </c>
      <c r="I8819" s="73" t="s">
        <v>10569</v>
      </c>
    </row>
    <row r="8820" spans="1:9" hidden="1" x14ac:dyDescent="0.25">
      <c r="A8820" s="60" t="s">
        <v>4409</v>
      </c>
      <c r="B8820" s="60" t="s">
        <v>10570</v>
      </c>
      <c r="C8820" s="87" t="s">
        <v>10572</v>
      </c>
      <c r="D8820" s="65">
        <v>1</v>
      </c>
      <c r="E8820" s="66" t="s">
        <v>28</v>
      </c>
      <c r="F8820" s="217">
        <v>3250000</v>
      </c>
      <c r="G8820" s="68">
        <f t="shared" ref="G8820:G8840" si="265">D8820*F8820</f>
        <v>3250000</v>
      </c>
      <c r="H8820" s="86" t="s">
        <v>1711</v>
      </c>
      <c r="I8820" s="73" t="s">
        <v>10569</v>
      </c>
    </row>
    <row r="8821" spans="1:9" hidden="1" x14ac:dyDescent="0.25">
      <c r="A8821" s="60" t="s">
        <v>4409</v>
      </c>
      <c r="B8821" s="60" t="s">
        <v>10570</v>
      </c>
      <c r="C8821" s="73" t="s">
        <v>10573</v>
      </c>
      <c r="D8821" s="81">
        <v>1</v>
      </c>
      <c r="E8821" s="336" t="s">
        <v>28</v>
      </c>
      <c r="F8821" s="217">
        <v>3250000</v>
      </c>
      <c r="G8821" s="68">
        <f t="shared" si="265"/>
        <v>3250000</v>
      </c>
      <c r="H8821" s="364" t="s">
        <v>2709</v>
      </c>
      <c r="I8821" s="73" t="s">
        <v>10569</v>
      </c>
    </row>
    <row r="8822" spans="1:9" hidden="1" x14ac:dyDescent="0.25">
      <c r="A8822" s="60" t="s">
        <v>4409</v>
      </c>
      <c r="B8822" s="60" t="s">
        <v>10570</v>
      </c>
      <c r="C8822" s="60" t="s">
        <v>10574</v>
      </c>
      <c r="D8822" s="75">
        <v>1</v>
      </c>
      <c r="E8822" s="75" t="s">
        <v>28</v>
      </c>
      <c r="F8822" s="217">
        <v>3250000</v>
      </c>
      <c r="G8822" s="68">
        <f t="shared" si="265"/>
        <v>3250000</v>
      </c>
      <c r="H8822" s="364" t="s">
        <v>4010</v>
      </c>
      <c r="I8822" s="73" t="s">
        <v>10569</v>
      </c>
    </row>
    <row r="8823" spans="1:9" hidden="1" x14ac:dyDescent="0.25">
      <c r="A8823" s="60" t="s">
        <v>4409</v>
      </c>
      <c r="B8823" s="60" t="s">
        <v>10575</v>
      </c>
      <c r="C8823" s="60" t="s">
        <v>10576</v>
      </c>
      <c r="D8823" s="81">
        <v>1</v>
      </c>
      <c r="E8823" s="372" t="s">
        <v>1504</v>
      </c>
      <c r="F8823" s="68">
        <v>1261000</v>
      </c>
      <c r="G8823" s="68">
        <f t="shared" si="265"/>
        <v>1261000</v>
      </c>
      <c r="H8823" s="364" t="s">
        <v>552</v>
      </c>
      <c r="I8823" s="73" t="s">
        <v>10569</v>
      </c>
    </row>
    <row r="8824" spans="1:9" hidden="1" x14ac:dyDescent="0.25">
      <c r="A8824" s="60" t="s">
        <v>4409</v>
      </c>
      <c r="B8824" s="60" t="s">
        <v>4282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65"/>
        <v>1200000</v>
      </c>
      <c r="H8824" s="86" t="s">
        <v>552</v>
      </c>
      <c r="I8824" s="73" t="s">
        <v>10569</v>
      </c>
    </row>
    <row r="8825" spans="1:9" hidden="1" x14ac:dyDescent="0.25">
      <c r="A8825" s="60" t="s">
        <v>4409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65"/>
        <v>420000</v>
      </c>
      <c r="H8825" s="86" t="s">
        <v>552</v>
      </c>
      <c r="I8825" s="73" t="s">
        <v>10569</v>
      </c>
    </row>
    <row r="8826" spans="1:9" hidden="1" x14ac:dyDescent="0.25">
      <c r="A8826" s="60" t="s">
        <v>4409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65"/>
        <v>20000</v>
      </c>
      <c r="H8826" s="86" t="s">
        <v>154</v>
      </c>
      <c r="I8826" s="364"/>
    </row>
    <row r="8827" spans="1:9" hidden="1" x14ac:dyDescent="0.25">
      <c r="A8827" s="60" t="s">
        <v>4409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65"/>
        <v>3600</v>
      </c>
      <c r="H8827" s="86" t="s">
        <v>550</v>
      </c>
      <c r="I8827" s="364"/>
    </row>
    <row r="8828" spans="1:9" hidden="1" x14ac:dyDescent="0.25">
      <c r="A8828" s="60" t="s">
        <v>4409</v>
      </c>
      <c r="B8828" s="74" t="s">
        <v>4287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65"/>
        <v>3200</v>
      </c>
      <c r="H8828" s="86" t="s">
        <v>550</v>
      </c>
      <c r="I8828" s="364"/>
    </row>
    <row r="8829" spans="1:9" hidden="1" x14ac:dyDescent="0.25">
      <c r="A8829" s="60" t="s">
        <v>4409</v>
      </c>
      <c r="B8829" s="74" t="s">
        <v>4287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65"/>
        <v>8000</v>
      </c>
      <c r="H8829" s="86" t="s">
        <v>565</v>
      </c>
      <c r="I8829" s="364"/>
    </row>
    <row r="8830" spans="1:9" hidden="1" x14ac:dyDescent="0.25">
      <c r="A8830" s="60" t="s">
        <v>4409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65"/>
        <v>75000</v>
      </c>
      <c r="H8830" s="86" t="s">
        <v>552</v>
      </c>
      <c r="I8830" s="364" t="s">
        <v>10577</v>
      </c>
    </row>
    <row r="8831" spans="1:9" hidden="1" x14ac:dyDescent="0.25">
      <c r="A8831" s="60" t="s">
        <v>4409</v>
      </c>
      <c r="B8831" s="132" t="s">
        <v>4583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65"/>
        <v>46500</v>
      </c>
      <c r="H8831" s="86" t="s">
        <v>134</v>
      </c>
      <c r="I8831" s="364"/>
    </row>
    <row r="8832" spans="1:9" hidden="1" x14ac:dyDescent="0.25">
      <c r="A8832" s="60" t="s">
        <v>4409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65"/>
        <v>75000</v>
      </c>
      <c r="H8832" s="86" t="s">
        <v>134</v>
      </c>
      <c r="I8832" s="364"/>
    </row>
    <row r="8833" spans="1:9" x14ac:dyDescent="0.25">
      <c r="A8833" s="60" t="s">
        <v>4409</v>
      </c>
      <c r="B8833" s="132" t="s">
        <v>7731</v>
      </c>
      <c r="C8833" s="60" t="s">
        <v>67</v>
      </c>
      <c r="D8833" s="81">
        <v>2</v>
      </c>
      <c r="E8833" s="372" t="s">
        <v>28</v>
      </c>
      <c r="F8833" s="384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4409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65"/>
        <v>27000</v>
      </c>
      <c r="H8834" s="86" t="s">
        <v>134</v>
      </c>
      <c r="I8834" s="364"/>
    </row>
    <row r="8835" spans="1:9" hidden="1" x14ac:dyDescent="0.25">
      <c r="A8835" s="60" t="s">
        <v>4409</v>
      </c>
      <c r="B8835" s="60" t="s">
        <v>4411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65"/>
        <v>300000</v>
      </c>
      <c r="H8835" s="86" t="s">
        <v>134</v>
      </c>
      <c r="I8835" s="364"/>
    </row>
    <row r="8836" spans="1:9" hidden="1" x14ac:dyDescent="0.25">
      <c r="A8836" s="60" t="s">
        <v>4409</v>
      </c>
      <c r="B8836" s="60" t="s">
        <v>4412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65"/>
        <v>110000</v>
      </c>
      <c r="H8836" s="86" t="s">
        <v>134</v>
      </c>
      <c r="I8836" s="60"/>
    </row>
    <row r="8837" spans="1:9" hidden="1" x14ac:dyDescent="0.25">
      <c r="A8837" s="60" t="s">
        <v>4409</v>
      </c>
      <c r="B8837" s="60" t="s">
        <v>4413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65"/>
        <v>12500</v>
      </c>
      <c r="H8837" s="86" t="s">
        <v>134</v>
      </c>
      <c r="I8837" s="60"/>
    </row>
    <row r="8838" spans="1:9" hidden="1" x14ac:dyDescent="0.25">
      <c r="A8838" s="60" t="s">
        <v>4409</v>
      </c>
      <c r="B8838" s="60" t="s">
        <v>4414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65"/>
        <v>12500</v>
      </c>
      <c r="H8838" s="86" t="s">
        <v>134</v>
      </c>
      <c r="I8838" s="60"/>
    </row>
    <row r="8839" spans="1:9" hidden="1" x14ac:dyDescent="0.25">
      <c r="A8839" s="60" t="s">
        <v>4409</v>
      </c>
      <c r="B8839" s="60" t="s">
        <v>4415</v>
      </c>
      <c r="C8839" s="87" t="s">
        <v>4416</v>
      </c>
      <c r="D8839" s="65">
        <v>1</v>
      </c>
      <c r="E8839" s="66" t="s">
        <v>28</v>
      </c>
      <c r="F8839" s="72">
        <v>30000</v>
      </c>
      <c r="G8839" s="68">
        <f t="shared" si="265"/>
        <v>30000</v>
      </c>
      <c r="H8839" s="86" t="s">
        <v>134</v>
      </c>
      <c r="I8839" s="60"/>
    </row>
    <row r="8840" spans="1:9" hidden="1" x14ac:dyDescent="0.25">
      <c r="A8840" s="60" t="s">
        <v>4409</v>
      </c>
      <c r="B8840" s="60" t="s">
        <v>4413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65"/>
        <v>20000</v>
      </c>
      <c r="H8840" s="86" t="s">
        <v>134</v>
      </c>
      <c r="I8840" s="60"/>
    </row>
    <row r="8841" spans="1:9" hidden="1" x14ac:dyDescent="0.25">
      <c r="A8841" s="60" t="s">
        <v>4409</v>
      </c>
      <c r="B8841" s="60" t="s">
        <v>4417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4409</v>
      </c>
      <c r="B8842" s="60" t="s">
        <v>4418</v>
      </c>
      <c r="C8842" s="87" t="s">
        <v>1415</v>
      </c>
      <c r="D8842" s="65">
        <v>4</v>
      </c>
      <c r="E8842" s="66" t="s">
        <v>28</v>
      </c>
      <c r="F8842" s="396">
        <v>5000</v>
      </c>
      <c r="G8842" s="68">
        <f t="shared" ref="G8842:G8905" si="266">D8842*F8842</f>
        <v>20000</v>
      </c>
      <c r="H8842" s="86" t="s">
        <v>134</v>
      </c>
      <c r="I8842" s="60"/>
    </row>
    <row r="8843" spans="1:9" hidden="1" x14ac:dyDescent="0.25">
      <c r="A8843" s="60" t="s">
        <v>4409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66"/>
        <v>56400</v>
      </c>
      <c r="H8843" s="86" t="s">
        <v>154</v>
      </c>
      <c r="I8843" s="60"/>
    </row>
    <row r="8844" spans="1:9" hidden="1" x14ac:dyDescent="0.25">
      <c r="A8844" s="60" t="s">
        <v>4409</v>
      </c>
      <c r="B8844" s="80" t="s">
        <v>4421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66"/>
        <v>100000</v>
      </c>
      <c r="H8844" s="86" t="s">
        <v>1013</v>
      </c>
      <c r="I8844" s="60" t="s">
        <v>10578</v>
      </c>
    </row>
    <row r="8845" spans="1:9" hidden="1" x14ac:dyDescent="0.25">
      <c r="A8845" s="60" t="s">
        <v>4409</v>
      </c>
      <c r="B8845" s="60" t="s">
        <v>10579</v>
      </c>
      <c r="C8845" s="74" t="s">
        <v>10580</v>
      </c>
      <c r="D8845" s="65">
        <v>1</v>
      </c>
      <c r="E8845" s="66" t="s">
        <v>28</v>
      </c>
      <c r="F8845" s="67">
        <v>3750000</v>
      </c>
      <c r="G8845" s="217">
        <f t="shared" si="266"/>
        <v>3750000</v>
      </c>
      <c r="H8845" s="86" t="s">
        <v>1013</v>
      </c>
      <c r="I8845" s="60" t="s">
        <v>10578</v>
      </c>
    </row>
    <row r="8846" spans="1:9" hidden="1" x14ac:dyDescent="0.25">
      <c r="A8846" s="60" t="s">
        <v>4409</v>
      </c>
      <c r="B8846" s="60" t="s">
        <v>10579</v>
      </c>
      <c r="C8846" s="74" t="s">
        <v>10581</v>
      </c>
      <c r="D8846" s="65">
        <v>1</v>
      </c>
      <c r="E8846" s="66" t="s">
        <v>28</v>
      </c>
      <c r="F8846" s="67">
        <v>3750000</v>
      </c>
      <c r="G8846" s="217">
        <f t="shared" si="266"/>
        <v>3750000</v>
      </c>
      <c r="H8846" s="86" t="s">
        <v>1013</v>
      </c>
      <c r="I8846" s="60" t="s">
        <v>10578</v>
      </c>
    </row>
    <row r="8847" spans="1:9" hidden="1" x14ac:dyDescent="0.25">
      <c r="A8847" s="60" t="s">
        <v>4409</v>
      </c>
      <c r="B8847" s="60" t="s">
        <v>10582</v>
      </c>
      <c r="C8847" s="74" t="s">
        <v>10583</v>
      </c>
      <c r="D8847" s="65">
        <v>1</v>
      </c>
      <c r="E8847" s="66" t="s">
        <v>28</v>
      </c>
      <c r="F8847" s="68">
        <v>3750000</v>
      </c>
      <c r="G8847" s="217">
        <f t="shared" si="266"/>
        <v>3750000</v>
      </c>
      <c r="H8847" s="86" t="s">
        <v>1013</v>
      </c>
      <c r="I8847" s="60" t="s">
        <v>10578</v>
      </c>
    </row>
    <row r="8848" spans="1:9" hidden="1" x14ac:dyDescent="0.25">
      <c r="A8848" s="60" t="s">
        <v>4409</v>
      </c>
      <c r="B8848" s="60" t="s">
        <v>4425</v>
      </c>
      <c r="C8848" s="75" t="s">
        <v>4423</v>
      </c>
      <c r="D8848" s="65">
        <v>3</v>
      </c>
      <c r="E8848" s="66" t="s">
        <v>28</v>
      </c>
      <c r="F8848" s="72">
        <v>300000</v>
      </c>
      <c r="G8848" s="217">
        <f t="shared" si="266"/>
        <v>900000</v>
      </c>
      <c r="H8848" s="86" t="s">
        <v>1013</v>
      </c>
      <c r="I8848" s="60" t="s">
        <v>10578</v>
      </c>
    </row>
    <row r="8849" spans="1:9" hidden="1" x14ac:dyDescent="0.25">
      <c r="A8849" s="60" t="s">
        <v>4409</v>
      </c>
      <c r="B8849" s="60" t="s">
        <v>2615</v>
      </c>
      <c r="C8849" s="60" t="s">
        <v>4423</v>
      </c>
      <c r="D8849" s="65">
        <v>3</v>
      </c>
      <c r="E8849" s="66" t="s">
        <v>28</v>
      </c>
      <c r="F8849" s="72">
        <v>100000</v>
      </c>
      <c r="G8849" s="217">
        <f t="shared" si="266"/>
        <v>300000</v>
      </c>
      <c r="H8849" s="86" t="s">
        <v>1013</v>
      </c>
      <c r="I8849" s="60" t="s">
        <v>10578</v>
      </c>
    </row>
    <row r="8850" spans="1:9" hidden="1" x14ac:dyDescent="0.25">
      <c r="A8850" s="60" t="s">
        <v>10584</v>
      </c>
      <c r="B8850" s="60" t="s">
        <v>3997</v>
      </c>
      <c r="C8850" s="60" t="s">
        <v>4419</v>
      </c>
      <c r="D8850" s="81">
        <v>2</v>
      </c>
      <c r="E8850" s="336" t="s">
        <v>330</v>
      </c>
      <c r="F8850" s="68">
        <v>23000</v>
      </c>
      <c r="G8850" s="217">
        <f t="shared" si="266"/>
        <v>46000</v>
      </c>
      <c r="H8850" s="86" t="s">
        <v>2277</v>
      </c>
      <c r="I8850" s="73"/>
    </row>
    <row r="8851" spans="1:9" hidden="1" x14ac:dyDescent="0.25">
      <c r="A8851" s="60" t="s">
        <v>10584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66"/>
        <v>34689</v>
      </c>
      <c r="H8851" s="86" t="s">
        <v>134</v>
      </c>
      <c r="I8851" s="73"/>
    </row>
    <row r="8852" spans="1:9" hidden="1" x14ac:dyDescent="0.25">
      <c r="A8852" s="60" t="s">
        <v>10584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66"/>
        <v>3000</v>
      </c>
      <c r="H8852" s="86" t="s">
        <v>134</v>
      </c>
      <c r="I8852" s="73"/>
    </row>
    <row r="8853" spans="1:9" hidden="1" x14ac:dyDescent="0.25">
      <c r="A8853" s="60" t="s">
        <v>10584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66"/>
        <v>6000</v>
      </c>
      <c r="H8853" s="86" t="s">
        <v>1665</v>
      </c>
      <c r="I8853" s="73"/>
    </row>
    <row r="8854" spans="1:9" hidden="1" x14ac:dyDescent="0.25">
      <c r="A8854" s="60" t="s">
        <v>10584</v>
      </c>
      <c r="B8854" s="60" t="s">
        <v>4429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66"/>
        <v>50000</v>
      </c>
      <c r="H8854" s="86" t="s">
        <v>1665</v>
      </c>
      <c r="I8854" s="73"/>
    </row>
    <row r="8855" spans="1:9" hidden="1" x14ac:dyDescent="0.25">
      <c r="A8855" s="60" t="s">
        <v>10584</v>
      </c>
      <c r="B8855" s="60" t="s">
        <v>4432</v>
      </c>
      <c r="C8855" s="87" t="s">
        <v>4431</v>
      </c>
      <c r="D8855" s="65">
        <v>1</v>
      </c>
      <c r="E8855" s="66" t="s">
        <v>28</v>
      </c>
      <c r="F8855" s="67">
        <v>17000</v>
      </c>
      <c r="G8855" s="68">
        <f t="shared" si="266"/>
        <v>17000</v>
      </c>
      <c r="H8855" s="86" t="s">
        <v>1665</v>
      </c>
      <c r="I8855" s="73"/>
    </row>
    <row r="8856" spans="1:9" hidden="1" x14ac:dyDescent="0.25">
      <c r="A8856" s="60" t="s">
        <v>10584</v>
      </c>
      <c r="B8856" s="60" t="s">
        <v>4433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87"/>
    </row>
    <row r="8857" spans="1:9" hidden="1" x14ac:dyDescent="0.25">
      <c r="A8857" s="60" t="s">
        <v>10584</v>
      </c>
      <c r="B8857" s="593" t="s">
        <v>10585</v>
      </c>
      <c r="C8857" s="594" t="s">
        <v>10586</v>
      </c>
      <c r="D8857" s="491">
        <v>2</v>
      </c>
      <c r="E8857" s="491" t="s">
        <v>31</v>
      </c>
      <c r="F8857" s="489">
        <v>1</v>
      </c>
      <c r="G8857" s="489">
        <f t="shared" si="266"/>
        <v>2</v>
      </c>
      <c r="H8857" s="592" t="s">
        <v>1105</v>
      </c>
      <c r="I8857" s="595" t="s">
        <v>10551</v>
      </c>
    </row>
    <row r="8858" spans="1:9" hidden="1" x14ac:dyDescent="0.25">
      <c r="A8858" s="60" t="s">
        <v>10584</v>
      </c>
      <c r="B8858" s="491" t="s">
        <v>10587</v>
      </c>
      <c r="C8858" s="491" t="s">
        <v>10586</v>
      </c>
      <c r="D8858" s="486">
        <v>2</v>
      </c>
      <c r="E8858" s="487" t="s">
        <v>28</v>
      </c>
      <c r="F8858" s="488">
        <v>1</v>
      </c>
      <c r="G8858" s="489">
        <f t="shared" si="266"/>
        <v>2</v>
      </c>
      <c r="H8858" s="596" t="s">
        <v>1105</v>
      </c>
      <c r="I8858" s="595" t="s">
        <v>10551</v>
      </c>
    </row>
    <row r="8859" spans="1:9" hidden="1" x14ac:dyDescent="0.25">
      <c r="A8859" s="60" t="s">
        <v>10584</v>
      </c>
      <c r="B8859" s="60" t="s">
        <v>10588</v>
      </c>
      <c r="C8859" s="60" t="s">
        <v>312</v>
      </c>
      <c r="D8859" s="65">
        <v>2</v>
      </c>
      <c r="E8859" s="66" t="s">
        <v>28</v>
      </c>
      <c r="F8859" s="396">
        <v>43000</v>
      </c>
      <c r="G8859" s="68">
        <f t="shared" si="266"/>
        <v>86000</v>
      </c>
      <c r="H8859" s="86" t="s">
        <v>1105</v>
      </c>
      <c r="I8859" s="587" t="s">
        <v>10551</v>
      </c>
    </row>
    <row r="8860" spans="1:9" hidden="1" x14ac:dyDescent="0.25">
      <c r="A8860" s="60" t="s">
        <v>10584</v>
      </c>
      <c r="B8860" s="60" t="s">
        <v>4356</v>
      </c>
      <c r="C8860" s="87" t="s">
        <v>4168</v>
      </c>
      <c r="D8860" s="65">
        <v>4</v>
      </c>
      <c r="E8860" s="66" t="s">
        <v>28</v>
      </c>
      <c r="F8860" s="67">
        <v>9000</v>
      </c>
      <c r="G8860" s="68">
        <f t="shared" si="266"/>
        <v>36000</v>
      </c>
      <c r="H8860" s="86" t="s">
        <v>1105</v>
      </c>
      <c r="I8860" s="587" t="s">
        <v>10551</v>
      </c>
    </row>
    <row r="8861" spans="1:9" hidden="1" x14ac:dyDescent="0.25">
      <c r="A8861" s="60" t="s">
        <v>10584</v>
      </c>
      <c r="B8861" s="111" t="s">
        <v>5467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66"/>
        <v>60000</v>
      </c>
      <c r="H8861" s="86" t="s">
        <v>1105</v>
      </c>
      <c r="I8861" s="587" t="s">
        <v>10551</v>
      </c>
    </row>
    <row r="8862" spans="1:9" hidden="1" x14ac:dyDescent="0.25">
      <c r="A8862" s="60" t="s">
        <v>10584</v>
      </c>
      <c r="B8862" s="63" t="s">
        <v>4062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66"/>
        <v>60000</v>
      </c>
      <c r="H8862" s="86" t="s">
        <v>1105</v>
      </c>
      <c r="I8862" s="587" t="s">
        <v>10551</v>
      </c>
    </row>
    <row r="8863" spans="1:9" hidden="1" x14ac:dyDescent="0.25">
      <c r="A8863" s="60" t="s">
        <v>10584</v>
      </c>
      <c r="B8863" s="60" t="s">
        <v>10589</v>
      </c>
      <c r="C8863" s="60" t="s">
        <v>10590</v>
      </c>
      <c r="D8863" s="65">
        <v>1</v>
      </c>
      <c r="E8863" s="60" t="s">
        <v>116</v>
      </c>
      <c r="F8863" s="72">
        <v>1875000</v>
      </c>
      <c r="G8863" s="68">
        <f t="shared" si="266"/>
        <v>1875000</v>
      </c>
      <c r="H8863" s="86" t="s">
        <v>1105</v>
      </c>
      <c r="I8863" s="587" t="s">
        <v>10551</v>
      </c>
    </row>
    <row r="8864" spans="1:9" hidden="1" x14ac:dyDescent="0.25">
      <c r="A8864" s="60" t="s">
        <v>10584</v>
      </c>
      <c r="B8864" s="60" t="s">
        <v>4925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66"/>
        <v>20000</v>
      </c>
      <c r="H8864" s="86" t="s">
        <v>1105</v>
      </c>
      <c r="I8864" s="73" t="s">
        <v>10551</v>
      </c>
    </row>
    <row r="8865" spans="1:9" hidden="1" x14ac:dyDescent="0.25">
      <c r="A8865" s="60" t="s">
        <v>10584</v>
      </c>
      <c r="B8865" s="74" t="s">
        <v>9507</v>
      </c>
      <c r="C8865" s="73"/>
      <c r="D8865" s="81">
        <v>0.3</v>
      </c>
      <c r="E8865" s="336" t="s">
        <v>330</v>
      </c>
      <c r="F8865" s="217">
        <v>65000</v>
      </c>
      <c r="G8865" s="68">
        <f t="shared" si="266"/>
        <v>19500</v>
      </c>
      <c r="H8865" s="86" t="s">
        <v>1105</v>
      </c>
      <c r="I8865" s="73" t="s">
        <v>10551</v>
      </c>
    </row>
    <row r="8866" spans="1:9" hidden="1" x14ac:dyDescent="0.25">
      <c r="A8866" s="60" t="s">
        <v>10584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66"/>
        <v>225600</v>
      </c>
      <c r="H8866" s="364" t="s">
        <v>126</v>
      </c>
      <c r="I8866" s="73" t="s">
        <v>8616</v>
      </c>
    </row>
    <row r="8867" spans="1:9" hidden="1" x14ac:dyDescent="0.25">
      <c r="A8867" s="60" t="s">
        <v>10584</v>
      </c>
      <c r="B8867" s="60" t="s">
        <v>10591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66"/>
        <v>480000</v>
      </c>
      <c r="H8867" s="364" t="s">
        <v>126</v>
      </c>
      <c r="I8867" s="73" t="s">
        <v>8616</v>
      </c>
    </row>
    <row r="8868" spans="1:9" hidden="1" x14ac:dyDescent="0.25">
      <c r="A8868" s="60" t="s">
        <v>10584</v>
      </c>
      <c r="B8868" s="60" t="s">
        <v>4268</v>
      </c>
      <c r="C8868" s="60"/>
      <c r="D8868" s="65">
        <v>4</v>
      </c>
      <c r="E8868" s="66" t="s">
        <v>28</v>
      </c>
      <c r="F8868" s="67">
        <v>5000</v>
      </c>
      <c r="G8868" s="68">
        <f t="shared" si="266"/>
        <v>20000</v>
      </c>
      <c r="H8868" s="86" t="s">
        <v>3096</v>
      </c>
      <c r="I8868" s="73" t="s">
        <v>10592</v>
      </c>
    </row>
    <row r="8869" spans="1:9" hidden="1" x14ac:dyDescent="0.25">
      <c r="A8869" s="60" t="s">
        <v>10584</v>
      </c>
      <c r="B8869" s="60" t="s">
        <v>4356</v>
      </c>
      <c r="C8869" s="87" t="s">
        <v>4168</v>
      </c>
      <c r="D8869" s="65">
        <v>4</v>
      </c>
      <c r="E8869" s="66" t="s">
        <v>28</v>
      </c>
      <c r="F8869" s="67">
        <v>9000</v>
      </c>
      <c r="G8869" s="217">
        <f t="shared" si="266"/>
        <v>36000</v>
      </c>
      <c r="H8869" s="86" t="s">
        <v>3096</v>
      </c>
      <c r="I8869" s="73" t="s">
        <v>10592</v>
      </c>
    </row>
    <row r="8870" spans="1:9" hidden="1" x14ac:dyDescent="0.25">
      <c r="A8870" s="60" t="s">
        <v>10584</v>
      </c>
      <c r="B8870" s="60" t="s">
        <v>10588</v>
      </c>
      <c r="C8870" s="60" t="s">
        <v>312</v>
      </c>
      <c r="D8870" s="65">
        <v>2</v>
      </c>
      <c r="E8870" s="66" t="s">
        <v>28</v>
      </c>
      <c r="F8870" s="396">
        <v>43000</v>
      </c>
      <c r="G8870" s="217">
        <f t="shared" si="266"/>
        <v>86000</v>
      </c>
      <c r="H8870" s="86" t="s">
        <v>3096</v>
      </c>
      <c r="I8870" s="73" t="s">
        <v>10592</v>
      </c>
    </row>
    <row r="8871" spans="1:9" hidden="1" x14ac:dyDescent="0.25">
      <c r="A8871" s="60" t="s">
        <v>10584</v>
      </c>
      <c r="B8871" s="74" t="s">
        <v>9507</v>
      </c>
      <c r="C8871" s="60"/>
      <c r="D8871" s="60">
        <v>0.6</v>
      </c>
      <c r="E8871" s="60" t="s">
        <v>330</v>
      </c>
      <c r="F8871" s="72">
        <v>65000</v>
      </c>
      <c r="G8871" s="217">
        <f t="shared" si="266"/>
        <v>39000</v>
      </c>
      <c r="H8871" s="86" t="s">
        <v>3096</v>
      </c>
      <c r="I8871" s="73" t="s">
        <v>10592</v>
      </c>
    </row>
    <row r="8872" spans="1:9" hidden="1" x14ac:dyDescent="0.25">
      <c r="A8872" s="60" t="s">
        <v>10584</v>
      </c>
      <c r="B8872" s="60" t="s">
        <v>10593</v>
      </c>
      <c r="C8872" s="71" t="s">
        <v>10594</v>
      </c>
      <c r="D8872" s="60">
        <v>1</v>
      </c>
      <c r="E8872" s="60" t="s">
        <v>31</v>
      </c>
      <c r="F8872" s="72">
        <v>1275000</v>
      </c>
      <c r="G8872" s="217">
        <f t="shared" si="266"/>
        <v>1275000</v>
      </c>
      <c r="H8872" s="86" t="s">
        <v>198</v>
      </c>
      <c r="I8872" s="364" t="s">
        <v>10595</v>
      </c>
    </row>
    <row r="8873" spans="1:9" hidden="1" x14ac:dyDescent="0.25">
      <c r="A8873" s="60" t="s">
        <v>10584</v>
      </c>
      <c r="B8873" s="75" t="s">
        <v>10596</v>
      </c>
      <c r="C8873" s="71" t="s">
        <v>10567</v>
      </c>
      <c r="D8873" s="65">
        <v>1</v>
      </c>
      <c r="E8873" s="66" t="s">
        <v>28</v>
      </c>
      <c r="F8873" s="67">
        <v>140000</v>
      </c>
      <c r="G8873" s="68">
        <f t="shared" si="266"/>
        <v>140000</v>
      </c>
      <c r="H8873" s="86" t="s">
        <v>198</v>
      </c>
      <c r="I8873" s="364" t="s">
        <v>10595</v>
      </c>
    </row>
    <row r="8874" spans="1:9" hidden="1" x14ac:dyDescent="0.25">
      <c r="A8874" s="60" t="s">
        <v>10584</v>
      </c>
      <c r="B8874" s="74" t="s">
        <v>10597</v>
      </c>
      <c r="C8874" s="60" t="s">
        <v>10598</v>
      </c>
      <c r="D8874" s="65">
        <v>1</v>
      </c>
      <c r="E8874" s="66" t="s">
        <v>28</v>
      </c>
      <c r="F8874" s="67">
        <v>1545000</v>
      </c>
      <c r="G8874" s="68">
        <f t="shared" si="266"/>
        <v>1545000</v>
      </c>
      <c r="H8874" s="86" t="s">
        <v>198</v>
      </c>
      <c r="I8874" s="364" t="s">
        <v>10595</v>
      </c>
    </row>
    <row r="8875" spans="1:9" hidden="1" x14ac:dyDescent="0.25">
      <c r="A8875" s="60" t="s">
        <v>10584</v>
      </c>
      <c r="B8875" s="74" t="s">
        <v>10599</v>
      </c>
      <c r="C8875" s="60" t="s">
        <v>10600</v>
      </c>
      <c r="D8875" s="65">
        <v>1</v>
      </c>
      <c r="E8875" s="66" t="s">
        <v>28</v>
      </c>
      <c r="F8875" s="67">
        <v>1535000</v>
      </c>
      <c r="G8875" s="68">
        <f t="shared" si="266"/>
        <v>1535000</v>
      </c>
      <c r="H8875" s="86" t="s">
        <v>198</v>
      </c>
      <c r="I8875" s="364" t="s">
        <v>10595</v>
      </c>
    </row>
    <row r="8876" spans="1:9" hidden="1" x14ac:dyDescent="0.25">
      <c r="A8876" s="60" t="s">
        <v>10584</v>
      </c>
      <c r="B8876" s="74" t="s">
        <v>10599</v>
      </c>
      <c r="C8876" s="71" t="s">
        <v>10601</v>
      </c>
      <c r="D8876" s="65">
        <v>1</v>
      </c>
      <c r="E8876" s="66" t="s">
        <v>28</v>
      </c>
      <c r="F8876" s="67">
        <v>1535000</v>
      </c>
      <c r="G8876" s="68">
        <f t="shared" si="266"/>
        <v>1535000</v>
      </c>
      <c r="H8876" s="86" t="s">
        <v>198</v>
      </c>
      <c r="I8876" s="364" t="s">
        <v>10595</v>
      </c>
    </row>
    <row r="8877" spans="1:9" hidden="1" x14ac:dyDescent="0.25">
      <c r="A8877" s="60" t="s">
        <v>10584</v>
      </c>
      <c r="B8877" s="74" t="s">
        <v>10599</v>
      </c>
      <c r="C8877" s="60" t="s">
        <v>10602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10595</v>
      </c>
    </row>
    <row r="8878" spans="1:9" hidden="1" x14ac:dyDescent="0.25">
      <c r="A8878" s="60" t="s">
        <v>10584</v>
      </c>
      <c r="B8878" s="79" t="s">
        <v>10603</v>
      </c>
      <c r="C8878" s="60" t="s">
        <v>10604</v>
      </c>
      <c r="D8878" s="60">
        <v>4</v>
      </c>
      <c r="E8878" s="60" t="s">
        <v>28</v>
      </c>
      <c r="F8878" s="72">
        <v>155000</v>
      </c>
      <c r="G8878" s="68">
        <f t="shared" si="266"/>
        <v>620000</v>
      </c>
      <c r="H8878" s="86" t="s">
        <v>198</v>
      </c>
      <c r="I8878" s="364" t="s">
        <v>10595</v>
      </c>
    </row>
    <row r="8879" spans="1:9" hidden="1" x14ac:dyDescent="0.25">
      <c r="A8879" s="60" t="s">
        <v>10584</v>
      </c>
      <c r="B8879" s="378" t="s">
        <v>135</v>
      </c>
      <c r="C8879" s="378" t="s">
        <v>136</v>
      </c>
      <c r="D8879" s="377">
        <v>8</v>
      </c>
      <c r="E8879" s="501" t="s">
        <v>330</v>
      </c>
      <c r="F8879" s="380">
        <v>28200</v>
      </c>
      <c r="G8879" s="380">
        <f t="shared" si="266"/>
        <v>225600</v>
      </c>
      <c r="H8879" s="497" t="s">
        <v>558</v>
      </c>
      <c r="I8879" s="378"/>
    </row>
    <row r="8880" spans="1:9" hidden="1" x14ac:dyDescent="0.25">
      <c r="A8880" s="60" t="s">
        <v>10584</v>
      </c>
      <c r="B8880" s="60" t="s">
        <v>10570</v>
      </c>
      <c r="C8880" s="87" t="s">
        <v>10605</v>
      </c>
      <c r="D8880" s="65">
        <v>1</v>
      </c>
      <c r="E8880" s="66" t="s">
        <v>28</v>
      </c>
      <c r="F8880" s="72">
        <v>3250000</v>
      </c>
      <c r="G8880" s="68">
        <f t="shared" si="266"/>
        <v>3250000</v>
      </c>
      <c r="H8880" s="86" t="s">
        <v>3894</v>
      </c>
      <c r="I8880" s="86" t="s">
        <v>10606</v>
      </c>
    </row>
    <row r="8881" spans="1:9" hidden="1" x14ac:dyDescent="0.25">
      <c r="A8881" s="60" t="s">
        <v>10584</v>
      </c>
      <c r="B8881" s="60" t="s">
        <v>10570</v>
      </c>
      <c r="C8881" s="87" t="s">
        <v>10607</v>
      </c>
      <c r="D8881" s="65">
        <v>1</v>
      </c>
      <c r="E8881" s="66" t="s">
        <v>28</v>
      </c>
      <c r="F8881" s="72">
        <v>3250000</v>
      </c>
      <c r="G8881" s="68">
        <f t="shared" si="266"/>
        <v>3250000</v>
      </c>
      <c r="H8881" s="86" t="s">
        <v>3894</v>
      </c>
      <c r="I8881" s="86" t="s">
        <v>10606</v>
      </c>
    </row>
    <row r="8882" spans="1:9" hidden="1" x14ac:dyDescent="0.25">
      <c r="A8882" s="60" t="s">
        <v>10584</v>
      </c>
      <c r="B8882" s="74" t="s">
        <v>10599</v>
      </c>
      <c r="C8882" s="87" t="s">
        <v>10608</v>
      </c>
      <c r="D8882" s="65">
        <v>1</v>
      </c>
      <c r="E8882" s="66" t="s">
        <v>28</v>
      </c>
      <c r="F8882" s="72">
        <v>1535000</v>
      </c>
      <c r="G8882" s="68">
        <f t="shared" si="266"/>
        <v>1535000</v>
      </c>
      <c r="H8882" s="86" t="s">
        <v>3894</v>
      </c>
      <c r="I8882" s="86" t="s">
        <v>10606</v>
      </c>
    </row>
    <row r="8883" spans="1:9" hidden="1" x14ac:dyDescent="0.25">
      <c r="A8883" s="60" t="s">
        <v>10584</v>
      </c>
      <c r="B8883" s="74" t="s">
        <v>10599</v>
      </c>
      <c r="C8883" s="87" t="s">
        <v>10609</v>
      </c>
      <c r="D8883" s="65">
        <v>1</v>
      </c>
      <c r="E8883" s="66" t="s">
        <v>28</v>
      </c>
      <c r="F8883" s="67">
        <v>1535000</v>
      </c>
      <c r="G8883" s="68">
        <f t="shared" si="266"/>
        <v>1535000</v>
      </c>
      <c r="H8883" s="86" t="s">
        <v>3894</v>
      </c>
      <c r="I8883" s="86" t="s">
        <v>10606</v>
      </c>
    </row>
    <row r="8884" spans="1:9" hidden="1" x14ac:dyDescent="0.25">
      <c r="A8884" s="60" t="s">
        <v>10584</v>
      </c>
      <c r="B8884" s="74" t="s">
        <v>10599</v>
      </c>
      <c r="C8884" s="87" t="s">
        <v>10610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3894</v>
      </c>
      <c r="I8884" s="86" t="s">
        <v>10606</v>
      </c>
    </row>
    <row r="8885" spans="1:9" hidden="1" x14ac:dyDescent="0.25">
      <c r="A8885" s="60" t="s">
        <v>10584</v>
      </c>
      <c r="B8885" s="60" t="s">
        <v>10593</v>
      </c>
      <c r="C8885" s="87" t="s">
        <v>10611</v>
      </c>
      <c r="D8885" s="65">
        <v>1</v>
      </c>
      <c r="E8885" s="66" t="s">
        <v>28</v>
      </c>
      <c r="F8885" s="396">
        <v>1275000</v>
      </c>
      <c r="G8885" s="68">
        <f>D8885*F8885</f>
        <v>1275000</v>
      </c>
      <c r="H8885" s="86" t="s">
        <v>3894</v>
      </c>
      <c r="I8885" s="86" t="s">
        <v>10606</v>
      </c>
    </row>
    <row r="8886" spans="1:9" hidden="1" x14ac:dyDescent="0.25">
      <c r="A8886" s="60" t="s">
        <v>10584</v>
      </c>
      <c r="B8886" s="60" t="s">
        <v>10593</v>
      </c>
      <c r="C8886" s="60" t="s">
        <v>10612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3894</v>
      </c>
      <c r="I8886" s="86" t="s">
        <v>10606</v>
      </c>
    </row>
    <row r="8887" spans="1:9" hidden="1" x14ac:dyDescent="0.25">
      <c r="A8887" s="60" t="s">
        <v>10584</v>
      </c>
      <c r="B8887" s="75" t="s">
        <v>10596</v>
      </c>
      <c r="C8887" s="71" t="s">
        <v>10567</v>
      </c>
      <c r="D8887" s="65">
        <v>2</v>
      </c>
      <c r="E8887" s="66" t="s">
        <v>28</v>
      </c>
      <c r="F8887" s="67">
        <v>140000</v>
      </c>
      <c r="G8887" s="217">
        <f t="shared" si="266"/>
        <v>280000</v>
      </c>
      <c r="H8887" s="86" t="s">
        <v>3894</v>
      </c>
      <c r="I8887" s="86" t="s">
        <v>10606</v>
      </c>
    </row>
    <row r="8888" spans="1:9" hidden="1" x14ac:dyDescent="0.25">
      <c r="A8888" s="60" t="s">
        <v>10584</v>
      </c>
      <c r="B8888" s="79" t="s">
        <v>10566</v>
      </c>
      <c r="C8888" s="71" t="s">
        <v>10567</v>
      </c>
      <c r="D8888" s="75">
        <v>3</v>
      </c>
      <c r="E8888" s="75" t="s">
        <v>31</v>
      </c>
      <c r="F8888" s="68">
        <v>155000</v>
      </c>
      <c r="G8888" s="217">
        <f t="shared" si="266"/>
        <v>465000</v>
      </c>
      <c r="H8888" s="86" t="s">
        <v>3894</v>
      </c>
      <c r="I8888" s="86" t="s">
        <v>10606</v>
      </c>
    </row>
    <row r="8889" spans="1:9" hidden="1" x14ac:dyDescent="0.25">
      <c r="A8889" s="60" t="s">
        <v>10584</v>
      </c>
      <c r="B8889" s="60" t="s">
        <v>10613</v>
      </c>
      <c r="C8889" s="60" t="s">
        <v>10567</v>
      </c>
      <c r="D8889" s="65">
        <v>5</v>
      </c>
      <c r="E8889" s="66" t="s">
        <v>28</v>
      </c>
      <c r="F8889" s="72">
        <v>45000</v>
      </c>
      <c r="G8889" s="217">
        <f t="shared" si="266"/>
        <v>225000</v>
      </c>
      <c r="H8889" s="86" t="s">
        <v>3894</v>
      </c>
      <c r="I8889" s="86" t="s">
        <v>10606</v>
      </c>
    </row>
    <row r="8890" spans="1:9" hidden="1" x14ac:dyDescent="0.25">
      <c r="A8890" s="60" t="s">
        <v>10584</v>
      </c>
      <c r="B8890" s="60" t="s">
        <v>4282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66"/>
        <v>600000</v>
      </c>
      <c r="H8890" s="86" t="s">
        <v>3894</v>
      </c>
      <c r="I8890" s="86" t="s">
        <v>10606</v>
      </c>
    </row>
    <row r="8891" spans="1:9" hidden="1" x14ac:dyDescent="0.25">
      <c r="A8891" s="60" t="s">
        <v>10584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66"/>
        <v>210000</v>
      </c>
      <c r="H8891" s="86" t="s">
        <v>3894</v>
      </c>
      <c r="I8891" s="86" t="s">
        <v>10606</v>
      </c>
    </row>
    <row r="8892" spans="1:9" hidden="1" x14ac:dyDescent="0.25">
      <c r="A8892" s="60" t="s">
        <v>10584</v>
      </c>
      <c r="B8892" s="60" t="s">
        <v>10614</v>
      </c>
      <c r="C8892" s="60" t="s">
        <v>5622</v>
      </c>
      <c r="D8892" s="65">
        <v>1</v>
      </c>
      <c r="E8892" s="372" t="s">
        <v>219</v>
      </c>
      <c r="F8892" s="68">
        <v>4800000</v>
      </c>
      <c r="G8892" s="217">
        <f t="shared" si="266"/>
        <v>4800000</v>
      </c>
      <c r="H8892" s="86" t="s">
        <v>3894</v>
      </c>
      <c r="I8892" s="75" t="s">
        <v>10615</v>
      </c>
    </row>
    <row r="8893" spans="1:9" hidden="1" x14ac:dyDescent="0.25">
      <c r="A8893" s="60" t="s">
        <v>10584</v>
      </c>
      <c r="B8893" s="60" t="s">
        <v>10616</v>
      </c>
      <c r="C8893" s="87" t="s">
        <v>5622</v>
      </c>
      <c r="D8893" s="65">
        <v>1</v>
      </c>
      <c r="E8893" s="66" t="s">
        <v>219</v>
      </c>
      <c r="F8893" s="72">
        <v>5890000</v>
      </c>
      <c r="G8893" s="217">
        <f t="shared" si="266"/>
        <v>5890000</v>
      </c>
      <c r="H8893" s="86" t="s">
        <v>3894</v>
      </c>
      <c r="I8893" s="75" t="s">
        <v>10615</v>
      </c>
    </row>
    <row r="8894" spans="1:9" hidden="1" x14ac:dyDescent="0.25">
      <c r="A8894" s="60" t="s">
        <v>10584</v>
      </c>
      <c r="B8894" s="60" t="s">
        <v>4387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66"/>
        <v>5400000</v>
      </c>
      <c r="H8894" s="86" t="s">
        <v>4216</v>
      </c>
      <c r="I8894" s="75" t="s">
        <v>10615</v>
      </c>
    </row>
    <row r="8895" spans="1:9" hidden="1" x14ac:dyDescent="0.25">
      <c r="A8895" s="60" t="s">
        <v>10584</v>
      </c>
      <c r="B8895" s="60" t="s">
        <v>4426</v>
      </c>
      <c r="C8895" s="87" t="s">
        <v>10563</v>
      </c>
      <c r="D8895" s="65">
        <v>3</v>
      </c>
      <c r="E8895" s="66" t="s">
        <v>28</v>
      </c>
      <c r="F8895" s="396">
        <v>460000</v>
      </c>
      <c r="G8895" s="217">
        <f t="shared" si="266"/>
        <v>1380000</v>
      </c>
      <c r="H8895" s="86" t="s">
        <v>3894</v>
      </c>
      <c r="I8895" s="75" t="s">
        <v>10615</v>
      </c>
    </row>
    <row r="8896" spans="1:9" hidden="1" x14ac:dyDescent="0.25">
      <c r="A8896" s="60" t="s">
        <v>4427</v>
      </c>
      <c r="B8896" s="60" t="s">
        <v>3997</v>
      </c>
      <c r="C8896" s="60" t="s">
        <v>4419</v>
      </c>
      <c r="D8896" s="81">
        <v>5</v>
      </c>
      <c r="E8896" s="336" t="s">
        <v>330</v>
      </c>
      <c r="F8896" s="68">
        <v>23000</v>
      </c>
      <c r="G8896" s="217">
        <f t="shared" si="266"/>
        <v>115000</v>
      </c>
      <c r="H8896" s="86" t="s">
        <v>169</v>
      </c>
      <c r="I8896" s="73"/>
    </row>
    <row r="8897" spans="1:9" hidden="1" x14ac:dyDescent="0.25">
      <c r="A8897" s="60" t="s">
        <v>4427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66"/>
        <v>49044</v>
      </c>
      <c r="H8897" s="86" t="s">
        <v>169</v>
      </c>
      <c r="I8897" s="73"/>
    </row>
    <row r="8898" spans="1:9" hidden="1" x14ac:dyDescent="0.25">
      <c r="A8898" s="60" t="s">
        <v>4427</v>
      </c>
      <c r="B8898" s="132" t="s">
        <v>4583</v>
      </c>
      <c r="C8898" s="60"/>
      <c r="D8898" s="65">
        <v>20</v>
      </c>
      <c r="E8898" s="60" t="s">
        <v>28</v>
      </c>
      <c r="F8898" s="72">
        <v>1550</v>
      </c>
      <c r="G8898" s="68">
        <f t="shared" si="266"/>
        <v>31000</v>
      </c>
      <c r="H8898" s="86" t="s">
        <v>134</v>
      </c>
      <c r="I8898" s="73"/>
    </row>
    <row r="8899" spans="1:9" hidden="1" x14ac:dyDescent="0.25">
      <c r="A8899" s="60" t="s">
        <v>4427</v>
      </c>
      <c r="B8899" s="60" t="s">
        <v>3987</v>
      </c>
      <c r="C8899" s="60" t="s">
        <v>3986</v>
      </c>
      <c r="D8899" s="65">
        <v>3</v>
      </c>
      <c r="E8899" s="66" t="s">
        <v>28</v>
      </c>
      <c r="F8899" s="67">
        <v>9000</v>
      </c>
      <c r="G8899" s="68">
        <f t="shared" si="266"/>
        <v>27000</v>
      </c>
      <c r="H8899" s="86" t="s">
        <v>134</v>
      </c>
      <c r="I8899" s="73"/>
    </row>
    <row r="8900" spans="1:9" hidden="1" x14ac:dyDescent="0.25">
      <c r="A8900" s="60" t="s">
        <v>4427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66"/>
        <v>43000</v>
      </c>
      <c r="H8900" s="86" t="s">
        <v>1041</v>
      </c>
      <c r="I8900" s="73"/>
    </row>
    <row r="8901" spans="1:9" hidden="1" x14ac:dyDescent="0.25">
      <c r="A8901" s="60" t="s">
        <v>4427</v>
      </c>
      <c r="B8901" s="74" t="s">
        <v>10599</v>
      </c>
      <c r="C8901" s="87" t="s">
        <v>10617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87" t="s">
        <v>10618</v>
      </c>
    </row>
    <row r="8902" spans="1:9" hidden="1" x14ac:dyDescent="0.25">
      <c r="A8902" s="60" t="s">
        <v>4427</v>
      </c>
      <c r="B8902" s="74" t="s">
        <v>10599</v>
      </c>
      <c r="C8902" s="60" t="s">
        <v>10619</v>
      </c>
      <c r="D8902" s="81">
        <v>1</v>
      </c>
      <c r="E8902" s="60" t="s">
        <v>28</v>
      </c>
      <c r="F8902" s="68">
        <v>1535000</v>
      </c>
      <c r="G8902" s="68">
        <f t="shared" si="266"/>
        <v>1535000</v>
      </c>
      <c r="H8902" s="86" t="s">
        <v>2048</v>
      </c>
      <c r="I8902" s="587" t="s">
        <v>10618</v>
      </c>
    </row>
    <row r="8903" spans="1:9" hidden="1" x14ac:dyDescent="0.25">
      <c r="A8903" s="60" t="s">
        <v>4427</v>
      </c>
      <c r="B8903" s="79" t="s">
        <v>10566</v>
      </c>
      <c r="C8903" s="71" t="s">
        <v>10567</v>
      </c>
      <c r="D8903" s="386">
        <v>2</v>
      </c>
      <c r="E8903" s="386" t="s">
        <v>31</v>
      </c>
      <c r="F8903" s="394">
        <v>155000</v>
      </c>
      <c r="G8903" s="394">
        <f t="shared" si="266"/>
        <v>310000</v>
      </c>
      <c r="H8903" s="576" t="s">
        <v>2048</v>
      </c>
      <c r="I8903" s="587" t="s">
        <v>10618</v>
      </c>
    </row>
    <row r="8904" spans="1:9" hidden="1" x14ac:dyDescent="0.25">
      <c r="A8904" s="60" t="s">
        <v>4427</v>
      </c>
      <c r="B8904" s="60" t="s">
        <v>10620</v>
      </c>
      <c r="C8904" s="60" t="s">
        <v>10604</v>
      </c>
      <c r="D8904" s="512">
        <v>2</v>
      </c>
      <c r="E8904" s="575" t="s">
        <v>28</v>
      </c>
      <c r="F8904" s="396">
        <v>40000</v>
      </c>
      <c r="G8904" s="394">
        <f t="shared" si="266"/>
        <v>80000</v>
      </c>
      <c r="H8904" s="597" t="s">
        <v>2048</v>
      </c>
      <c r="I8904" s="587" t="s">
        <v>10618</v>
      </c>
    </row>
    <row r="8905" spans="1:9" hidden="1" x14ac:dyDescent="0.25">
      <c r="A8905" s="60" t="s">
        <v>4427</v>
      </c>
      <c r="B8905" s="60" t="s">
        <v>4426</v>
      </c>
      <c r="C8905" s="60" t="s">
        <v>10563</v>
      </c>
      <c r="D8905" s="65">
        <v>1</v>
      </c>
      <c r="E8905" s="66" t="s">
        <v>28</v>
      </c>
      <c r="F8905" s="396">
        <v>460000</v>
      </c>
      <c r="G8905" s="68">
        <f t="shared" si="266"/>
        <v>460000</v>
      </c>
      <c r="H8905" s="86" t="s">
        <v>2048</v>
      </c>
      <c r="I8905" s="587" t="s">
        <v>10618</v>
      </c>
    </row>
    <row r="8906" spans="1:9" hidden="1" x14ac:dyDescent="0.25">
      <c r="A8906" s="60" t="s">
        <v>4427</v>
      </c>
      <c r="B8906" s="60" t="s">
        <v>10621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87"/>
    </row>
    <row r="8907" spans="1:9" hidden="1" x14ac:dyDescent="0.25">
      <c r="A8907" s="60" t="s">
        <v>4427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6">
        <v>150</v>
      </c>
      <c r="G8907" s="68">
        <f t="shared" ref="G8907:G8938" si="267">D8907*F8907</f>
        <v>3000</v>
      </c>
      <c r="H8907" s="86" t="s">
        <v>1317</v>
      </c>
      <c r="I8907" s="587"/>
    </row>
    <row r="8908" spans="1:9" hidden="1" x14ac:dyDescent="0.25">
      <c r="A8908" s="60" t="s">
        <v>4427</v>
      </c>
      <c r="B8908" s="60" t="s">
        <v>10622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67"/>
        <v>25000</v>
      </c>
      <c r="H8908" s="86" t="s">
        <v>1317</v>
      </c>
      <c r="I8908" s="587"/>
    </row>
    <row r="8909" spans="1:9" hidden="1" x14ac:dyDescent="0.25">
      <c r="A8909" s="60" t="s">
        <v>4427</v>
      </c>
      <c r="B8909" s="60" t="s">
        <v>6439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67"/>
        <v>11000</v>
      </c>
      <c r="H8909" s="86" t="s">
        <v>1317</v>
      </c>
      <c r="I8909" s="587"/>
    </row>
    <row r="8910" spans="1:9" hidden="1" x14ac:dyDescent="0.25">
      <c r="A8910" s="60" t="s">
        <v>4427</v>
      </c>
      <c r="B8910" s="80" t="s">
        <v>10623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67"/>
        <v>6000</v>
      </c>
      <c r="H8910" s="86" t="s">
        <v>1317</v>
      </c>
      <c r="I8910" s="73"/>
    </row>
    <row r="8911" spans="1:9" hidden="1" x14ac:dyDescent="0.25">
      <c r="A8911" s="60" t="s">
        <v>4427</v>
      </c>
      <c r="B8911" s="60" t="s">
        <v>232</v>
      </c>
      <c r="C8911" s="60" t="s">
        <v>10624</v>
      </c>
      <c r="D8911" s="75">
        <v>1</v>
      </c>
      <c r="E8911" s="75" t="s">
        <v>28</v>
      </c>
      <c r="F8911" s="217">
        <v>190000</v>
      </c>
      <c r="G8911" s="68">
        <f t="shared" si="267"/>
        <v>190000</v>
      </c>
      <c r="H8911" s="364" t="s">
        <v>3530</v>
      </c>
      <c r="I8911" s="73" t="s">
        <v>8616</v>
      </c>
    </row>
    <row r="8912" spans="1:9" hidden="1" x14ac:dyDescent="0.25">
      <c r="A8912" s="60" t="s">
        <v>4427</v>
      </c>
      <c r="B8912" s="79" t="s">
        <v>4852</v>
      </c>
      <c r="C8912" s="60" t="s">
        <v>4853</v>
      </c>
      <c r="D8912" s="81">
        <v>1</v>
      </c>
      <c r="E8912" s="372" t="s">
        <v>28</v>
      </c>
      <c r="F8912" s="68">
        <v>196350</v>
      </c>
      <c r="G8912" s="68">
        <f t="shared" si="267"/>
        <v>196350</v>
      </c>
      <c r="H8912" s="364" t="s">
        <v>3530</v>
      </c>
      <c r="I8912" s="73" t="s">
        <v>8616</v>
      </c>
    </row>
    <row r="8913" spans="1:9" hidden="1" x14ac:dyDescent="0.25">
      <c r="A8913" s="60" t="s">
        <v>4427</v>
      </c>
      <c r="B8913" s="60" t="s">
        <v>10625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67"/>
        <v>225000</v>
      </c>
      <c r="H8913" s="86" t="s">
        <v>3530</v>
      </c>
      <c r="I8913" s="73" t="s">
        <v>8616</v>
      </c>
    </row>
    <row r="8914" spans="1:9" hidden="1" x14ac:dyDescent="0.25">
      <c r="A8914" s="60" t="s">
        <v>4427</v>
      </c>
      <c r="B8914" s="75" t="s">
        <v>4247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67"/>
        <v>510000</v>
      </c>
      <c r="H8914" s="86" t="s">
        <v>3530</v>
      </c>
      <c r="I8914" s="73" t="s">
        <v>8616</v>
      </c>
    </row>
    <row r="8915" spans="1:9" hidden="1" x14ac:dyDescent="0.25">
      <c r="A8915" s="60" t="s">
        <v>4427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6">
        <v>34689</v>
      </c>
      <c r="G8915" s="217">
        <f t="shared" si="267"/>
        <v>208134</v>
      </c>
      <c r="H8915" s="86" t="s">
        <v>3530</v>
      </c>
      <c r="I8915" s="121" t="s">
        <v>8616</v>
      </c>
    </row>
    <row r="8916" spans="1:9" hidden="1" x14ac:dyDescent="0.25">
      <c r="A8916" s="60" t="s">
        <v>4427</v>
      </c>
      <c r="B8916" s="74" t="s">
        <v>10626</v>
      </c>
      <c r="C8916" s="60" t="s">
        <v>10586</v>
      </c>
      <c r="D8916" s="60">
        <v>1</v>
      </c>
      <c r="E8916" s="60" t="s">
        <v>28</v>
      </c>
      <c r="F8916" s="72">
        <v>1100000</v>
      </c>
      <c r="G8916" s="217">
        <f t="shared" si="267"/>
        <v>1100000</v>
      </c>
      <c r="H8916" s="86" t="s">
        <v>3530</v>
      </c>
      <c r="I8916" s="121" t="s">
        <v>8616</v>
      </c>
    </row>
    <row r="8917" spans="1:9" hidden="1" x14ac:dyDescent="0.25">
      <c r="A8917" s="60" t="s">
        <v>4427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67"/>
        <v>39000</v>
      </c>
      <c r="H8917" s="86" t="s">
        <v>3530</v>
      </c>
      <c r="I8917" s="121" t="s">
        <v>8616</v>
      </c>
    </row>
    <row r="8918" spans="1:9" hidden="1" x14ac:dyDescent="0.25">
      <c r="A8918" s="60" t="s">
        <v>4427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67"/>
        <v>22000</v>
      </c>
      <c r="H8918" s="86" t="s">
        <v>3530</v>
      </c>
      <c r="I8918" s="121" t="s">
        <v>8616</v>
      </c>
    </row>
    <row r="8919" spans="1:9" hidden="1" x14ac:dyDescent="0.25">
      <c r="A8919" s="60" t="s">
        <v>4438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67"/>
        <v>36783</v>
      </c>
      <c r="H8919" s="86" t="s">
        <v>154</v>
      </c>
      <c r="I8919" s="73"/>
    </row>
    <row r="8920" spans="1:9" hidden="1" x14ac:dyDescent="0.25">
      <c r="A8920" s="60" t="s">
        <v>4438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67"/>
        <v>42300</v>
      </c>
      <c r="H8920" s="86" t="s">
        <v>154</v>
      </c>
      <c r="I8920" s="73"/>
    </row>
    <row r="8921" spans="1:9" hidden="1" x14ac:dyDescent="0.25">
      <c r="A8921" s="60" t="s">
        <v>4438</v>
      </c>
      <c r="B8921" s="60" t="s">
        <v>10593</v>
      </c>
      <c r="C8921" s="60" t="s">
        <v>10627</v>
      </c>
      <c r="D8921" s="65">
        <v>1</v>
      </c>
      <c r="E8921" s="66" t="s">
        <v>28</v>
      </c>
      <c r="F8921" s="67">
        <v>1275000</v>
      </c>
      <c r="G8921" s="68">
        <f t="shared" si="267"/>
        <v>1275000</v>
      </c>
      <c r="H8921" s="86" t="s">
        <v>1788</v>
      </c>
      <c r="I8921" s="73" t="s">
        <v>10628</v>
      </c>
    </row>
    <row r="8922" spans="1:9" hidden="1" x14ac:dyDescent="0.25">
      <c r="A8922" s="60" t="s">
        <v>4438</v>
      </c>
      <c r="B8922" s="75" t="s">
        <v>10596</v>
      </c>
      <c r="C8922" s="71" t="s">
        <v>10567</v>
      </c>
      <c r="D8922" s="81">
        <v>1</v>
      </c>
      <c r="E8922" s="66" t="s">
        <v>31</v>
      </c>
      <c r="F8922" s="82">
        <v>140000</v>
      </c>
      <c r="G8922" s="68">
        <f t="shared" si="267"/>
        <v>140000</v>
      </c>
      <c r="H8922" s="86" t="s">
        <v>1788</v>
      </c>
      <c r="I8922" s="73" t="s">
        <v>10628</v>
      </c>
    </row>
    <row r="8923" spans="1:9" hidden="1" x14ac:dyDescent="0.25">
      <c r="A8923" s="60" t="s">
        <v>4438</v>
      </c>
      <c r="B8923" s="60" t="s">
        <v>10620</v>
      </c>
      <c r="C8923" s="60" t="s">
        <v>10604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10628</v>
      </c>
    </row>
    <row r="8924" spans="1:9" hidden="1" x14ac:dyDescent="0.25">
      <c r="A8924" s="60" t="s">
        <v>4438</v>
      </c>
      <c r="B8924" s="60" t="s">
        <v>4356</v>
      </c>
      <c r="C8924" s="87" t="s">
        <v>4168</v>
      </c>
      <c r="D8924" s="81">
        <v>4</v>
      </c>
      <c r="E8924" s="60" t="s">
        <v>28</v>
      </c>
      <c r="F8924" s="68">
        <v>9000</v>
      </c>
      <c r="G8924" s="68">
        <f t="shared" si="267"/>
        <v>36000</v>
      </c>
      <c r="H8924" s="86" t="s">
        <v>1788</v>
      </c>
      <c r="I8924" s="73" t="s">
        <v>10628</v>
      </c>
    </row>
    <row r="8925" spans="1:9" hidden="1" x14ac:dyDescent="0.25">
      <c r="A8925" s="60" t="s">
        <v>4438</v>
      </c>
      <c r="B8925" s="60" t="s">
        <v>328</v>
      </c>
      <c r="C8925" s="60" t="s">
        <v>329</v>
      </c>
      <c r="D8925" s="386">
        <v>0.3</v>
      </c>
      <c r="E8925" s="386" t="s">
        <v>330</v>
      </c>
      <c r="F8925" s="394">
        <v>65000</v>
      </c>
      <c r="G8925" s="394">
        <f t="shared" si="267"/>
        <v>19500</v>
      </c>
      <c r="H8925" s="576" t="s">
        <v>1788</v>
      </c>
      <c r="I8925" s="73" t="s">
        <v>10628</v>
      </c>
    </row>
    <row r="8926" spans="1:9" hidden="1" x14ac:dyDescent="0.25">
      <c r="A8926" s="60" t="s">
        <v>4438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6">
        <v>28200</v>
      </c>
      <c r="G8926" s="68">
        <f t="shared" si="267"/>
        <v>225600</v>
      </c>
      <c r="H8926" s="86" t="s">
        <v>536</v>
      </c>
      <c r="I8926" s="587" t="s">
        <v>10629</v>
      </c>
    </row>
    <row r="8927" spans="1:9" hidden="1" x14ac:dyDescent="0.25">
      <c r="A8927" s="60" t="s">
        <v>4438</v>
      </c>
      <c r="B8927" s="60" t="s">
        <v>3997</v>
      </c>
      <c r="C8927" s="60" t="s">
        <v>4419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87" t="s">
        <v>10629</v>
      </c>
    </row>
    <row r="8928" spans="1:9" hidden="1" x14ac:dyDescent="0.25">
      <c r="A8928" s="60" t="s">
        <v>4438</v>
      </c>
      <c r="B8928" s="60" t="s">
        <v>10630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587" t="s">
        <v>10631</v>
      </c>
    </row>
    <row r="8929" spans="1:9" hidden="1" x14ac:dyDescent="0.25">
      <c r="A8929" s="60" t="s">
        <v>4438</v>
      </c>
      <c r="B8929" s="63" t="s">
        <v>4062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87" t="s">
        <v>10631</v>
      </c>
    </row>
    <row r="8930" spans="1:9" hidden="1" x14ac:dyDescent="0.25">
      <c r="A8930" s="60" t="s">
        <v>4438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67"/>
        <v>3000</v>
      </c>
      <c r="H8930" s="364" t="s">
        <v>667</v>
      </c>
      <c r="I8930" s="73"/>
    </row>
    <row r="8931" spans="1:9" x14ac:dyDescent="0.25">
      <c r="A8931" s="60" t="s">
        <v>4438</v>
      </c>
      <c r="B8931" s="132" t="s">
        <v>7731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67"/>
        <v>7000</v>
      </c>
      <c r="H8931" s="364" t="s">
        <v>667</v>
      </c>
      <c r="I8931" s="73"/>
    </row>
    <row r="8932" spans="1:9" hidden="1" x14ac:dyDescent="0.25">
      <c r="A8932" s="60" t="s">
        <v>4438</v>
      </c>
      <c r="B8932" s="60" t="s">
        <v>10632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67"/>
        <v>15500</v>
      </c>
      <c r="H8932" s="86" t="s">
        <v>667</v>
      </c>
      <c r="I8932" s="73"/>
    </row>
    <row r="8933" spans="1:9" hidden="1" x14ac:dyDescent="0.25">
      <c r="A8933" s="60" t="s">
        <v>4438</v>
      </c>
      <c r="B8933" s="60" t="s">
        <v>4909</v>
      </c>
      <c r="C8933" s="188" t="s">
        <v>4912</v>
      </c>
      <c r="D8933" s="65">
        <v>1</v>
      </c>
      <c r="E8933" s="66" t="s">
        <v>71</v>
      </c>
      <c r="F8933" s="396">
        <v>1825000</v>
      </c>
      <c r="G8933" s="217">
        <f t="shared" si="267"/>
        <v>1825000</v>
      </c>
      <c r="H8933" s="86" t="s">
        <v>126</v>
      </c>
      <c r="I8933" s="121" t="s">
        <v>10633</v>
      </c>
    </row>
    <row r="8934" spans="1:9" hidden="1" x14ac:dyDescent="0.25">
      <c r="A8934" s="60" t="s">
        <v>4438</v>
      </c>
      <c r="B8934" s="60" t="s">
        <v>4909</v>
      </c>
      <c r="C8934" s="60" t="s">
        <v>4914</v>
      </c>
      <c r="D8934" s="60">
        <v>1</v>
      </c>
      <c r="E8934" s="60" t="s">
        <v>71</v>
      </c>
      <c r="F8934" s="72">
        <v>1825000</v>
      </c>
      <c r="G8934" s="217">
        <f t="shared" si="267"/>
        <v>1825000</v>
      </c>
      <c r="H8934" s="86" t="s">
        <v>126</v>
      </c>
      <c r="I8934" s="121" t="s">
        <v>10633</v>
      </c>
    </row>
    <row r="8935" spans="1:9" hidden="1" x14ac:dyDescent="0.25">
      <c r="A8935" s="60" t="s">
        <v>4438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67"/>
        <v>72500</v>
      </c>
      <c r="H8935" s="86" t="s">
        <v>126</v>
      </c>
      <c r="I8935" s="121" t="s">
        <v>10633</v>
      </c>
    </row>
    <row r="8936" spans="1:9" hidden="1" x14ac:dyDescent="0.25">
      <c r="A8936" s="60" t="s">
        <v>4438</v>
      </c>
      <c r="B8936" s="60" t="s">
        <v>4439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67"/>
        <v>37000</v>
      </c>
      <c r="H8936" s="86" t="s">
        <v>648</v>
      </c>
      <c r="I8936" s="364"/>
    </row>
    <row r="8937" spans="1:9" hidden="1" x14ac:dyDescent="0.25">
      <c r="A8937" s="60" t="s">
        <v>4438</v>
      </c>
      <c r="B8937" s="60" t="s">
        <v>4440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67"/>
        <v>2430000</v>
      </c>
      <c r="H8937" s="86" t="s">
        <v>953</v>
      </c>
      <c r="I8937" s="364" t="s">
        <v>10634</v>
      </c>
    </row>
    <row r="8938" spans="1:9" hidden="1" x14ac:dyDescent="0.25">
      <c r="A8938" s="60" t="s">
        <v>4438</v>
      </c>
      <c r="B8938" s="60" t="s">
        <v>4440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67"/>
        <v>11630000</v>
      </c>
      <c r="H8938" s="86" t="s">
        <v>4441</v>
      </c>
      <c r="I8938" s="364" t="s">
        <v>10634</v>
      </c>
    </row>
    <row r="8939" spans="1:9" hidden="1" x14ac:dyDescent="0.25">
      <c r="A8939" s="60" t="s">
        <v>4438</v>
      </c>
      <c r="B8939" s="111" t="s">
        <v>5467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4442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68">D8940*F8940</f>
        <v>73566</v>
      </c>
      <c r="H8940" s="86" t="s">
        <v>169</v>
      </c>
      <c r="I8940" s="73"/>
    </row>
    <row r="8941" spans="1:9" hidden="1" x14ac:dyDescent="0.25">
      <c r="A8941" s="60" t="s">
        <v>4442</v>
      </c>
      <c r="B8941" s="60" t="s">
        <v>3997</v>
      </c>
      <c r="C8941" s="60" t="s">
        <v>4419</v>
      </c>
      <c r="D8941" s="81">
        <v>1.5</v>
      </c>
      <c r="E8941" s="66" t="s">
        <v>330</v>
      </c>
      <c r="F8941" s="217">
        <v>23000</v>
      </c>
      <c r="G8941" s="68">
        <f t="shared" si="268"/>
        <v>34500</v>
      </c>
      <c r="H8941" s="86" t="s">
        <v>3096</v>
      </c>
      <c r="I8941" s="73"/>
    </row>
    <row r="8942" spans="1:9" hidden="1" x14ac:dyDescent="0.25">
      <c r="A8942" s="60" t="s">
        <v>4442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68"/>
        <v>38000</v>
      </c>
      <c r="H8942" s="86" t="s">
        <v>134</v>
      </c>
      <c r="I8942" s="73"/>
    </row>
    <row r="8943" spans="1:9" x14ac:dyDescent="0.25">
      <c r="A8943" s="60" t="s">
        <v>4442</v>
      </c>
      <c r="B8943" s="132" t="s">
        <v>7731</v>
      </c>
      <c r="C8943" s="60"/>
      <c r="D8943" s="65">
        <v>1</v>
      </c>
      <c r="E8943" s="66" t="s">
        <v>28</v>
      </c>
      <c r="F8943" s="67">
        <v>7000</v>
      </c>
      <c r="G8943" s="68">
        <f t="shared" si="268"/>
        <v>7000</v>
      </c>
      <c r="H8943" s="86" t="s">
        <v>134</v>
      </c>
      <c r="I8943" s="73"/>
    </row>
    <row r="8944" spans="1:9" hidden="1" x14ac:dyDescent="0.25">
      <c r="A8944" s="60" t="s">
        <v>4442</v>
      </c>
      <c r="B8944" s="80" t="s">
        <v>4452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68"/>
        <v>66000</v>
      </c>
      <c r="H8944" s="86" t="s">
        <v>134</v>
      </c>
      <c r="I8944" s="73"/>
    </row>
    <row r="8945" spans="1:9" hidden="1" x14ac:dyDescent="0.25">
      <c r="A8945" s="60" t="s">
        <v>4442</v>
      </c>
      <c r="B8945" s="60" t="s">
        <v>4453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68"/>
        <v>16000</v>
      </c>
      <c r="H8945" s="86" t="s">
        <v>134</v>
      </c>
      <c r="I8945" s="73"/>
    </row>
    <row r="8946" spans="1:9" hidden="1" x14ac:dyDescent="0.25">
      <c r="A8946" s="60" t="s">
        <v>4442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68"/>
        <v>253800</v>
      </c>
      <c r="H8946" s="86" t="s">
        <v>2058</v>
      </c>
      <c r="I8946" s="73" t="s">
        <v>10635</v>
      </c>
    </row>
    <row r="8947" spans="1:9" hidden="1" x14ac:dyDescent="0.25">
      <c r="A8947" s="60" t="s">
        <v>4442</v>
      </c>
      <c r="B8947" s="60" t="s">
        <v>4047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68"/>
        <v>75000</v>
      </c>
      <c r="H8947" s="86" t="s">
        <v>2058</v>
      </c>
      <c r="I8947" s="73" t="s">
        <v>10635</v>
      </c>
    </row>
    <row r="8948" spans="1:9" hidden="1" x14ac:dyDescent="0.25">
      <c r="A8948" s="60" t="s">
        <v>4442</v>
      </c>
      <c r="B8948" s="60" t="s">
        <v>4306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10635</v>
      </c>
    </row>
    <row r="8949" spans="1:9" hidden="1" x14ac:dyDescent="0.25">
      <c r="A8949" s="60" t="s">
        <v>4442</v>
      </c>
      <c r="B8949" s="60" t="s">
        <v>8381</v>
      </c>
      <c r="C8949" s="60" t="s">
        <v>8382</v>
      </c>
      <c r="D8949" s="81">
        <v>1</v>
      </c>
      <c r="E8949" s="60" t="s">
        <v>28</v>
      </c>
      <c r="F8949" s="68">
        <v>81500</v>
      </c>
      <c r="G8949" s="68">
        <f t="shared" ref="G8949:G8955" si="269">D8949*F8949</f>
        <v>81500</v>
      </c>
      <c r="H8949" s="86" t="s">
        <v>2058</v>
      </c>
      <c r="I8949" s="73" t="s">
        <v>10635</v>
      </c>
    </row>
    <row r="8950" spans="1:9" hidden="1" x14ac:dyDescent="0.25">
      <c r="A8950" s="60" t="s">
        <v>4442</v>
      </c>
      <c r="B8950" s="60" t="s">
        <v>10636</v>
      </c>
      <c r="C8950" s="60" t="s">
        <v>55</v>
      </c>
      <c r="D8950" s="386">
        <v>1</v>
      </c>
      <c r="E8950" s="386" t="s">
        <v>28</v>
      </c>
      <c r="F8950" s="394">
        <v>205000</v>
      </c>
      <c r="G8950" s="394">
        <f t="shared" si="269"/>
        <v>205000</v>
      </c>
      <c r="H8950" s="576" t="s">
        <v>2058</v>
      </c>
      <c r="I8950" s="73" t="s">
        <v>10635</v>
      </c>
    </row>
    <row r="8951" spans="1:9" hidden="1" x14ac:dyDescent="0.25">
      <c r="A8951" s="60" t="s">
        <v>4442</v>
      </c>
      <c r="B8951" s="60" t="s">
        <v>599</v>
      </c>
      <c r="C8951" s="60" t="s">
        <v>10563</v>
      </c>
      <c r="D8951" s="512">
        <v>1</v>
      </c>
      <c r="E8951" s="575" t="s">
        <v>28</v>
      </c>
      <c r="F8951" s="396">
        <v>460000</v>
      </c>
      <c r="G8951" s="394">
        <f t="shared" si="269"/>
        <v>460000</v>
      </c>
      <c r="H8951" s="597" t="s">
        <v>2058</v>
      </c>
      <c r="I8951" s="73" t="s">
        <v>10635</v>
      </c>
    </row>
    <row r="8952" spans="1:9" hidden="1" x14ac:dyDescent="0.25">
      <c r="A8952" s="60" t="s">
        <v>4442</v>
      </c>
      <c r="B8952" s="60" t="s">
        <v>4308</v>
      </c>
      <c r="C8952" s="87" t="s">
        <v>70</v>
      </c>
      <c r="D8952" s="65">
        <v>1</v>
      </c>
      <c r="E8952" s="66" t="s">
        <v>116</v>
      </c>
      <c r="F8952" s="396">
        <v>350000</v>
      </c>
      <c r="G8952" s="68">
        <f t="shared" si="269"/>
        <v>350000</v>
      </c>
      <c r="H8952" s="86" t="s">
        <v>1032</v>
      </c>
      <c r="I8952" s="587" t="s">
        <v>10637</v>
      </c>
    </row>
    <row r="8953" spans="1:9" hidden="1" x14ac:dyDescent="0.25">
      <c r="A8953" s="60" t="s">
        <v>4442</v>
      </c>
      <c r="B8953" s="60" t="s">
        <v>10593</v>
      </c>
      <c r="C8953" s="60" t="s">
        <v>10638</v>
      </c>
      <c r="D8953" s="65">
        <v>1</v>
      </c>
      <c r="E8953" s="372" t="s">
        <v>28</v>
      </c>
      <c r="F8953" s="68">
        <v>1275000</v>
      </c>
      <c r="G8953" s="217">
        <f t="shared" si="269"/>
        <v>1275000</v>
      </c>
      <c r="H8953" s="86" t="s">
        <v>1032</v>
      </c>
      <c r="I8953" s="587" t="s">
        <v>10637</v>
      </c>
    </row>
    <row r="8954" spans="1:9" hidden="1" x14ac:dyDescent="0.25">
      <c r="A8954" s="60" t="s">
        <v>4442</v>
      </c>
      <c r="B8954" s="60" t="s">
        <v>4909</v>
      </c>
      <c r="C8954" s="71" t="s">
        <v>4912</v>
      </c>
      <c r="D8954" s="65">
        <v>1</v>
      </c>
      <c r="E8954" s="66" t="s">
        <v>116</v>
      </c>
      <c r="F8954" s="67">
        <v>1825000</v>
      </c>
      <c r="G8954" s="68">
        <f t="shared" si="269"/>
        <v>1825000</v>
      </c>
      <c r="H8954" s="86" t="s">
        <v>1032</v>
      </c>
      <c r="I8954" s="587" t="s">
        <v>10637</v>
      </c>
    </row>
    <row r="8955" spans="1:9" hidden="1" x14ac:dyDescent="0.25">
      <c r="A8955" s="60" t="s">
        <v>4442</v>
      </c>
      <c r="B8955" s="60" t="s">
        <v>4909</v>
      </c>
      <c r="C8955" s="74" t="s">
        <v>4910</v>
      </c>
      <c r="D8955" s="65">
        <v>1</v>
      </c>
      <c r="E8955" s="66" t="s">
        <v>116</v>
      </c>
      <c r="F8955" s="67">
        <v>1825000</v>
      </c>
      <c r="G8955" s="68">
        <f t="shared" si="269"/>
        <v>1825000</v>
      </c>
      <c r="H8955" s="86" t="s">
        <v>1032</v>
      </c>
      <c r="I8955" s="587" t="s">
        <v>10637</v>
      </c>
    </row>
    <row r="8956" spans="1:9" hidden="1" x14ac:dyDescent="0.25">
      <c r="A8956" s="60" t="s">
        <v>4442</v>
      </c>
      <c r="B8956" s="60" t="s">
        <v>4319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68"/>
        <v>775000</v>
      </c>
      <c r="H8956" s="86" t="s">
        <v>1032</v>
      </c>
      <c r="I8956" s="587" t="s">
        <v>10637</v>
      </c>
    </row>
    <row r="8957" spans="1:9" hidden="1" x14ac:dyDescent="0.25">
      <c r="A8957" s="60" t="s">
        <v>4442</v>
      </c>
      <c r="B8957" s="60" t="s">
        <v>4320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68"/>
        <v>800000</v>
      </c>
      <c r="H8957" s="86" t="s">
        <v>1032</v>
      </c>
      <c r="I8957" s="587" t="s">
        <v>10637</v>
      </c>
    </row>
    <row r="8958" spans="1:9" hidden="1" x14ac:dyDescent="0.25">
      <c r="A8958" s="60" t="s">
        <v>4442</v>
      </c>
      <c r="B8958" s="60" t="s">
        <v>10639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68"/>
        <v>5000</v>
      </c>
      <c r="H8958" s="86" t="s">
        <v>1032</v>
      </c>
      <c r="I8958" s="587" t="s">
        <v>10637</v>
      </c>
    </row>
    <row r="8959" spans="1:9" hidden="1" x14ac:dyDescent="0.25">
      <c r="A8959" s="60" t="s">
        <v>4442</v>
      </c>
      <c r="B8959" s="132" t="s">
        <v>10588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68"/>
        <v>86000</v>
      </c>
      <c r="H8959" s="86" t="s">
        <v>1032</v>
      </c>
      <c r="I8959" s="587" t="s">
        <v>10637</v>
      </c>
    </row>
    <row r="8960" spans="1:9" hidden="1" x14ac:dyDescent="0.25">
      <c r="A8960" s="60" t="s">
        <v>4442</v>
      </c>
      <c r="B8960" s="75" t="s">
        <v>10596</v>
      </c>
      <c r="C8960" s="71" t="s">
        <v>10567</v>
      </c>
      <c r="D8960" s="81">
        <v>1</v>
      </c>
      <c r="E8960" s="66" t="s">
        <v>28</v>
      </c>
      <c r="F8960" s="90">
        <v>140000</v>
      </c>
      <c r="G8960" s="217">
        <f t="shared" si="268"/>
        <v>140000</v>
      </c>
      <c r="H8960" s="86" t="s">
        <v>1032</v>
      </c>
      <c r="I8960" s="587" t="s">
        <v>10640</v>
      </c>
    </row>
    <row r="8961" spans="1:9" hidden="1" x14ac:dyDescent="0.25">
      <c r="A8961" s="60" t="s">
        <v>4442</v>
      </c>
      <c r="B8961" s="60" t="s">
        <v>4909</v>
      </c>
      <c r="C8961" s="188" t="s">
        <v>4914</v>
      </c>
      <c r="D8961" s="65">
        <v>1</v>
      </c>
      <c r="E8961" s="66" t="s">
        <v>71</v>
      </c>
      <c r="F8961" s="396">
        <v>1825000</v>
      </c>
      <c r="G8961" s="217">
        <f t="shared" si="268"/>
        <v>1825000</v>
      </c>
      <c r="H8961" s="86" t="s">
        <v>1637</v>
      </c>
      <c r="I8961" s="121" t="s">
        <v>10641</v>
      </c>
    </row>
    <row r="8962" spans="1:9" hidden="1" x14ac:dyDescent="0.25">
      <c r="A8962" s="60" t="s">
        <v>4442</v>
      </c>
      <c r="B8962" s="60" t="s">
        <v>4909</v>
      </c>
      <c r="C8962" s="188" t="s">
        <v>4913</v>
      </c>
      <c r="D8962" s="65">
        <v>1</v>
      </c>
      <c r="E8962" s="66" t="s">
        <v>71</v>
      </c>
      <c r="F8962" s="396">
        <v>1825000</v>
      </c>
      <c r="G8962" s="217">
        <f t="shared" si="268"/>
        <v>1825000</v>
      </c>
      <c r="H8962" s="86" t="s">
        <v>1637</v>
      </c>
      <c r="I8962" s="121" t="s">
        <v>10641</v>
      </c>
    </row>
    <row r="8963" spans="1:9" hidden="1" x14ac:dyDescent="0.25">
      <c r="A8963" s="60" t="s">
        <v>4442</v>
      </c>
      <c r="B8963" s="60" t="s">
        <v>4319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68"/>
        <v>775000</v>
      </c>
      <c r="H8963" s="86" t="s">
        <v>1637</v>
      </c>
      <c r="I8963" s="121" t="s">
        <v>10641</v>
      </c>
    </row>
    <row r="8964" spans="1:9" hidden="1" x14ac:dyDescent="0.25">
      <c r="A8964" s="60" t="s">
        <v>4442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68"/>
        <v>225600</v>
      </c>
      <c r="H8964" s="86" t="s">
        <v>2007</v>
      </c>
      <c r="I8964" s="121" t="s">
        <v>10642</v>
      </c>
    </row>
    <row r="8965" spans="1:9" hidden="1" x14ac:dyDescent="0.25">
      <c r="A8965" s="60" t="s">
        <v>4442</v>
      </c>
      <c r="B8965" s="60" t="s">
        <v>4319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68"/>
        <v>775000</v>
      </c>
      <c r="H8965" s="86" t="s">
        <v>2007</v>
      </c>
      <c r="I8965" s="121" t="s">
        <v>10642</v>
      </c>
    </row>
    <row r="8966" spans="1:9" hidden="1" x14ac:dyDescent="0.25">
      <c r="A8966" s="60" t="s">
        <v>4442</v>
      </c>
      <c r="B8966" s="60" t="s">
        <v>4319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68"/>
        <v>800000</v>
      </c>
      <c r="H8966" s="86" t="s">
        <v>2007</v>
      </c>
      <c r="I8966" s="121" t="s">
        <v>10642</v>
      </c>
    </row>
    <row r="8967" spans="1:9" hidden="1" x14ac:dyDescent="0.25">
      <c r="A8967" s="60" t="s">
        <v>4442</v>
      </c>
      <c r="B8967" s="75" t="s">
        <v>4143</v>
      </c>
      <c r="C8967" s="75" t="s">
        <v>4141</v>
      </c>
      <c r="D8967" s="81">
        <v>1</v>
      </c>
      <c r="E8967" s="66" t="s">
        <v>28</v>
      </c>
      <c r="F8967" s="217">
        <v>140000</v>
      </c>
      <c r="G8967" s="68">
        <f t="shared" si="268"/>
        <v>140000</v>
      </c>
      <c r="H8967" s="86" t="s">
        <v>2007</v>
      </c>
      <c r="I8967" s="121" t="s">
        <v>10642</v>
      </c>
    </row>
    <row r="8968" spans="1:9" hidden="1" x14ac:dyDescent="0.25">
      <c r="A8968" s="60" t="s">
        <v>4442</v>
      </c>
      <c r="B8968" s="74" t="s">
        <v>4062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10642</v>
      </c>
    </row>
    <row r="8969" spans="1:9" hidden="1" x14ac:dyDescent="0.25">
      <c r="A8969" s="60" t="s">
        <v>4442</v>
      </c>
      <c r="B8969" s="60" t="s">
        <v>10643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68"/>
        <v>905400</v>
      </c>
      <c r="H8969" s="86" t="s">
        <v>909</v>
      </c>
      <c r="I8969" s="364" t="s">
        <v>10644</v>
      </c>
    </row>
    <row r="8970" spans="1:9" hidden="1" x14ac:dyDescent="0.25">
      <c r="A8970" s="60" t="s">
        <v>4442</v>
      </c>
      <c r="B8970" s="60" t="s">
        <v>10645</v>
      </c>
      <c r="C8970" s="60" t="s">
        <v>10646</v>
      </c>
      <c r="D8970" s="65">
        <v>1</v>
      </c>
      <c r="E8970" s="372" t="s">
        <v>28</v>
      </c>
      <c r="F8970" s="72">
        <v>20000</v>
      </c>
      <c r="G8970" s="394">
        <f t="shared" si="268"/>
        <v>20000</v>
      </c>
      <c r="H8970" s="86" t="s">
        <v>909</v>
      </c>
      <c r="I8970" s="364" t="s">
        <v>10644</v>
      </c>
    </row>
    <row r="8971" spans="1:9" hidden="1" x14ac:dyDescent="0.25">
      <c r="A8971" s="60" t="s">
        <v>4442</v>
      </c>
      <c r="B8971" s="60" t="s">
        <v>10647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68"/>
        <v>90000</v>
      </c>
      <c r="H8971" s="86" t="s">
        <v>909</v>
      </c>
      <c r="I8971" s="364" t="s">
        <v>10644</v>
      </c>
    </row>
    <row r="8972" spans="1:9" hidden="1" x14ac:dyDescent="0.25">
      <c r="A8972" s="60" t="s">
        <v>4442</v>
      </c>
      <c r="B8972" s="60" t="s">
        <v>4909</v>
      </c>
      <c r="C8972" s="87" t="s">
        <v>4914</v>
      </c>
      <c r="D8972" s="65">
        <v>1</v>
      </c>
      <c r="E8972" s="66" t="s">
        <v>71</v>
      </c>
      <c r="F8972" s="72">
        <v>1825000</v>
      </c>
      <c r="G8972" s="68">
        <f t="shared" si="268"/>
        <v>1825000</v>
      </c>
      <c r="H8972" s="86" t="s">
        <v>154</v>
      </c>
      <c r="I8972" s="60" t="s">
        <v>10648</v>
      </c>
    </row>
    <row r="8973" spans="1:9" hidden="1" x14ac:dyDescent="0.25">
      <c r="A8973" s="60" t="s">
        <v>4442</v>
      </c>
      <c r="B8973" s="60" t="s">
        <v>4909</v>
      </c>
      <c r="C8973" s="87" t="s">
        <v>4914</v>
      </c>
      <c r="D8973" s="65">
        <v>1</v>
      </c>
      <c r="E8973" s="66" t="s">
        <v>71</v>
      </c>
      <c r="F8973" s="67">
        <v>1825000</v>
      </c>
      <c r="G8973" s="68">
        <f t="shared" si="268"/>
        <v>1825000</v>
      </c>
      <c r="H8973" s="86" t="s">
        <v>154</v>
      </c>
      <c r="I8973" s="60" t="s">
        <v>10648</v>
      </c>
    </row>
    <row r="8974" spans="1:9" hidden="1" x14ac:dyDescent="0.25">
      <c r="A8974" s="60" t="s">
        <v>4442</v>
      </c>
      <c r="B8974" s="60" t="s">
        <v>234</v>
      </c>
      <c r="C8974" s="77" t="s">
        <v>10649</v>
      </c>
      <c r="D8974" s="65">
        <v>1</v>
      </c>
      <c r="E8974" s="66" t="s">
        <v>28</v>
      </c>
      <c r="F8974" s="396">
        <v>131500</v>
      </c>
      <c r="G8974" s="68">
        <f t="shared" si="268"/>
        <v>131500</v>
      </c>
      <c r="H8974" s="86" t="s">
        <v>620</v>
      </c>
      <c r="I8974" s="60" t="s">
        <v>10650</v>
      </c>
    </row>
    <row r="8975" spans="1:9" hidden="1" x14ac:dyDescent="0.25">
      <c r="A8975" s="60" t="s">
        <v>4442</v>
      </c>
      <c r="B8975" s="60" t="s">
        <v>236</v>
      </c>
      <c r="C8975" s="60" t="s">
        <v>10651</v>
      </c>
      <c r="D8975" s="65">
        <v>1</v>
      </c>
      <c r="E8975" s="372" t="s">
        <v>28</v>
      </c>
      <c r="F8975" s="68">
        <v>60000</v>
      </c>
      <c r="G8975" s="68">
        <f t="shared" si="268"/>
        <v>60000</v>
      </c>
      <c r="H8975" s="86" t="s">
        <v>620</v>
      </c>
      <c r="I8975" s="60" t="s">
        <v>10650</v>
      </c>
    </row>
    <row r="8976" spans="1:9" hidden="1" x14ac:dyDescent="0.25">
      <c r="A8976" s="60" t="s">
        <v>4442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68"/>
        <v>19500</v>
      </c>
      <c r="H8976" s="86" t="s">
        <v>620</v>
      </c>
      <c r="I8976" s="60" t="s">
        <v>10650</v>
      </c>
    </row>
    <row r="8977" spans="1:9" hidden="1" x14ac:dyDescent="0.25">
      <c r="A8977" s="60" t="s">
        <v>4442</v>
      </c>
      <c r="B8977" s="60" t="s">
        <v>4434</v>
      </c>
      <c r="C8977" s="87" t="s">
        <v>105</v>
      </c>
      <c r="D8977" s="65">
        <v>2</v>
      </c>
      <c r="E8977" s="66" t="s">
        <v>71</v>
      </c>
      <c r="F8977" s="396">
        <v>30000</v>
      </c>
      <c r="G8977" s="68">
        <f t="shared" si="268"/>
        <v>60000</v>
      </c>
      <c r="H8977" s="86" t="s">
        <v>696</v>
      </c>
      <c r="I8977" s="75" t="s">
        <v>10652</v>
      </c>
    </row>
    <row r="8978" spans="1:9" hidden="1" x14ac:dyDescent="0.25">
      <c r="A8978" s="60" t="s">
        <v>4442</v>
      </c>
      <c r="B8978" s="60" t="s">
        <v>4444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68"/>
        <v>85000</v>
      </c>
      <c r="H8978" s="86" t="s">
        <v>581</v>
      </c>
      <c r="I8978" s="75"/>
    </row>
    <row r="8979" spans="1:9" hidden="1" x14ac:dyDescent="0.25">
      <c r="A8979" s="60" t="s">
        <v>4442</v>
      </c>
      <c r="B8979" s="60" t="s">
        <v>4454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68"/>
        <v>475000</v>
      </c>
      <c r="H8979" s="86" t="s">
        <v>581</v>
      </c>
      <c r="I8979" s="75"/>
    </row>
    <row r="8980" spans="1:9" hidden="1" x14ac:dyDescent="0.25">
      <c r="A8980" s="60" t="s">
        <v>4442</v>
      </c>
      <c r="B8980" s="60" t="s">
        <v>3997</v>
      </c>
      <c r="C8980" s="87" t="s">
        <v>3998</v>
      </c>
      <c r="D8980" s="65">
        <v>1</v>
      </c>
      <c r="E8980" s="66" t="s">
        <v>219</v>
      </c>
      <c r="F8980" s="67">
        <v>4800000</v>
      </c>
      <c r="G8980" s="217">
        <f t="shared" si="268"/>
        <v>4800000</v>
      </c>
      <c r="H8980" s="86" t="s">
        <v>552</v>
      </c>
      <c r="I8980" s="75" t="s">
        <v>10653</v>
      </c>
    </row>
    <row r="8981" spans="1:9" hidden="1" x14ac:dyDescent="0.25">
      <c r="A8981" s="60" t="s">
        <v>4442</v>
      </c>
      <c r="B8981" s="132" t="s">
        <v>10654</v>
      </c>
      <c r="C8981" s="60" t="s">
        <v>10586</v>
      </c>
      <c r="D8981" s="60">
        <v>1</v>
      </c>
      <c r="E8981" s="66" t="s">
        <v>28</v>
      </c>
      <c r="F8981" s="72">
        <v>900000</v>
      </c>
      <c r="G8981" s="217">
        <f t="shared" si="268"/>
        <v>900000</v>
      </c>
      <c r="H8981" s="86" t="s">
        <v>1791</v>
      </c>
      <c r="I8981" s="60" t="s">
        <v>10655</v>
      </c>
    </row>
    <row r="8982" spans="1:9" hidden="1" x14ac:dyDescent="0.25">
      <c r="A8982" s="60" t="s">
        <v>4442</v>
      </c>
      <c r="B8982" s="132" t="s">
        <v>4308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68"/>
        <v>175000</v>
      </c>
      <c r="H8982" s="86" t="s">
        <v>1791</v>
      </c>
      <c r="I8982" s="60" t="s">
        <v>10655</v>
      </c>
    </row>
    <row r="8983" spans="1:9" hidden="1" x14ac:dyDescent="0.25">
      <c r="A8983" s="60" t="s">
        <v>4442</v>
      </c>
      <c r="B8983" s="60" t="s">
        <v>1807</v>
      </c>
      <c r="C8983" s="60"/>
      <c r="D8983" s="81">
        <v>4</v>
      </c>
      <c r="E8983" s="66" t="s">
        <v>28</v>
      </c>
      <c r="F8983" s="394">
        <v>10000</v>
      </c>
      <c r="G8983" s="217">
        <f t="shared" si="268"/>
        <v>40000</v>
      </c>
      <c r="H8983" s="86" t="s">
        <v>1791</v>
      </c>
      <c r="I8983" s="60" t="s">
        <v>10655</v>
      </c>
    </row>
    <row r="8984" spans="1:9" hidden="1" x14ac:dyDescent="0.25">
      <c r="A8984" s="60" t="s">
        <v>4442</v>
      </c>
      <c r="B8984" s="79" t="s">
        <v>9507</v>
      </c>
      <c r="C8984" s="71"/>
      <c r="D8984" s="60">
        <v>0.3</v>
      </c>
      <c r="E8984" s="60" t="s">
        <v>330</v>
      </c>
      <c r="F8984" s="72">
        <v>65000</v>
      </c>
      <c r="G8984" s="217">
        <f t="shared" si="268"/>
        <v>19500</v>
      </c>
      <c r="H8984" s="86" t="s">
        <v>1791</v>
      </c>
      <c r="I8984" s="60" t="s">
        <v>10655</v>
      </c>
    </row>
    <row r="8985" spans="1:9" hidden="1" x14ac:dyDescent="0.25">
      <c r="A8985" s="60" t="s">
        <v>4442</v>
      </c>
      <c r="B8985" s="60" t="s">
        <v>10656</v>
      </c>
      <c r="C8985" s="60" t="s">
        <v>10657</v>
      </c>
      <c r="D8985" s="65">
        <v>1</v>
      </c>
      <c r="E8985" s="75" t="s">
        <v>28</v>
      </c>
      <c r="F8985" s="72">
        <v>35000</v>
      </c>
      <c r="G8985" s="217">
        <f t="shared" si="268"/>
        <v>35000</v>
      </c>
      <c r="H8985" s="86" t="s">
        <v>1791</v>
      </c>
      <c r="I8985" s="60" t="s">
        <v>10655</v>
      </c>
    </row>
    <row r="8986" spans="1:9" hidden="1" x14ac:dyDescent="0.25">
      <c r="A8986" s="60" t="s">
        <v>4442</v>
      </c>
      <c r="B8986" s="60" t="s">
        <v>10658</v>
      </c>
      <c r="C8986" s="60" t="s">
        <v>4853</v>
      </c>
      <c r="D8986" s="60">
        <v>1</v>
      </c>
      <c r="E8986" s="66" t="s">
        <v>28</v>
      </c>
      <c r="F8986" s="72">
        <v>210000</v>
      </c>
      <c r="G8986" s="217">
        <f t="shared" si="268"/>
        <v>210000</v>
      </c>
      <c r="H8986" s="86" t="s">
        <v>3096</v>
      </c>
      <c r="I8986" s="60" t="s">
        <v>10592</v>
      </c>
    </row>
    <row r="8987" spans="1:9" hidden="1" x14ac:dyDescent="0.25">
      <c r="A8987" s="60" t="s">
        <v>4442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68"/>
        <v>273000</v>
      </c>
      <c r="H8987" s="86" t="s">
        <v>3096</v>
      </c>
      <c r="I8987" s="60" t="s">
        <v>10592</v>
      </c>
    </row>
    <row r="8988" spans="1:9" hidden="1" x14ac:dyDescent="0.25">
      <c r="A8988" s="60" t="s">
        <v>4442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4">
        <v>37000</v>
      </c>
      <c r="G8988" s="217">
        <f t="shared" si="268"/>
        <v>37000</v>
      </c>
      <c r="H8988" s="86" t="s">
        <v>3096</v>
      </c>
      <c r="I8988" s="60" t="s">
        <v>10592</v>
      </c>
    </row>
    <row r="8989" spans="1:9" hidden="1" x14ac:dyDescent="0.25">
      <c r="A8989" s="60" t="s">
        <v>4442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68"/>
        <v>390000</v>
      </c>
      <c r="H8989" s="86" t="s">
        <v>1095</v>
      </c>
      <c r="I8989" s="60"/>
    </row>
    <row r="8990" spans="1:9" hidden="1" x14ac:dyDescent="0.25">
      <c r="A8990" s="60" t="s">
        <v>4442</v>
      </c>
      <c r="B8990" s="407" t="s">
        <v>4319</v>
      </c>
      <c r="C8990" s="73"/>
      <c r="D8990" s="81">
        <v>1</v>
      </c>
      <c r="E8990" s="336" t="s">
        <v>28</v>
      </c>
      <c r="F8990" s="68">
        <v>775000</v>
      </c>
      <c r="G8990" s="217">
        <f t="shared" si="268"/>
        <v>775000</v>
      </c>
      <c r="H8990" s="86" t="s">
        <v>3462</v>
      </c>
      <c r="I8990" s="60" t="s">
        <v>10659</v>
      </c>
    </row>
    <row r="8991" spans="1:9" hidden="1" x14ac:dyDescent="0.25">
      <c r="A8991" s="60" t="s">
        <v>4442</v>
      </c>
      <c r="B8991" s="60" t="s">
        <v>4458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68"/>
        <v>18500</v>
      </c>
      <c r="H8991" s="86" t="s">
        <v>134</v>
      </c>
      <c r="I8991" s="60"/>
    </row>
    <row r="8992" spans="1:9" hidden="1" x14ac:dyDescent="0.25">
      <c r="A8992" s="60" t="s">
        <v>4442</v>
      </c>
      <c r="B8992" s="60" t="s">
        <v>4447</v>
      </c>
      <c r="C8992" s="87" t="s">
        <v>4448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4461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70">D8993*F8993</f>
        <v>75000</v>
      </c>
      <c r="H8993" s="86" t="s">
        <v>717</v>
      </c>
      <c r="I8993" s="73"/>
    </row>
    <row r="8994" spans="1:9" hidden="1" x14ac:dyDescent="0.25">
      <c r="A8994" s="60" t="s">
        <v>4461</v>
      </c>
      <c r="B8994" s="111" t="s">
        <v>5467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70"/>
        <v>360000</v>
      </c>
      <c r="H8994" s="86" t="s">
        <v>1606</v>
      </c>
      <c r="I8994" s="73" t="s">
        <v>10660</v>
      </c>
    </row>
    <row r="8995" spans="1:9" hidden="1" x14ac:dyDescent="0.25">
      <c r="A8995" s="60" t="s">
        <v>4461</v>
      </c>
      <c r="B8995" s="60" t="s">
        <v>4356</v>
      </c>
      <c r="C8995" s="87" t="s">
        <v>4168</v>
      </c>
      <c r="D8995" s="65">
        <v>4</v>
      </c>
      <c r="E8995" s="60" t="s">
        <v>28</v>
      </c>
      <c r="F8995" s="217">
        <v>9000</v>
      </c>
      <c r="G8995" s="68">
        <f t="shared" si="270"/>
        <v>36000</v>
      </c>
      <c r="H8995" s="86" t="s">
        <v>1606</v>
      </c>
      <c r="I8995" s="73" t="s">
        <v>10660</v>
      </c>
    </row>
    <row r="8996" spans="1:9" hidden="1" x14ac:dyDescent="0.25">
      <c r="A8996" s="60" t="s">
        <v>4461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70"/>
        <v>19500</v>
      </c>
      <c r="H8996" s="86" t="s">
        <v>1606</v>
      </c>
      <c r="I8996" s="73" t="s">
        <v>10660</v>
      </c>
    </row>
    <row r="8997" spans="1:9" hidden="1" x14ac:dyDescent="0.25">
      <c r="A8997" s="60" t="s">
        <v>4461</v>
      </c>
      <c r="B8997" s="60" t="s">
        <v>10588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70"/>
        <v>86000</v>
      </c>
      <c r="H8997" s="86" t="s">
        <v>1606</v>
      </c>
      <c r="I8997" s="73" t="s">
        <v>10660</v>
      </c>
    </row>
    <row r="8998" spans="1:9" hidden="1" x14ac:dyDescent="0.25">
      <c r="A8998" s="60" t="s">
        <v>4461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70"/>
        <v>43000</v>
      </c>
      <c r="H8998" s="86" t="s">
        <v>1606</v>
      </c>
      <c r="I8998" s="73" t="s">
        <v>10660</v>
      </c>
    </row>
    <row r="8999" spans="1:9" hidden="1" x14ac:dyDescent="0.25">
      <c r="A8999" s="60" t="s">
        <v>4461</v>
      </c>
      <c r="B8999" s="74" t="s">
        <v>10599</v>
      </c>
      <c r="C8999" s="417" t="s">
        <v>10661</v>
      </c>
      <c r="D8999" s="65">
        <v>1</v>
      </c>
      <c r="E8999" s="66" t="s">
        <v>28</v>
      </c>
      <c r="F8999" s="67">
        <v>1535000</v>
      </c>
      <c r="G8999" s="217">
        <f t="shared" si="270"/>
        <v>1535000</v>
      </c>
      <c r="H8999" s="86" t="s">
        <v>3239</v>
      </c>
      <c r="I8999" s="73" t="s">
        <v>10662</v>
      </c>
    </row>
    <row r="9000" spans="1:9" hidden="1" x14ac:dyDescent="0.25">
      <c r="A9000" s="60" t="s">
        <v>4461</v>
      </c>
      <c r="B9000" s="74" t="s">
        <v>10599</v>
      </c>
      <c r="C9000" s="353" t="s">
        <v>10663</v>
      </c>
      <c r="D9000" s="65">
        <v>1</v>
      </c>
      <c r="E9000" s="66" t="s">
        <v>28</v>
      </c>
      <c r="F9000" s="67">
        <v>1535000</v>
      </c>
      <c r="G9000" s="68">
        <f t="shared" si="270"/>
        <v>1535000</v>
      </c>
      <c r="H9000" s="86" t="s">
        <v>3239</v>
      </c>
      <c r="I9000" s="73" t="s">
        <v>10662</v>
      </c>
    </row>
    <row r="9001" spans="1:9" hidden="1" x14ac:dyDescent="0.25">
      <c r="A9001" s="60" t="s">
        <v>4461</v>
      </c>
      <c r="B9001" s="79" t="s">
        <v>10566</v>
      </c>
      <c r="C9001" s="71" t="s">
        <v>10567</v>
      </c>
      <c r="D9001" s="81">
        <v>2</v>
      </c>
      <c r="E9001" s="66" t="s">
        <v>28</v>
      </c>
      <c r="F9001" s="67">
        <v>155000</v>
      </c>
      <c r="G9001" s="68">
        <f t="shared" si="270"/>
        <v>310000</v>
      </c>
      <c r="H9001" s="86" t="s">
        <v>3239</v>
      </c>
      <c r="I9001" s="73" t="s">
        <v>10662</v>
      </c>
    </row>
    <row r="9002" spans="1:9" hidden="1" x14ac:dyDescent="0.25">
      <c r="A9002" s="60" t="s">
        <v>4461</v>
      </c>
      <c r="B9002" s="60" t="s">
        <v>10613</v>
      </c>
      <c r="C9002" s="60" t="s">
        <v>10567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10662</v>
      </c>
    </row>
    <row r="9003" spans="1:9" hidden="1" x14ac:dyDescent="0.25">
      <c r="A9003" s="60" t="s">
        <v>4461</v>
      </c>
      <c r="B9003" s="79" t="s">
        <v>10603</v>
      </c>
      <c r="C9003" s="60" t="s">
        <v>10604</v>
      </c>
      <c r="D9003" s="386">
        <v>1</v>
      </c>
      <c r="E9003" s="386" t="s">
        <v>28</v>
      </c>
      <c r="F9003" s="394">
        <v>155000</v>
      </c>
      <c r="G9003" s="394">
        <f t="shared" ref="G9003:G9009" si="271">D9003*F9003</f>
        <v>155000</v>
      </c>
      <c r="H9003" s="576" t="s">
        <v>2038</v>
      </c>
      <c r="I9003" s="73" t="s">
        <v>10664</v>
      </c>
    </row>
    <row r="9004" spans="1:9" hidden="1" x14ac:dyDescent="0.25">
      <c r="A9004" s="60" t="s">
        <v>4461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6">
        <v>34689</v>
      </c>
      <c r="G9004" s="68">
        <f t="shared" si="271"/>
        <v>34689</v>
      </c>
      <c r="H9004" s="86" t="s">
        <v>565</v>
      </c>
      <c r="I9004" s="587"/>
    </row>
    <row r="9005" spans="1:9" hidden="1" x14ac:dyDescent="0.25">
      <c r="A9005" s="60" t="s">
        <v>4461</v>
      </c>
      <c r="B9005" s="111" t="s">
        <v>118</v>
      </c>
      <c r="C9005" s="598" t="s">
        <v>67</v>
      </c>
      <c r="D9005" s="65">
        <v>1</v>
      </c>
      <c r="E9005" s="66" t="s">
        <v>77</v>
      </c>
      <c r="F9005" s="396">
        <v>75000</v>
      </c>
      <c r="G9005" s="68">
        <f t="shared" si="271"/>
        <v>75000</v>
      </c>
      <c r="H9005" s="86" t="s">
        <v>134</v>
      </c>
      <c r="I9005" s="587"/>
    </row>
    <row r="9006" spans="1:9" hidden="1" x14ac:dyDescent="0.25">
      <c r="A9006" s="60" t="s">
        <v>4461</v>
      </c>
      <c r="B9006" s="60" t="s">
        <v>4462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71"/>
        <v>500000</v>
      </c>
      <c r="H9006" s="86" t="s">
        <v>134</v>
      </c>
      <c r="I9006" s="587"/>
    </row>
    <row r="9007" spans="1:9" hidden="1" x14ac:dyDescent="0.25">
      <c r="A9007" s="60" t="s">
        <v>4461</v>
      </c>
      <c r="B9007" s="60" t="s">
        <v>4469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87"/>
    </row>
    <row r="9008" spans="1:9" hidden="1" x14ac:dyDescent="0.25">
      <c r="A9008" s="60" t="s">
        <v>4461</v>
      </c>
      <c r="B9008" s="132" t="s">
        <v>4583</v>
      </c>
      <c r="C9008" s="71"/>
      <c r="D9008" s="65">
        <v>110</v>
      </c>
      <c r="E9008" s="66" t="s">
        <v>28</v>
      </c>
      <c r="F9008" s="67">
        <v>1550</v>
      </c>
      <c r="G9008" s="68">
        <f t="shared" si="271"/>
        <v>170500</v>
      </c>
      <c r="H9008" s="86" t="s">
        <v>134</v>
      </c>
      <c r="I9008" s="587"/>
    </row>
    <row r="9009" spans="1:9" hidden="1" x14ac:dyDescent="0.25">
      <c r="A9009" s="60" t="s">
        <v>4461</v>
      </c>
      <c r="B9009" s="60" t="s">
        <v>4463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71"/>
        <v>9845000</v>
      </c>
      <c r="H9009" s="86" t="s">
        <v>4464</v>
      </c>
      <c r="I9009" s="587"/>
    </row>
    <row r="9010" spans="1:9" hidden="1" x14ac:dyDescent="0.25">
      <c r="A9010" s="60" t="s">
        <v>4461</v>
      </c>
      <c r="B9010" s="60" t="s">
        <v>4407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70"/>
        <v>500000</v>
      </c>
      <c r="H9010" s="86" t="s">
        <v>147</v>
      </c>
      <c r="I9010" s="587" t="s">
        <v>10665</v>
      </c>
    </row>
    <row r="9011" spans="1:9" hidden="1" x14ac:dyDescent="0.25">
      <c r="A9011" s="60" t="s">
        <v>4461</v>
      </c>
      <c r="B9011" s="60" t="s">
        <v>4459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70"/>
        <v>2</v>
      </c>
      <c r="H9011" s="374" t="s">
        <v>4460</v>
      </c>
      <c r="I9011" s="587" t="s">
        <v>10666</v>
      </c>
    </row>
    <row r="9012" spans="1:9" hidden="1" x14ac:dyDescent="0.25">
      <c r="A9012" s="60" t="s">
        <v>4461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70"/>
        <v>40000</v>
      </c>
      <c r="H9012" s="86" t="s">
        <v>4460</v>
      </c>
      <c r="I9012" s="587" t="s">
        <v>10666</v>
      </c>
    </row>
    <row r="9013" spans="1:9" hidden="1" x14ac:dyDescent="0.25">
      <c r="A9013" s="60" t="s">
        <v>4461</v>
      </c>
      <c r="B9013" s="60" t="s">
        <v>4455</v>
      </c>
      <c r="C9013" s="75" t="s">
        <v>4456</v>
      </c>
      <c r="D9013" s="65">
        <v>1</v>
      </c>
      <c r="E9013" s="66" t="s">
        <v>638</v>
      </c>
      <c r="F9013" s="72">
        <v>433000</v>
      </c>
      <c r="G9013" s="217">
        <f t="shared" si="270"/>
        <v>433000</v>
      </c>
      <c r="H9013" s="86" t="s">
        <v>4365</v>
      </c>
      <c r="I9013" s="121" t="s">
        <v>10667</v>
      </c>
    </row>
    <row r="9014" spans="1:9" hidden="1" x14ac:dyDescent="0.25">
      <c r="A9014" s="60" t="s">
        <v>4461</v>
      </c>
      <c r="B9014" s="60" t="s">
        <v>882</v>
      </c>
      <c r="C9014" s="60" t="s">
        <v>4456</v>
      </c>
      <c r="D9014" s="65">
        <v>3</v>
      </c>
      <c r="E9014" s="66" t="s">
        <v>638</v>
      </c>
      <c r="F9014" s="72">
        <v>692500</v>
      </c>
      <c r="G9014" s="217">
        <f t="shared" si="270"/>
        <v>2077500</v>
      </c>
      <c r="H9014" s="86" t="s">
        <v>4365</v>
      </c>
      <c r="I9014" s="121" t="s">
        <v>10667</v>
      </c>
    </row>
    <row r="9015" spans="1:9" hidden="1" x14ac:dyDescent="0.25">
      <c r="A9015" s="60" t="s">
        <v>4461</v>
      </c>
      <c r="B9015" s="60" t="s">
        <v>10614</v>
      </c>
      <c r="C9015" s="60" t="s">
        <v>4419</v>
      </c>
      <c r="D9015" s="65">
        <v>1</v>
      </c>
      <c r="E9015" s="372" t="s">
        <v>219</v>
      </c>
      <c r="F9015" s="68">
        <v>4800000</v>
      </c>
      <c r="G9015" s="217">
        <f t="shared" si="270"/>
        <v>4800000</v>
      </c>
      <c r="H9015" s="86" t="s">
        <v>4365</v>
      </c>
      <c r="I9015" s="364" t="s">
        <v>10667</v>
      </c>
    </row>
    <row r="9016" spans="1:9" hidden="1" x14ac:dyDescent="0.25">
      <c r="A9016" s="60" t="s">
        <v>4461</v>
      </c>
      <c r="B9016" s="60" t="s">
        <v>4470</v>
      </c>
      <c r="C9016" s="74" t="s">
        <v>584</v>
      </c>
      <c r="D9016" s="65">
        <v>30</v>
      </c>
      <c r="E9016" s="66" t="s">
        <v>28</v>
      </c>
      <c r="F9016" s="396">
        <v>2100</v>
      </c>
      <c r="G9016" s="68">
        <f t="shared" si="270"/>
        <v>63000</v>
      </c>
      <c r="H9016" s="86" t="s">
        <v>4471</v>
      </c>
      <c r="I9016" s="121"/>
    </row>
    <row r="9017" spans="1:9" hidden="1" x14ac:dyDescent="0.25">
      <c r="A9017" s="60" t="s">
        <v>4461</v>
      </c>
      <c r="B9017" s="60" t="s">
        <v>4472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70"/>
        <v>30000</v>
      </c>
      <c r="H9017" s="86" t="s">
        <v>4471</v>
      </c>
      <c r="I9017" s="121"/>
    </row>
    <row r="9018" spans="1:9" hidden="1" x14ac:dyDescent="0.25">
      <c r="A9018" s="60" t="s">
        <v>4461</v>
      </c>
      <c r="B9018" s="60" t="s">
        <v>4473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70"/>
        <v>12000</v>
      </c>
      <c r="H9018" s="86" t="s">
        <v>4471</v>
      </c>
      <c r="I9018" s="121"/>
    </row>
    <row r="9019" spans="1:9" hidden="1" x14ac:dyDescent="0.25">
      <c r="A9019" s="60" t="s">
        <v>4461</v>
      </c>
      <c r="B9019" s="80" t="s">
        <v>4474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70"/>
        <v>3500</v>
      </c>
      <c r="H9019" s="86" t="s">
        <v>4471</v>
      </c>
      <c r="I9019" s="121"/>
    </row>
    <row r="9020" spans="1:9" hidden="1" x14ac:dyDescent="0.25">
      <c r="A9020" s="60" t="s">
        <v>4475</v>
      </c>
      <c r="B9020" s="60" t="s">
        <v>3997</v>
      </c>
      <c r="C9020" s="60" t="s">
        <v>4419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4475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4475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72">D9022*F9022</f>
        <v>366600</v>
      </c>
      <c r="H9022" s="86" t="s">
        <v>169</v>
      </c>
      <c r="I9022" s="73"/>
    </row>
    <row r="9023" spans="1:9" hidden="1" x14ac:dyDescent="0.25">
      <c r="A9023" s="60" t="s">
        <v>4475</v>
      </c>
      <c r="B9023" s="63" t="s">
        <v>10668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72"/>
        <v>185000</v>
      </c>
      <c r="H9023" s="86" t="s">
        <v>169</v>
      </c>
      <c r="I9023" s="73"/>
    </row>
    <row r="9024" spans="1:9" hidden="1" x14ac:dyDescent="0.25">
      <c r="A9024" s="60" t="s">
        <v>4475</v>
      </c>
      <c r="B9024" s="60" t="s">
        <v>4356</v>
      </c>
      <c r="C9024" s="87" t="s">
        <v>4168</v>
      </c>
      <c r="D9024" s="65">
        <v>4</v>
      </c>
      <c r="E9024" s="66" t="s">
        <v>28</v>
      </c>
      <c r="F9024" s="67">
        <v>9000</v>
      </c>
      <c r="G9024" s="68">
        <f t="shared" si="272"/>
        <v>36000</v>
      </c>
      <c r="H9024" s="86" t="s">
        <v>3096</v>
      </c>
      <c r="I9024" s="73"/>
    </row>
    <row r="9025" spans="1:9" hidden="1" x14ac:dyDescent="0.25">
      <c r="A9025" s="60" t="s">
        <v>4475</v>
      </c>
      <c r="B9025" s="60" t="s">
        <v>10669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72"/>
        <v>80000</v>
      </c>
      <c r="H9025" s="86" t="s">
        <v>3096</v>
      </c>
      <c r="I9025" s="73"/>
    </row>
    <row r="9026" spans="1:9" hidden="1" x14ac:dyDescent="0.25">
      <c r="A9026" s="60" t="s">
        <v>4475</v>
      </c>
      <c r="B9026" s="60" t="s">
        <v>4925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72"/>
        <v>20000</v>
      </c>
      <c r="H9026" s="86" t="s">
        <v>3096</v>
      </c>
      <c r="I9026" s="73"/>
    </row>
    <row r="9027" spans="1:9" hidden="1" x14ac:dyDescent="0.25">
      <c r="A9027" s="60" t="s">
        <v>4475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72"/>
        <v>19500</v>
      </c>
      <c r="H9027" s="86" t="s">
        <v>3096</v>
      </c>
      <c r="I9027" s="73"/>
    </row>
    <row r="9028" spans="1:9" hidden="1" x14ac:dyDescent="0.25">
      <c r="A9028" s="60" t="s">
        <v>4475</v>
      </c>
      <c r="B9028" s="60" t="s">
        <v>4476</v>
      </c>
      <c r="C9028" s="60" t="s">
        <v>4297</v>
      </c>
      <c r="D9028" s="65">
        <v>4</v>
      </c>
      <c r="E9028" s="60" t="s">
        <v>28</v>
      </c>
      <c r="F9028" s="72">
        <v>575000</v>
      </c>
      <c r="G9028" s="68">
        <f t="shared" si="272"/>
        <v>2300000</v>
      </c>
      <c r="H9028" s="86" t="s">
        <v>147</v>
      </c>
      <c r="I9028" s="73"/>
    </row>
    <row r="9029" spans="1:9" hidden="1" x14ac:dyDescent="0.25">
      <c r="A9029" s="60" t="s">
        <v>4475</v>
      </c>
      <c r="B9029" s="60" t="s">
        <v>1217</v>
      </c>
      <c r="C9029" s="60" t="s">
        <v>4297</v>
      </c>
      <c r="D9029" s="65">
        <v>4</v>
      </c>
      <c r="E9029" s="60" t="s">
        <v>28</v>
      </c>
      <c r="F9029" s="67">
        <v>25000</v>
      </c>
      <c r="G9029" s="68">
        <f t="shared" si="272"/>
        <v>100000</v>
      </c>
      <c r="H9029" s="86" t="s">
        <v>147</v>
      </c>
      <c r="I9029" s="73"/>
    </row>
    <row r="9030" spans="1:9" hidden="1" x14ac:dyDescent="0.25">
      <c r="A9030" s="60" t="s">
        <v>4475</v>
      </c>
      <c r="B9030" s="80" t="s">
        <v>10670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72"/>
        <v>75000</v>
      </c>
      <c r="H9030" s="86" t="s">
        <v>10671</v>
      </c>
      <c r="I9030" s="364" t="s">
        <v>10394</v>
      </c>
    </row>
    <row r="9031" spans="1:9" hidden="1" x14ac:dyDescent="0.25">
      <c r="A9031" s="60" t="s">
        <v>4475</v>
      </c>
      <c r="B9031" s="132" t="s">
        <v>4583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72"/>
        <v>15500</v>
      </c>
      <c r="H9031" s="86" t="s">
        <v>4479</v>
      </c>
      <c r="I9031" s="587"/>
    </row>
    <row r="9032" spans="1:9" hidden="1" x14ac:dyDescent="0.25">
      <c r="A9032" s="60" t="s">
        <v>4475</v>
      </c>
      <c r="B9032" s="60" t="s">
        <v>4478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72"/>
        <v>92500</v>
      </c>
      <c r="H9032" s="86" t="s">
        <v>4479</v>
      </c>
      <c r="I9032" s="587"/>
    </row>
    <row r="9033" spans="1:9" hidden="1" x14ac:dyDescent="0.25">
      <c r="A9033" s="60" t="s">
        <v>4475</v>
      </c>
      <c r="B9033" s="60" t="s">
        <v>4480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72"/>
        <v>56000</v>
      </c>
      <c r="H9033" s="86" t="s">
        <v>4479</v>
      </c>
      <c r="I9033" s="587"/>
    </row>
    <row r="9034" spans="1:9" hidden="1" x14ac:dyDescent="0.25">
      <c r="A9034" s="60" t="s">
        <v>4475</v>
      </c>
      <c r="B9034" s="60" t="s">
        <v>3983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4479</v>
      </c>
      <c r="I9034" s="587"/>
    </row>
    <row r="9035" spans="1:9" hidden="1" x14ac:dyDescent="0.25">
      <c r="A9035" s="60" t="s">
        <v>4475</v>
      </c>
      <c r="B9035" s="60" t="s">
        <v>4481</v>
      </c>
      <c r="C9035" s="87" t="s">
        <v>587</v>
      </c>
      <c r="D9035" s="65">
        <v>1</v>
      </c>
      <c r="E9035" s="66" t="s">
        <v>1176</v>
      </c>
      <c r="F9035" s="396">
        <v>54000</v>
      </c>
      <c r="G9035" s="68">
        <f t="shared" ref="G9035:G9079" si="273">D9035*F9035</f>
        <v>54000</v>
      </c>
      <c r="H9035" s="86" t="s">
        <v>4479</v>
      </c>
      <c r="I9035" s="587"/>
    </row>
    <row r="9036" spans="1:9" hidden="1" x14ac:dyDescent="0.25">
      <c r="A9036" s="60" t="s">
        <v>4475</v>
      </c>
      <c r="B9036" s="60" t="s">
        <v>4482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73"/>
        <v>20000</v>
      </c>
      <c r="H9036" s="86" t="s">
        <v>4479</v>
      </c>
      <c r="I9036" s="587"/>
    </row>
    <row r="9037" spans="1:9" hidden="1" x14ac:dyDescent="0.25">
      <c r="A9037" s="60" t="s">
        <v>4475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73"/>
        <v>6500</v>
      </c>
      <c r="H9037" s="374" t="s">
        <v>4479</v>
      </c>
      <c r="I9037" s="587"/>
    </row>
    <row r="9038" spans="1:9" hidden="1" x14ac:dyDescent="0.25">
      <c r="A9038" s="60" t="s">
        <v>4475</v>
      </c>
      <c r="B9038" s="60" t="s">
        <v>10672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73"/>
        <v>163000</v>
      </c>
      <c r="H9038" s="86" t="s">
        <v>4487</v>
      </c>
      <c r="I9038" s="587"/>
    </row>
    <row r="9039" spans="1:9" hidden="1" x14ac:dyDescent="0.25">
      <c r="A9039" s="60" t="s">
        <v>4475</v>
      </c>
      <c r="B9039" s="132" t="s">
        <v>4583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73"/>
        <v>34100</v>
      </c>
      <c r="H9039" s="86" t="s">
        <v>10673</v>
      </c>
      <c r="I9039" s="121"/>
    </row>
    <row r="9040" spans="1:9" hidden="1" x14ac:dyDescent="0.25">
      <c r="A9040" s="60" t="s">
        <v>4475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73"/>
        <v>45000</v>
      </c>
      <c r="H9040" s="86" t="s">
        <v>10673</v>
      </c>
      <c r="I9040" s="121"/>
    </row>
    <row r="9041" spans="1:9" hidden="1" x14ac:dyDescent="0.25">
      <c r="A9041" s="60" t="s">
        <v>4475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73"/>
        <v>75000</v>
      </c>
      <c r="H9041" s="86" t="s">
        <v>5073</v>
      </c>
      <c r="I9041" s="121"/>
    </row>
    <row r="9042" spans="1:9" hidden="1" x14ac:dyDescent="0.25">
      <c r="A9042" s="60" t="s">
        <v>4475</v>
      </c>
      <c r="B9042" s="80" t="s">
        <v>4151</v>
      </c>
      <c r="C9042" s="63" t="s">
        <v>4148</v>
      </c>
      <c r="D9042" s="65">
        <v>1</v>
      </c>
      <c r="E9042" s="66" t="s">
        <v>31</v>
      </c>
      <c r="F9042" s="67">
        <v>430000</v>
      </c>
      <c r="G9042" s="68">
        <f t="shared" si="273"/>
        <v>430000</v>
      </c>
      <c r="H9042" s="86" t="s">
        <v>1013</v>
      </c>
      <c r="I9042" s="121" t="s">
        <v>10674</v>
      </c>
    </row>
    <row r="9043" spans="1:9" hidden="1" x14ac:dyDescent="0.25">
      <c r="A9043" s="60" t="s">
        <v>4475</v>
      </c>
      <c r="B9043" s="60" t="s">
        <v>6109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73"/>
        <v>110000</v>
      </c>
      <c r="H9043" s="86" t="s">
        <v>1013</v>
      </c>
      <c r="I9043" s="121" t="s">
        <v>10674</v>
      </c>
    </row>
    <row r="9044" spans="1:9" hidden="1" x14ac:dyDescent="0.25">
      <c r="A9044" s="60" t="s">
        <v>4475</v>
      </c>
      <c r="B9044" s="60" t="s">
        <v>4485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73"/>
        <v>1600000</v>
      </c>
      <c r="H9044" s="86" t="s">
        <v>1013</v>
      </c>
      <c r="I9044" s="121" t="s">
        <v>10674</v>
      </c>
    </row>
    <row r="9045" spans="1:9" hidden="1" x14ac:dyDescent="0.25">
      <c r="A9045" s="60" t="s">
        <v>4475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73"/>
        <v>253800</v>
      </c>
      <c r="H9045" s="86" t="s">
        <v>789</v>
      </c>
      <c r="I9045" s="86" t="s">
        <v>10675</v>
      </c>
    </row>
    <row r="9046" spans="1:9" hidden="1" x14ac:dyDescent="0.25">
      <c r="A9046" s="60" t="s">
        <v>4475</v>
      </c>
      <c r="B9046" s="60" t="s">
        <v>4047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73"/>
        <v>75000</v>
      </c>
      <c r="H9046" s="86" t="s">
        <v>789</v>
      </c>
      <c r="I9046" s="86" t="s">
        <v>10675</v>
      </c>
    </row>
    <row r="9047" spans="1:9" hidden="1" x14ac:dyDescent="0.25">
      <c r="A9047" s="60" t="s">
        <v>4475</v>
      </c>
      <c r="B9047" s="60" t="s">
        <v>5195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4">
        <f t="shared" si="273"/>
        <v>36000</v>
      </c>
      <c r="H9047" s="86" t="s">
        <v>789</v>
      </c>
      <c r="I9047" s="86" t="s">
        <v>10675</v>
      </c>
    </row>
    <row r="9048" spans="1:9" hidden="1" x14ac:dyDescent="0.25">
      <c r="A9048" s="60" t="s">
        <v>4475</v>
      </c>
      <c r="B9048" s="60" t="s">
        <v>8381</v>
      </c>
      <c r="C9048" s="60" t="s">
        <v>8382</v>
      </c>
      <c r="D9048" s="65">
        <v>1</v>
      </c>
      <c r="E9048" s="66" t="s">
        <v>28</v>
      </c>
      <c r="F9048" s="72">
        <v>81500</v>
      </c>
      <c r="G9048" s="68">
        <f t="shared" si="273"/>
        <v>81500</v>
      </c>
      <c r="H9048" s="86" t="s">
        <v>789</v>
      </c>
      <c r="I9048" s="86" t="s">
        <v>10675</v>
      </c>
    </row>
    <row r="9049" spans="1:9" hidden="1" x14ac:dyDescent="0.25">
      <c r="A9049" s="60" t="s">
        <v>4475</v>
      </c>
      <c r="B9049" s="63" t="s">
        <v>10676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73"/>
        <v>100000</v>
      </c>
      <c r="H9049" s="86" t="s">
        <v>789</v>
      </c>
      <c r="I9049" s="86" t="s">
        <v>10675</v>
      </c>
    </row>
    <row r="9050" spans="1:9" hidden="1" x14ac:dyDescent="0.25">
      <c r="A9050" s="60" t="s">
        <v>4475</v>
      </c>
      <c r="B9050" s="60" t="s">
        <v>10677</v>
      </c>
      <c r="C9050" s="60" t="s">
        <v>3986</v>
      </c>
      <c r="D9050" s="65">
        <v>1</v>
      </c>
      <c r="E9050" s="66" t="s">
        <v>28</v>
      </c>
      <c r="F9050" s="67">
        <v>20000</v>
      </c>
      <c r="G9050" s="68">
        <f t="shared" si="273"/>
        <v>20000</v>
      </c>
      <c r="H9050" s="86" t="s">
        <v>4437</v>
      </c>
      <c r="I9050" s="60" t="s">
        <v>10678</v>
      </c>
    </row>
    <row r="9051" spans="1:9" hidden="1" x14ac:dyDescent="0.25">
      <c r="A9051" s="60" t="s">
        <v>4475</v>
      </c>
      <c r="B9051" s="60" t="s">
        <v>10679</v>
      </c>
      <c r="C9051" s="60" t="s">
        <v>3986</v>
      </c>
      <c r="D9051" s="65">
        <v>2</v>
      </c>
      <c r="E9051" s="66" t="s">
        <v>28</v>
      </c>
      <c r="F9051" s="62">
        <v>52000</v>
      </c>
      <c r="G9051" s="68">
        <f t="shared" si="273"/>
        <v>104000</v>
      </c>
      <c r="H9051" s="86" t="s">
        <v>4437</v>
      </c>
      <c r="I9051" s="60" t="s">
        <v>10678</v>
      </c>
    </row>
    <row r="9052" spans="1:9" hidden="1" x14ac:dyDescent="0.25">
      <c r="A9052" s="60" t="s">
        <v>4475</v>
      </c>
      <c r="B9052" s="60" t="s">
        <v>4435</v>
      </c>
      <c r="C9052" s="60" t="s">
        <v>4436</v>
      </c>
      <c r="D9052" s="65">
        <v>1</v>
      </c>
      <c r="E9052" s="372" t="s">
        <v>28</v>
      </c>
      <c r="F9052" s="68">
        <v>406500</v>
      </c>
      <c r="G9052" s="217">
        <f t="shared" si="273"/>
        <v>406500</v>
      </c>
      <c r="H9052" s="86" t="s">
        <v>4437</v>
      </c>
      <c r="I9052" s="60" t="s">
        <v>10678</v>
      </c>
    </row>
    <row r="9053" spans="1:9" hidden="1" x14ac:dyDescent="0.25">
      <c r="A9053" s="60" t="s">
        <v>4475</v>
      </c>
      <c r="B9053" s="60" t="s">
        <v>4489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73"/>
        <v>200000</v>
      </c>
      <c r="H9053" s="86" t="s">
        <v>3239</v>
      </c>
      <c r="I9053" s="75"/>
    </row>
    <row r="9054" spans="1:9" hidden="1" x14ac:dyDescent="0.25">
      <c r="A9054" s="60" t="s">
        <v>4475</v>
      </c>
      <c r="B9054" s="60" t="s">
        <v>4489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73"/>
        <v>200000</v>
      </c>
      <c r="H9054" s="86" t="s">
        <v>4490</v>
      </c>
      <c r="I9054" s="60"/>
    </row>
    <row r="9055" spans="1:9" hidden="1" x14ac:dyDescent="0.25">
      <c r="A9055" s="60" t="s">
        <v>4491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73"/>
        <v>98088</v>
      </c>
      <c r="H9055" s="86" t="s">
        <v>169</v>
      </c>
      <c r="I9055" s="73"/>
    </row>
    <row r="9056" spans="1:9" hidden="1" x14ac:dyDescent="0.25">
      <c r="A9056" s="60" t="s">
        <v>4491</v>
      </c>
      <c r="B9056" s="60" t="s">
        <v>10680</v>
      </c>
      <c r="C9056" s="60" t="s">
        <v>10563</v>
      </c>
      <c r="D9056" s="65">
        <v>1</v>
      </c>
      <c r="E9056" s="66" t="s">
        <v>28</v>
      </c>
      <c r="F9056" s="67">
        <v>460000</v>
      </c>
      <c r="G9056" s="68">
        <f t="shared" si="273"/>
        <v>460000</v>
      </c>
      <c r="H9056" s="86" t="s">
        <v>696</v>
      </c>
      <c r="I9056" s="73"/>
    </row>
    <row r="9057" spans="1:9" hidden="1" x14ac:dyDescent="0.25">
      <c r="A9057" s="60" t="s">
        <v>4491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73"/>
        <v>253800</v>
      </c>
      <c r="H9057" s="86" t="s">
        <v>1606</v>
      </c>
      <c r="I9057" s="73" t="s">
        <v>10681</v>
      </c>
    </row>
    <row r="9058" spans="1:9" hidden="1" x14ac:dyDescent="0.25">
      <c r="A9058" s="60" t="s">
        <v>4491</v>
      </c>
      <c r="B9058" s="60" t="s">
        <v>4047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73"/>
        <v>75000</v>
      </c>
      <c r="H9058" s="86" t="s">
        <v>1606</v>
      </c>
      <c r="I9058" s="73" t="s">
        <v>10681</v>
      </c>
    </row>
    <row r="9059" spans="1:9" hidden="1" x14ac:dyDescent="0.25">
      <c r="A9059" s="60" t="s">
        <v>4491</v>
      </c>
      <c r="B9059" s="60" t="s">
        <v>5195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73"/>
        <v>36000</v>
      </c>
      <c r="H9059" s="86" t="s">
        <v>1606</v>
      </c>
      <c r="I9059" s="73" t="s">
        <v>10681</v>
      </c>
    </row>
    <row r="9060" spans="1:9" hidden="1" x14ac:dyDescent="0.25">
      <c r="A9060" s="60" t="s">
        <v>4491</v>
      </c>
      <c r="B9060" s="60" t="s">
        <v>8381</v>
      </c>
      <c r="C9060" s="60" t="s">
        <v>8382</v>
      </c>
      <c r="D9060" s="65">
        <v>1</v>
      </c>
      <c r="E9060" s="66" t="s">
        <v>330</v>
      </c>
      <c r="F9060" s="67">
        <v>81500</v>
      </c>
      <c r="G9060" s="217">
        <f t="shared" si="273"/>
        <v>81500</v>
      </c>
      <c r="H9060" s="86" t="s">
        <v>1606</v>
      </c>
      <c r="I9060" s="73" t="s">
        <v>10681</v>
      </c>
    </row>
    <row r="9061" spans="1:9" hidden="1" x14ac:dyDescent="0.25">
      <c r="A9061" s="60" t="s">
        <v>4491</v>
      </c>
      <c r="B9061" s="74" t="s">
        <v>10599</v>
      </c>
      <c r="C9061" s="60" t="s">
        <v>10682</v>
      </c>
      <c r="D9061" s="65">
        <v>1</v>
      </c>
      <c r="E9061" s="66" t="s">
        <v>28</v>
      </c>
      <c r="F9061" s="67">
        <v>1535000</v>
      </c>
      <c r="G9061" s="217">
        <f t="shared" si="273"/>
        <v>1535000</v>
      </c>
      <c r="H9061" s="86" t="s">
        <v>1606</v>
      </c>
      <c r="I9061" s="73" t="s">
        <v>10681</v>
      </c>
    </row>
    <row r="9062" spans="1:9" hidden="1" x14ac:dyDescent="0.25">
      <c r="A9062" s="60" t="s">
        <v>4491</v>
      </c>
      <c r="B9062" s="74" t="s">
        <v>10599</v>
      </c>
      <c r="C9062" s="60" t="s">
        <v>10683</v>
      </c>
      <c r="D9062" s="65">
        <v>1</v>
      </c>
      <c r="E9062" s="66" t="s">
        <v>28</v>
      </c>
      <c r="F9062" s="67">
        <v>1535000</v>
      </c>
      <c r="G9062" s="217">
        <f t="shared" si="273"/>
        <v>1535000</v>
      </c>
      <c r="H9062" s="86" t="s">
        <v>1606</v>
      </c>
      <c r="I9062" s="73" t="s">
        <v>10681</v>
      </c>
    </row>
    <row r="9063" spans="1:9" hidden="1" x14ac:dyDescent="0.25">
      <c r="A9063" s="60" t="s">
        <v>4491</v>
      </c>
      <c r="B9063" s="60" t="s">
        <v>10613</v>
      </c>
      <c r="C9063" s="60" t="s">
        <v>10567</v>
      </c>
      <c r="D9063" s="65">
        <v>1</v>
      </c>
      <c r="E9063" s="66" t="s">
        <v>28</v>
      </c>
      <c r="F9063" s="62">
        <v>45000</v>
      </c>
      <c r="G9063" s="68">
        <f t="shared" si="273"/>
        <v>45000</v>
      </c>
      <c r="H9063" s="86" t="s">
        <v>1606</v>
      </c>
      <c r="I9063" s="73" t="s">
        <v>10681</v>
      </c>
    </row>
    <row r="9064" spans="1:9" x14ac:dyDescent="0.25">
      <c r="A9064" s="60" t="s">
        <v>4491</v>
      </c>
      <c r="B9064" s="132" t="s">
        <v>7731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73"/>
        <v>7500</v>
      </c>
      <c r="H9064" s="86" t="s">
        <v>5073</v>
      </c>
      <c r="I9064" s="73"/>
    </row>
    <row r="9065" spans="1:9" hidden="1" x14ac:dyDescent="0.25">
      <c r="A9065" s="60" t="s">
        <v>4491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73"/>
        <v>12000</v>
      </c>
      <c r="H9065" s="86" t="s">
        <v>5073</v>
      </c>
      <c r="I9065" s="73"/>
    </row>
    <row r="9066" spans="1:9" hidden="1" x14ac:dyDescent="0.25">
      <c r="A9066" s="60" t="s">
        <v>4491</v>
      </c>
      <c r="B9066" s="132" t="s">
        <v>887</v>
      </c>
      <c r="C9066" s="60" t="s">
        <v>67</v>
      </c>
      <c r="D9066" s="386">
        <f>40+30</f>
        <v>70</v>
      </c>
      <c r="E9066" s="386" t="s">
        <v>28</v>
      </c>
      <c r="F9066" s="394">
        <v>900</v>
      </c>
      <c r="G9066" s="394">
        <f t="shared" si="273"/>
        <v>63000</v>
      </c>
      <c r="H9066" s="576" t="s">
        <v>5073</v>
      </c>
      <c r="I9066" s="73"/>
    </row>
    <row r="9067" spans="1:9" hidden="1" x14ac:dyDescent="0.25">
      <c r="A9067" s="60" t="s">
        <v>4491</v>
      </c>
      <c r="B9067" s="74" t="s">
        <v>4287</v>
      </c>
      <c r="C9067" s="80"/>
      <c r="D9067" s="65">
        <v>40</v>
      </c>
      <c r="E9067" s="66" t="s">
        <v>31</v>
      </c>
      <c r="F9067" s="67">
        <v>800</v>
      </c>
      <c r="G9067" s="68">
        <f t="shared" si="273"/>
        <v>32000</v>
      </c>
      <c r="H9067" s="576" t="s">
        <v>5073</v>
      </c>
      <c r="I9067" s="364"/>
    </row>
    <row r="9068" spans="1:9" hidden="1" x14ac:dyDescent="0.25">
      <c r="A9068" s="60" t="s">
        <v>4491</v>
      </c>
      <c r="B9068" s="60" t="s">
        <v>4477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10684</v>
      </c>
    </row>
    <row r="9069" spans="1:9" hidden="1" x14ac:dyDescent="0.25">
      <c r="A9069" s="60" t="s">
        <v>4491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73"/>
        <v>90000</v>
      </c>
      <c r="H9069" s="86" t="s">
        <v>3096</v>
      </c>
      <c r="I9069" s="587" t="s">
        <v>10684</v>
      </c>
    </row>
    <row r="9070" spans="1:9" hidden="1" x14ac:dyDescent="0.25">
      <c r="A9070" s="60" t="s">
        <v>4491</v>
      </c>
      <c r="B9070" s="378" t="s">
        <v>10685</v>
      </c>
      <c r="C9070" s="584" t="s">
        <v>67</v>
      </c>
      <c r="D9070" s="377">
        <v>1</v>
      </c>
      <c r="E9070" s="501" t="s">
        <v>28</v>
      </c>
      <c r="F9070" s="380">
        <v>55000</v>
      </c>
      <c r="G9070" s="380">
        <f>D9070*F9070</f>
        <v>55000</v>
      </c>
      <c r="H9070" s="497" t="s">
        <v>9160</v>
      </c>
      <c r="I9070" s="589"/>
    </row>
    <row r="9071" spans="1:9" hidden="1" x14ac:dyDescent="0.25">
      <c r="A9071" s="60" t="s">
        <v>4491</v>
      </c>
      <c r="B9071" s="378" t="s">
        <v>135</v>
      </c>
      <c r="C9071" s="378" t="s">
        <v>136</v>
      </c>
      <c r="D9071" s="377">
        <v>8</v>
      </c>
      <c r="E9071" s="501" t="s">
        <v>330</v>
      </c>
      <c r="F9071" s="379">
        <v>28200</v>
      </c>
      <c r="G9071" s="380">
        <f>D9071*F9071</f>
        <v>225600</v>
      </c>
      <c r="H9071" s="497" t="s">
        <v>9160</v>
      </c>
      <c r="I9071" s="589"/>
    </row>
    <row r="9072" spans="1:9" hidden="1" x14ac:dyDescent="0.25">
      <c r="A9072" s="60" t="s">
        <v>4491</v>
      </c>
      <c r="B9072" s="60" t="s">
        <v>4492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87"/>
    </row>
    <row r="9073" spans="1:9" hidden="1" x14ac:dyDescent="0.25">
      <c r="A9073" s="60" t="s">
        <v>4491</v>
      </c>
      <c r="B9073" s="60" t="s">
        <v>4351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87"/>
    </row>
    <row r="9074" spans="1:9" hidden="1" x14ac:dyDescent="0.25">
      <c r="A9074" s="60" t="s">
        <v>4491</v>
      </c>
      <c r="B9074" s="60" t="s">
        <v>4494</v>
      </c>
      <c r="C9074" s="60" t="s">
        <v>4305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87"/>
    </row>
    <row r="9075" spans="1:9" hidden="1" x14ac:dyDescent="0.25">
      <c r="A9075" s="60" t="s">
        <v>4491</v>
      </c>
      <c r="B9075" s="60" t="s">
        <v>10686</v>
      </c>
      <c r="C9075" s="75"/>
      <c r="D9075" s="65">
        <v>1</v>
      </c>
      <c r="E9075" s="66" t="s">
        <v>31</v>
      </c>
      <c r="F9075" s="72">
        <v>11000</v>
      </c>
      <c r="G9075" s="217">
        <f t="shared" si="273"/>
        <v>11000</v>
      </c>
      <c r="H9075" s="86" t="s">
        <v>565</v>
      </c>
      <c r="I9075" s="121"/>
    </row>
    <row r="9076" spans="1:9" hidden="1" x14ac:dyDescent="0.25">
      <c r="A9076" s="60" t="s">
        <v>4491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6">
        <v>34689</v>
      </c>
      <c r="G9076" s="217">
        <f t="shared" si="273"/>
        <v>138756</v>
      </c>
      <c r="H9076" s="86" t="s">
        <v>565</v>
      </c>
      <c r="I9076" s="121"/>
    </row>
    <row r="9077" spans="1:9" hidden="1" x14ac:dyDescent="0.25">
      <c r="A9077" s="60" t="s">
        <v>4491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6">
        <v>34689</v>
      </c>
      <c r="G9077" s="217">
        <f t="shared" si="273"/>
        <v>693780</v>
      </c>
      <c r="H9077" s="86" t="s">
        <v>10687</v>
      </c>
      <c r="I9077" s="121" t="s">
        <v>10688</v>
      </c>
    </row>
    <row r="9078" spans="1:9" hidden="1" x14ac:dyDescent="0.25">
      <c r="A9078" s="60" t="s">
        <v>4491</v>
      </c>
      <c r="B9078" s="60" t="s">
        <v>4495</v>
      </c>
      <c r="C9078" s="87" t="s">
        <v>4496</v>
      </c>
      <c r="D9078" s="65">
        <v>1</v>
      </c>
      <c r="E9078" s="66" t="s">
        <v>28</v>
      </c>
      <c r="F9078" s="72">
        <v>21500</v>
      </c>
      <c r="G9078" s="68">
        <f t="shared" si="273"/>
        <v>21500</v>
      </c>
      <c r="H9078" s="86" t="s">
        <v>648</v>
      </c>
      <c r="I9078" s="121"/>
    </row>
    <row r="9079" spans="1:9" hidden="1" x14ac:dyDescent="0.25">
      <c r="A9079" s="60" t="s">
        <v>4491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73"/>
        <v>3019000</v>
      </c>
      <c r="H9079" s="86" t="s">
        <v>4365</v>
      </c>
      <c r="I9079" s="121" t="s">
        <v>8779</v>
      </c>
    </row>
    <row r="9080" spans="1:9" hidden="1" x14ac:dyDescent="0.25">
      <c r="A9080" s="60" t="s">
        <v>4491</v>
      </c>
      <c r="B9080" s="60" t="s">
        <v>4497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4365</v>
      </c>
      <c r="I9080" s="121" t="s">
        <v>8779</v>
      </c>
    </row>
    <row r="9081" spans="1:9" hidden="1" x14ac:dyDescent="0.25">
      <c r="A9081" s="60" t="s">
        <v>4491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6">
        <v>902500</v>
      </c>
      <c r="G9081" s="68">
        <f t="shared" ref="G9081:G9144" si="274">D9081*F9081</f>
        <v>3610000</v>
      </c>
      <c r="H9081" s="86" t="s">
        <v>4365</v>
      </c>
      <c r="I9081" s="121" t="s">
        <v>8779</v>
      </c>
    </row>
    <row r="9082" spans="1:9" hidden="1" x14ac:dyDescent="0.25">
      <c r="A9082" s="60" t="s">
        <v>4491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74"/>
        <v>785000</v>
      </c>
      <c r="H9082" s="86" t="s">
        <v>4365</v>
      </c>
      <c r="I9082" s="121" t="s">
        <v>8779</v>
      </c>
    </row>
    <row r="9083" spans="1:9" hidden="1" x14ac:dyDescent="0.25">
      <c r="A9083" s="60" t="s">
        <v>4498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74"/>
        <v>28200</v>
      </c>
      <c r="H9083" s="86" t="s">
        <v>1306</v>
      </c>
      <c r="I9083" s="73"/>
    </row>
    <row r="9084" spans="1:9" hidden="1" x14ac:dyDescent="0.25">
      <c r="A9084" s="60" t="s">
        <v>4498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74"/>
        <v>55000</v>
      </c>
      <c r="H9084" s="86" t="s">
        <v>134</v>
      </c>
      <c r="I9084" s="73"/>
    </row>
    <row r="9085" spans="1:9" hidden="1" x14ac:dyDescent="0.25">
      <c r="A9085" s="60" t="s">
        <v>4498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74"/>
        <v>3000</v>
      </c>
      <c r="H9085" s="86" t="s">
        <v>134</v>
      </c>
      <c r="I9085" s="73"/>
    </row>
    <row r="9086" spans="1:9" hidden="1" x14ac:dyDescent="0.25">
      <c r="A9086" s="60" t="s">
        <v>4498</v>
      </c>
      <c r="B9086" s="132" t="s">
        <v>887</v>
      </c>
      <c r="C9086" s="60" t="s">
        <v>67</v>
      </c>
      <c r="D9086" s="386">
        <v>30</v>
      </c>
      <c r="E9086" s="386" t="s">
        <v>28</v>
      </c>
      <c r="F9086" s="394">
        <v>900</v>
      </c>
      <c r="G9086" s="68">
        <f t="shared" si="274"/>
        <v>27000</v>
      </c>
      <c r="H9086" s="86" t="s">
        <v>5073</v>
      </c>
      <c r="I9086" s="73"/>
    </row>
    <row r="9087" spans="1:9" hidden="1" x14ac:dyDescent="0.25">
      <c r="A9087" s="60" t="s">
        <v>4498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74"/>
        <v>75000</v>
      </c>
      <c r="H9087" s="86" t="s">
        <v>5073</v>
      </c>
      <c r="I9087" s="73"/>
    </row>
    <row r="9088" spans="1:9" hidden="1" x14ac:dyDescent="0.25">
      <c r="A9088" s="60" t="s">
        <v>4498</v>
      </c>
      <c r="B9088" s="132" t="s">
        <v>4583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74"/>
        <v>38750</v>
      </c>
      <c r="H9088" s="86" t="s">
        <v>5073</v>
      </c>
      <c r="I9088" s="73"/>
    </row>
    <row r="9089" spans="1:9" hidden="1" x14ac:dyDescent="0.25">
      <c r="A9089" s="60" t="s">
        <v>4498</v>
      </c>
      <c r="B9089" s="514" t="s">
        <v>4062</v>
      </c>
      <c r="C9089" s="446" t="s">
        <v>143</v>
      </c>
      <c r="D9089" s="377">
        <v>2</v>
      </c>
      <c r="E9089" s="501" t="s">
        <v>28</v>
      </c>
      <c r="F9089" s="379">
        <v>60000</v>
      </c>
      <c r="G9089" s="380">
        <f t="shared" si="274"/>
        <v>120000</v>
      </c>
      <c r="H9089" s="497" t="s">
        <v>536</v>
      </c>
      <c r="I9089" s="446" t="s">
        <v>10689</v>
      </c>
    </row>
    <row r="9090" spans="1:9" hidden="1" x14ac:dyDescent="0.25">
      <c r="A9090" s="60" t="s">
        <v>4498</v>
      </c>
      <c r="B9090" s="378" t="s">
        <v>3997</v>
      </c>
      <c r="C9090" s="378" t="s">
        <v>4419</v>
      </c>
      <c r="D9090" s="377">
        <v>2</v>
      </c>
      <c r="E9090" s="501" t="s">
        <v>330</v>
      </c>
      <c r="F9090" s="379">
        <v>23000</v>
      </c>
      <c r="G9090" s="380">
        <f t="shared" si="274"/>
        <v>46000</v>
      </c>
      <c r="H9090" s="497" t="s">
        <v>536</v>
      </c>
      <c r="I9090" s="446" t="s">
        <v>10689</v>
      </c>
    </row>
    <row r="9091" spans="1:9" hidden="1" x14ac:dyDescent="0.25">
      <c r="A9091" s="60" t="s">
        <v>4498</v>
      </c>
      <c r="B9091" s="586" t="s">
        <v>10599</v>
      </c>
      <c r="C9091" s="378" t="s">
        <v>10690</v>
      </c>
      <c r="D9091" s="377">
        <v>1</v>
      </c>
      <c r="E9091" s="501" t="s">
        <v>28</v>
      </c>
      <c r="F9091" s="379">
        <v>1535000</v>
      </c>
      <c r="G9091" s="382">
        <f t="shared" si="274"/>
        <v>1535000</v>
      </c>
      <c r="H9091" s="497" t="s">
        <v>536</v>
      </c>
      <c r="I9091" s="446" t="s">
        <v>10689</v>
      </c>
    </row>
    <row r="9092" spans="1:9" hidden="1" x14ac:dyDescent="0.25">
      <c r="A9092" s="60" t="s">
        <v>4498</v>
      </c>
      <c r="B9092" s="586" t="s">
        <v>10599</v>
      </c>
      <c r="C9092" s="378" t="s">
        <v>10691</v>
      </c>
      <c r="D9092" s="377">
        <v>1</v>
      </c>
      <c r="E9092" s="501" t="s">
        <v>28</v>
      </c>
      <c r="F9092" s="379">
        <v>1535000</v>
      </c>
      <c r="G9092" s="382">
        <f t="shared" si="274"/>
        <v>1535000</v>
      </c>
      <c r="H9092" s="497" t="s">
        <v>536</v>
      </c>
      <c r="I9092" s="446" t="s">
        <v>10689</v>
      </c>
    </row>
    <row r="9093" spans="1:9" hidden="1" x14ac:dyDescent="0.25">
      <c r="A9093" s="60" t="s">
        <v>4498</v>
      </c>
      <c r="B9093" s="586" t="s">
        <v>4083</v>
      </c>
      <c r="C9093" s="378" t="s">
        <v>10563</v>
      </c>
      <c r="D9093" s="377">
        <v>1</v>
      </c>
      <c r="E9093" s="501" t="s">
        <v>28</v>
      </c>
      <c r="F9093" s="379">
        <v>460000</v>
      </c>
      <c r="G9093" s="382">
        <f t="shared" si="274"/>
        <v>460000</v>
      </c>
      <c r="H9093" s="497" t="s">
        <v>536</v>
      </c>
      <c r="I9093" s="446" t="s">
        <v>10689</v>
      </c>
    </row>
    <row r="9094" spans="1:9" hidden="1" x14ac:dyDescent="0.25">
      <c r="A9094" s="60" t="s">
        <v>4498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4">
        <v>34689</v>
      </c>
      <c r="G9094" s="217">
        <f t="shared" si="274"/>
        <v>693780</v>
      </c>
      <c r="H9094" s="364" t="s">
        <v>805</v>
      </c>
      <c r="I9094" s="73" t="s">
        <v>10692</v>
      </c>
    </row>
    <row r="9095" spans="1:9" hidden="1" x14ac:dyDescent="0.25">
      <c r="A9095" s="60" t="s">
        <v>4498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4">
        <v>28200</v>
      </c>
      <c r="G9095" s="217">
        <f t="shared" si="274"/>
        <v>225600</v>
      </c>
      <c r="H9095" s="364" t="s">
        <v>1101</v>
      </c>
      <c r="I9095" s="73" t="s">
        <v>10693</v>
      </c>
    </row>
    <row r="9096" spans="1:9" hidden="1" x14ac:dyDescent="0.25">
      <c r="A9096" s="60" t="s">
        <v>4498</v>
      </c>
      <c r="B9096" s="60" t="s">
        <v>10593</v>
      </c>
      <c r="C9096" s="71" t="s">
        <v>10694</v>
      </c>
      <c r="D9096" s="65">
        <v>1</v>
      </c>
      <c r="E9096" s="66" t="s">
        <v>28</v>
      </c>
      <c r="F9096" s="62">
        <v>1274000</v>
      </c>
      <c r="G9096" s="68">
        <f t="shared" si="274"/>
        <v>1274000</v>
      </c>
      <c r="H9096" s="86" t="s">
        <v>198</v>
      </c>
      <c r="I9096" s="73" t="s">
        <v>10695</v>
      </c>
    </row>
    <row r="9097" spans="1:9" hidden="1" x14ac:dyDescent="0.25">
      <c r="A9097" s="60" t="s">
        <v>4498</v>
      </c>
      <c r="B9097" s="75" t="s">
        <v>10596</v>
      </c>
      <c r="C9097" s="71" t="s">
        <v>10567</v>
      </c>
      <c r="D9097" s="65">
        <v>1</v>
      </c>
      <c r="E9097" s="60" t="s">
        <v>28</v>
      </c>
      <c r="F9097" s="72">
        <v>140000</v>
      </c>
      <c r="G9097" s="68">
        <f t="shared" si="274"/>
        <v>140000</v>
      </c>
      <c r="H9097" s="86" t="s">
        <v>198</v>
      </c>
      <c r="I9097" s="73" t="s">
        <v>10695</v>
      </c>
    </row>
    <row r="9098" spans="1:9" hidden="1" x14ac:dyDescent="0.25">
      <c r="A9098" s="60" t="s">
        <v>4498</v>
      </c>
      <c r="B9098" s="60" t="s">
        <v>10620</v>
      </c>
      <c r="C9098" s="60" t="s">
        <v>10604</v>
      </c>
      <c r="D9098" s="65">
        <v>1</v>
      </c>
      <c r="E9098" s="60" t="s">
        <v>28</v>
      </c>
      <c r="F9098" s="67">
        <v>40000</v>
      </c>
      <c r="G9098" s="68">
        <f t="shared" si="274"/>
        <v>40000</v>
      </c>
      <c r="H9098" s="86" t="s">
        <v>198</v>
      </c>
      <c r="I9098" s="73" t="s">
        <v>10695</v>
      </c>
    </row>
    <row r="9099" spans="1:9" hidden="1" x14ac:dyDescent="0.25">
      <c r="A9099" s="60" t="s">
        <v>4498</v>
      </c>
      <c r="B9099" s="60" t="s">
        <v>10696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74"/>
        <v>197000</v>
      </c>
      <c r="H9099" s="576" t="s">
        <v>126</v>
      </c>
      <c r="I9099" s="364" t="s">
        <v>10697</v>
      </c>
    </row>
    <row r="9100" spans="1:9" hidden="1" x14ac:dyDescent="0.25">
      <c r="A9100" s="60" t="s">
        <v>4498</v>
      </c>
      <c r="B9100" s="60" t="s">
        <v>4047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10697</v>
      </c>
    </row>
    <row r="9101" spans="1:9" hidden="1" x14ac:dyDescent="0.25">
      <c r="A9101" s="60" t="s">
        <v>4498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74"/>
        <v>42300</v>
      </c>
      <c r="H9101" s="86" t="s">
        <v>126</v>
      </c>
      <c r="I9101" s="364" t="s">
        <v>10697</v>
      </c>
    </row>
    <row r="9102" spans="1:9" hidden="1" x14ac:dyDescent="0.25">
      <c r="A9102" s="60" t="s">
        <v>4498</v>
      </c>
      <c r="B9102" s="60" t="s">
        <v>5195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10697</v>
      </c>
    </row>
    <row r="9103" spans="1:9" hidden="1" x14ac:dyDescent="0.25">
      <c r="A9103" s="60" t="s">
        <v>4498</v>
      </c>
      <c r="B9103" s="60" t="s">
        <v>8381</v>
      </c>
      <c r="C9103" s="60" t="s">
        <v>8382</v>
      </c>
      <c r="D9103" s="81">
        <v>1</v>
      </c>
      <c r="E9103" s="372" t="s">
        <v>28</v>
      </c>
      <c r="F9103" s="384">
        <v>81500</v>
      </c>
      <c r="G9103" s="68">
        <f>D9103*F9103</f>
        <v>81500</v>
      </c>
      <c r="H9103" s="364" t="s">
        <v>126</v>
      </c>
      <c r="I9103" s="364" t="s">
        <v>10697</v>
      </c>
    </row>
    <row r="9104" spans="1:9" hidden="1" x14ac:dyDescent="0.25">
      <c r="A9104" s="60" t="s">
        <v>4498</v>
      </c>
      <c r="B9104" s="60" t="s">
        <v>4083</v>
      </c>
      <c r="C9104" s="60" t="s">
        <v>10563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87" t="s">
        <v>10697</v>
      </c>
    </row>
    <row r="9105" spans="1:9" hidden="1" x14ac:dyDescent="0.25">
      <c r="A9105" s="60" t="s">
        <v>4498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87" t="s">
        <v>10698</v>
      </c>
    </row>
    <row r="9106" spans="1:9" hidden="1" x14ac:dyDescent="0.25">
      <c r="A9106" s="60" t="s">
        <v>4498</v>
      </c>
      <c r="B9106" s="60" t="s">
        <v>4047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87" t="s">
        <v>10698</v>
      </c>
    </row>
    <row r="9107" spans="1:9" hidden="1" x14ac:dyDescent="0.25">
      <c r="A9107" s="60" t="s">
        <v>4498</v>
      </c>
      <c r="B9107" s="60" t="s">
        <v>5195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74"/>
        <v>36000</v>
      </c>
      <c r="H9107" s="86" t="s">
        <v>1095</v>
      </c>
      <c r="I9107" s="587" t="s">
        <v>10698</v>
      </c>
    </row>
    <row r="9108" spans="1:9" hidden="1" x14ac:dyDescent="0.25">
      <c r="A9108" s="60" t="s">
        <v>4498</v>
      </c>
      <c r="B9108" s="60" t="s">
        <v>8381</v>
      </c>
      <c r="C9108" s="60" t="s">
        <v>8382</v>
      </c>
      <c r="D9108" s="65">
        <v>1</v>
      </c>
      <c r="E9108" s="66" t="s">
        <v>28</v>
      </c>
      <c r="F9108" s="396">
        <v>81500</v>
      </c>
      <c r="G9108" s="217">
        <f t="shared" si="274"/>
        <v>81500</v>
      </c>
      <c r="H9108" s="86" t="s">
        <v>1095</v>
      </c>
      <c r="I9108" s="587" t="s">
        <v>10698</v>
      </c>
    </row>
    <row r="9109" spans="1:9" hidden="1" x14ac:dyDescent="0.25">
      <c r="A9109" s="60" t="s">
        <v>4498</v>
      </c>
      <c r="B9109" s="60" t="s">
        <v>4909</v>
      </c>
      <c r="C9109" s="188" t="s">
        <v>4913</v>
      </c>
      <c r="D9109" s="65">
        <v>1</v>
      </c>
      <c r="E9109" s="66" t="s">
        <v>71</v>
      </c>
      <c r="F9109" s="396">
        <v>1825000</v>
      </c>
      <c r="G9109" s="217">
        <f t="shared" si="274"/>
        <v>1825000</v>
      </c>
      <c r="H9109" s="86" t="s">
        <v>1095</v>
      </c>
      <c r="I9109" s="121" t="s">
        <v>10698</v>
      </c>
    </row>
    <row r="9110" spans="1:9" hidden="1" x14ac:dyDescent="0.25">
      <c r="A9110" s="60" t="s">
        <v>4498</v>
      </c>
      <c r="B9110" s="60" t="s">
        <v>4909</v>
      </c>
      <c r="C9110" s="87" t="s">
        <v>4913</v>
      </c>
      <c r="D9110" s="65">
        <v>1</v>
      </c>
      <c r="E9110" s="66" t="s">
        <v>71</v>
      </c>
      <c r="F9110" s="72">
        <v>1825000</v>
      </c>
      <c r="G9110" s="68">
        <f t="shared" si="274"/>
        <v>1825000</v>
      </c>
      <c r="H9110" s="86" t="s">
        <v>1095</v>
      </c>
      <c r="I9110" s="121" t="s">
        <v>10698</v>
      </c>
    </row>
    <row r="9111" spans="1:9" hidden="1" x14ac:dyDescent="0.25">
      <c r="A9111" s="60" t="s">
        <v>4498</v>
      </c>
      <c r="B9111" s="60" t="s">
        <v>234</v>
      </c>
      <c r="C9111" s="77" t="s">
        <v>10649</v>
      </c>
      <c r="D9111" s="65">
        <v>1</v>
      </c>
      <c r="E9111" s="66" t="s">
        <v>28</v>
      </c>
      <c r="F9111" s="90">
        <v>131500</v>
      </c>
      <c r="G9111" s="68">
        <f t="shared" si="274"/>
        <v>131500</v>
      </c>
      <c r="H9111" s="86" t="s">
        <v>1095</v>
      </c>
      <c r="I9111" s="121" t="s">
        <v>10698</v>
      </c>
    </row>
    <row r="9112" spans="1:9" hidden="1" x14ac:dyDescent="0.25">
      <c r="A9112" s="60" t="s">
        <v>4498</v>
      </c>
      <c r="B9112" s="60" t="s">
        <v>236</v>
      </c>
      <c r="C9112" s="60" t="s">
        <v>10699</v>
      </c>
      <c r="D9112" s="65">
        <v>1</v>
      </c>
      <c r="E9112" s="66" t="s">
        <v>28</v>
      </c>
      <c r="F9112" s="90">
        <v>60000</v>
      </c>
      <c r="G9112" s="68">
        <f t="shared" si="274"/>
        <v>60000</v>
      </c>
      <c r="H9112" s="86" t="s">
        <v>1095</v>
      </c>
      <c r="I9112" s="121" t="s">
        <v>10698</v>
      </c>
    </row>
    <row r="9113" spans="1:9" hidden="1" x14ac:dyDescent="0.25">
      <c r="A9113" s="60" t="s">
        <v>4498</v>
      </c>
      <c r="B9113" s="111" t="s">
        <v>5467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74"/>
        <v>65000</v>
      </c>
      <c r="H9113" s="86" t="s">
        <v>1041</v>
      </c>
      <c r="I9113" s="121" t="s">
        <v>10700</v>
      </c>
    </row>
    <row r="9114" spans="1:9" hidden="1" x14ac:dyDescent="0.25">
      <c r="A9114" s="60" t="s">
        <v>4498</v>
      </c>
      <c r="B9114" s="60" t="s">
        <v>10588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10700</v>
      </c>
    </row>
    <row r="9115" spans="1:9" hidden="1" x14ac:dyDescent="0.25">
      <c r="A9115" s="60" t="s">
        <v>4498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6">
        <v>65000</v>
      </c>
      <c r="G9115" s="68">
        <f>D9115*F9115</f>
        <v>19500</v>
      </c>
      <c r="H9115" s="86" t="s">
        <v>1041</v>
      </c>
      <c r="I9115" s="121" t="s">
        <v>10700</v>
      </c>
    </row>
    <row r="9116" spans="1:9" hidden="1" x14ac:dyDescent="0.25">
      <c r="A9116" s="60" t="s">
        <v>4498</v>
      </c>
      <c r="B9116" s="60" t="s">
        <v>4356</v>
      </c>
      <c r="C9116" s="87" t="s">
        <v>4168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10700</v>
      </c>
    </row>
    <row r="9117" spans="1:9" hidden="1" x14ac:dyDescent="0.25">
      <c r="A9117" s="60" t="s">
        <v>4498</v>
      </c>
      <c r="B9117" s="60" t="s">
        <v>232</v>
      </c>
      <c r="C9117" s="60" t="s">
        <v>10624</v>
      </c>
      <c r="D9117" s="65">
        <v>1</v>
      </c>
      <c r="E9117" s="372" t="s">
        <v>28</v>
      </c>
      <c r="F9117" s="72">
        <v>190000</v>
      </c>
      <c r="G9117" s="394">
        <f t="shared" si="274"/>
        <v>190000</v>
      </c>
      <c r="H9117" s="86" t="s">
        <v>1041</v>
      </c>
      <c r="I9117" s="86" t="s">
        <v>10700</v>
      </c>
    </row>
    <row r="9118" spans="1:9" hidden="1" x14ac:dyDescent="0.25">
      <c r="A9118" s="60" t="s">
        <v>4498</v>
      </c>
      <c r="B9118" s="79" t="s">
        <v>4205</v>
      </c>
      <c r="C9118" s="71" t="s">
        <v>5967</v>
      </c>
      <c r="D9118" s="65">
        <v>1</v>
      </c>
      <c r="E9118" s="66" t="s">
        <v>28</v>
      </c>
      <c r="F9118" s="72">
        <v>270000</v>
      </c>
      <c r="G9118" s="68">
        <f t="shared" si="274"/>
        <v>270000</v>
      </c>
      <c r="H9118" s="86" t="s">
        <v>1041</v>
      </c>
      <c r="I9118" s="86" t="s">
        <v>10700</v>
      </c>
    </row>
    <row r="9119" spans="1:9" hidden="1" x14ac:dyDescent="0.25">
      <c r="A9119" s="60" t="s">
        <v>4498</v>
      </c>
      <c r="B9119" s="60" t="s">
        <v>4925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74"/>
        <v>20000</v>
      </c>
      <c r="H9119" s="86" t="s">
        <v>1041</v>
      </c>
      <c r="I9119" s="86" t="s">
        <v>10700</v>
      </c>
    </row>
    <row r="9120" spans="1:9" hidden="1" x14ac:dyDescent="0.25">
      <c r="A9120" s="60" t="s">
        <v>4498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74"/>
        <v>225600</v>
      </c>
      <c r="H9120" s="86" t="s">
        <v>3530</v>
      </c>
      <c r="I9120" s="60" t="s">
        <v>10701</v>
      </c>
    </row>
    <row r="9121" spans="1:9" hidden="1" x14ac:dyDescent="0.25">
      <c r="A9121" s="60" t="s">
        <v>4498</v>
      </c>
      <c r="B9121" s="60" t="s">
        <v>4356</v>
      </c>
      <c r="C9121" s="87" t="s">
        <v>4168</v>
      </c>
      <c r="D9121" s="65">
        <v>4</v>
      </c>
      <c r="E9121" s="66" t="s">
        <v>28</v>
      </c>
      <c r="F9121" s="62">
        <v>9000</v>
      </c>
      <c r="G9121" s="68">
        <f t="shared" si="274"/>
        <v>36000</v>
      </c>
      <c r="H9121" s="86" t="s">
        <v>3530</v>
      </c>
      <c r="I9121" s="60" t="s">
        <v>10701</v>
      </c>
    </row>
    <row r="9122" spans="1:9" hidden="1" x14ac:dyDescent="0.25">
      <c r="A9122" s="60" t="s">
        <v>4498</v>
      </c>
      <c r="B9122" s="60" t="s">
        <v>4083</v>
      </c>
      <c r="C9122" s="60" t="s">
        <v>10563</v>
      </c>
      <c r="D9122" s="65">
        <v>1</v>
      </c>
      <c r="E9122" s="60" t="s">
        <v>28</v>
      </c>
      <c r="F9122" s="67">
        <v>460000</v>
      </c>
      <c r="G9122" s="68">
        <f t="shared" si="274"/>
        <v>460000</v>
      </c>
      <c r="H9122" s="86" t="s">
        <v>1637</v>
      </c>
      <c r="I9122" s="75" t="s">
        <v>10702</v>
      </c>
    </row>
    <row r="9123" spans="1:9" hidden="1" x14ac:dyDescent="0.25">
      <c r="A9123" s="60" t="s">
        <v>4498</v>
      </c>
      <c r="B9123" s="111" t="s">
        <v>5467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74"/>
        <v>65000</v>
      </c>
      <c r="H9123" s="86" t="s">
        <v>1637</v>
      </c>
      <c r="I9123" s="75" t="s">
        <v>10702</v>
      </c>
    </row>
    <row r="9124" spans="1:9" hidden="1" x14ac:dyDescent="0.25">
      <c r="A9124" s="60" t="s">
        <v>4498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74"/>
        <v>253800</v>
      </c>
      <c r="H9124" s="86" t="s">
        <v>1788</v>
      </c>
      <c r="I9124" s="75" t="s">
        <v>10703</v>
      </c>
    </row>
    <row r="9125" spans="1:9" hidden="1" x14ac:dyDescent="0.25">
      <c r="A9125" s="60" t="s">
        <v>4498</v>
      </c>
      <c r="B9125" s="60" t="s">
        <v>4047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74"/>
        <v>75000</v>
      </c>
      <c r="H9125" s="86" t="s">
        <v>1788</v>
      </c>
      <c r="I9125" s="60" t="s">
        <v>10703</v>
      </c>
    </row>
    <row r="9126" spans="1:9" hidden="1" x14ac:dyDescent="0.25">
      <c r="A9126" s="60" t="s">
        <v>4498</v>
      </c>
      <c r="B9126" s="60" t="s">
        <v>5195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74"/>
        <v>36000</v>
      </c>
      <c r="H9126" s="86" t="s">
        <v>1788</v>
      </c>
      <c r="I9126" s="60" t="s">
        <v>10703</v>
      </c>
    </row>
    <row r="9127" spans="1:9" hidden="1" x14ac:dyDescent="0.25">
      <c r="A9127" s="60" t="s">
        <v>4498</v>
      </c>
      <c r="B9127" s="60" t="s">
        <v>8381</v>
      </c>
      <c r="C9127" s="60" t="s">
        <v>8382</v>
      </c>
      <c r="D9127" s="81">
        <v>1</v>
      </c>
      <c r="E9127" s="66" t="s">
        <v>28</v>
      </c>
      <c r="F9127" s="394">
        <v>81500</v>
      </c>
      <c r="G9127" s="217">
        <f t="shared" si="274"/>
        <v>81500</v>
      </c>
      <c r="H9127" s="86" t="s">
        <v>1788</v>
      </c>
      <c r="I9127" s="60" t="s">
        <v>10703</v>
      </c>
    </row>
    <row r="9128" spans="1:9" hidden="1" x14ac:dyDescent="0.25">
      <c r="A9128" s="60" t="s">
        <v>4498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74"/>
        <v>253800</v>
      </c>
      <c r="H9128" s="86" t="s">
        <v>667</v>
      </c>
      <c r="I9128" s="60" t="s">
        <v>10704</v>
      </c>
    </row>
    <row r="9129" spans="1:9" hidden="1" x14ac:dyDescent="0.25">
      <c r="A9129" s="60" t="s">
        <v>4498</v>
      </c>
      <c r="B9129" s="60" t="s">
        <v>4047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74"/>
        <v>75000</v>
      </c>
      <c r="H9129" s="86" t="s">
        <v>667</v>
      </c>
      <c r="I9129" s="60" t="s">
        <v>10704</v>
      </c>
    </row>
    <row r="9130" spans="1:9" hidden="1" x14ac:dyDescent="0.25">
      <c r="A9130" s="60" t="s">
        <v>4498</v>
      </c>
      <c r="B9130" s="60" t="s">
        <v>4083</v>
      </c>
      <c r="C9130" s="60" t="s">
        <v>10563</v>
      </c>
      <c r="D9130" s="65">
        <v>1</v>
      </c>
      <c r="E9130" s="60" t="s">
        <v>28</v>
      </c>
      <c r="F9130" s="67">
        <v>460000</v>
      </c>
      <c r="G9130" s="217">
        <f t="shared" si="274"/>
        <v>460000</v>
      </c>
      <c r="H9130" s="86" t="s">
        <v>667</v>
      </c>
      <c r="I9130" s="60" t="s">
        <v>10704</v>
      </c>
    </row>
    <row r="9131" spans="1:9" hidden="1" x14ac:dyDescent="0.25">
      <c r="A9131" s="60" t="s">
        <v>4498</v>
      </c>
      <c r="B9131" s="75" t="s">
        <v>10596</v>
      </c>
      <c r="C9131" s="71" t="s">
        <v>10567</v>
      </c>
      <c r="D9131" s="65">
        <v>1</v>
      </c>
      <c r="E9131" s="66" t="s">
        <v>28</v>
      </c>
      <c r="F9131" s="68">
        <v>140000</v>
      </c>
      <c r="G9131" s="217">
        <f t="shared" si="274"/>
        <v>140000</v>
      </c>
      <c r="H9131" s="86" t="s">
        <v>667</v>
      </c>
      <c r="I9131" s="60" t="s">
        <v>10704</v>
      </c>
    </row>
    <row r="9132" spans="1:9" hidden="1" x14ac:dyDescent="0.25">
      <c r="A9132" s="60" t="s">
        <v>4498</v>
      </c>
      <c r="B9132" s="60" t="s">
        <v>4485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74"/>
        <v>3200000</v>
      </c>
      <c r="H9132" s="86" t="s">
        <v>4565</v>
      </c>
      <c r="I9132" s="60" t="s">
        <v>10705</v>
      </c>
    </row>
    <row r="9133" spans="1:9" hidden="1" x14ac:dyDescent="0.25">
      <c r="A9133" s="60" t="s">
        <v>4498</v>
      </c>
      <c r="B9133" s="60" t="s">
        <v>4006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74"/>
        <v>3000000</v>
      </c>
      <c r="H9133" s="86" t="s">
        <v>4565</v>
      </c>
      <c r="I9133" s="60" t="s">
        <v>10705</v>
      </c>
    </row>
    <row r="9134" spans="1:9" hidden="1" x14ac:dyDescent="0.25">
      <c r="A9134" s="60" t="s">
        <v>4498</v>
      </c>
      <c r="B9134" s="60" t="s">
        <v>6109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74"/>
        <v>1100000</v>
      </c>
      <c r="H9134" s="86" t="s">
        <v>4565</v>
      </c>
      <c r="I9134" s="60" t="s">
        <v>10705</v>
      </c>
    </row>
    <row r="9135" spans="1:9" hidden="1" x14ac:dyDescent="0.25">
      <c r="A9135" s="60" t="s">
        <v>4498</v>
      </c>
      <c r="B9135" s="60" t="s">
        <v>10613</v>
      </c>
      <c r="C9135" s="60" t="s">
        <v>10567</v>
      </c>
      <c r="D9135" s="65">
        <v>5</v>
      </c>
      <c r="E9135" s="66" t="s">
        <v>28</v>
      </c>
      <c r="F9135" s="72">
        <v>45000</v>
      </c>
      <c r="G9135" s="217">
        <f t="shared" si="274"/>
        <v>225000</v>
      </c>
      <c r="H9135" s="86" t="s">
        <v>4565</v>
      </c>
      <c r="I9135" s="60" t="s">
        <v>10705</v>
      </c>
    </row>
    <row r="9136" spans="1:9" hidden="1" x14ac:dyDescent="0.25">
      <c r="A9136" s="60" t="s">
        <v>4498</v>
      </c>
      <c r="B9136" s="75" t="s">
        <v>10596</v>
      </c>
      <c r="C9136" s="71" t="s">
        <v>10567</v>
      </c>
      <c r="D9136" s="60">
        <v>5</v>
      </c>
      <c r="E9136" s="60" t="s">
        <v>28</v>
      </c>
      <c r="F9136" s="72">
        <v>140000</v>
      </c>
      <c r="G9136" s="217">
        <f t="shared" si="274"/>
        <v>700000</v>
      </c>
      <c r="H9136" s="60" t="s">
        <v>4565</v>
      </c>
      <c r="I9136" s="60" t="s">
        <v>10705</v>
      </c>
    </row>
    <row r="9137" spans="1:9" hidden="1" x14ac:dyDescent="0.25">
      <c r="A9137" s="60" t="s">
        <v>4498</v>
      </c>
      <c r="B9137" s="75" t="s">
        <v>4352</v>
      </c>
      <c r="C9137" s="599" t="s">
        <v>10706</v>
      </c>
      <c r="D9137" s="60">
        <v>4</v>
      </c>
      <c r="E9137" s="60" t="s">
        <v>31</v>
      </c>
      <c r="F9137" s="72">
        <v>1</v>
      </c>
      <c r="G9137" s="217">
        <f t="shared" si="274"/>
        <v>4</v>
      </c>
      <c r="H9137" s="60" t="s">
        <v>4565</v>
      </c>
      <c r="I9137" s="60" t="s">
        <v>10705</v>
      </c>
    </row>
    <row r="9138" spans="1:9" hidden="1" x14ac:dyDescent="0.25">
      <c r="A9138" s="60" t="s">
        <v>4498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74"/>
        <v>150000</v>
      </c>
      <c r="H9138" s="60" t="s">
        <v>4565</v>
      </c>
      <c r="I9138" s="60" t="s">
        <v>10705</v>
      </c>
    </row>
    <row r="9139" spans="1:9" hidden="1" x14ac:dyDescent="0.25">
      <c r="A9139" s="60" t="s">
        <v>4498</v>
      </c>
      <c r="B9139" s="75" t="s">
        <v>10596</v>
      </c>
      <c r="C9139" s="71" t="s">
        <v>10567</v>
      </c>
      <c r="D9139" s="60">
        <v>1</v>
      </c>
      <c r="E9139" s="60" t="s">
        <v>31</v>
      </c>
      <c r="F9139" s="60">
        <v>140000</v>
      </c>
      <c r="G9139" s="60">
        <f t="shared" si="274"/>
        <v>140000</v>
      </c>
      <c r="H9139" s="576" t="s">
        <v>147</v>
      </c>
      <c r="I9139" s="60" t="s">
        <v>10707</v>
      </c>
    </row>
    <row r="9140" spans="1:9" hidden="1" x14ac:dyDescent="0.25">
      <c r="A9140" s="435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74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4583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74"/>
        <v>31000</v>
      </c>
      <c r="H9141" s="86" t="s">
        <v>5073</v>
      </c>
      <c r="I9141" s="73"/>
    </row>
    <row r="9142" spans="1:9" x14ac:dyDescent="0.25">
      <c r="A9142" s="218">
        <v>44621</v>
      </c>
      <c r="B9142" s="60" t="s">
        <v>10708</v>
      </c>
      <c r="C9142" s="75"/>
      <c r="D9142" s="65">
        <v>1</v>
      </c>
      <c r="E9142" s="60" t="s">
        <v>28</v>
      </c>
      <c r="F9142" s="67">
        <v>35000</v>
      </c>
      <c r="G9142" s="68">
        <f t="shared" si="274"/>
        <v>35000</v>
      </c>
      <c r="H9142" s="86" t="s">
        <v>5073</v>
      </c>
      <c r="I9142" s="73"/>
    </row>
    <row r="9143" spans="1:9" hidden="1" x14ac:dyDescent="0.25">
      <c r="A9143" s="218">
        <v>44621</v>
      </c>
      <c r="B9143" s="60" t="s">
        <v>10643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74"/>
        <v>905400</v>
      </c>
      <c r="H9143" s="86" t="s">
        <v>3891</v>
      </c>
      <c r="I9143" s="73" t="s">
        <v>10709</v>
      </c>
    </row>
    <row r="9144" spans="1:9" hidden="1" x14ac:dyDescent="0.25">
      <c r="A9144" s="218">
        <v>44621</v>
      </c>
      <c r="B9144" s="60" t="s">
        <v>4503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74"/>
        <v>450000</v>
      </c>
      <c r="H9144" s="86" t="s">
        <v>4504</v>
      </c>
      <c r="I9144" s="73"/>
    </row>
    <row r="9145" spans="1:9" hidden="1" x14ac:dyDescent="0.25">
      <c r="A9145" s="218">
        <v>44621</v>
      </c>
      <c r="B9145" s="60" t="s">
        <v>10710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75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9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75"/>
        <v>68000</v>
      </c>
      <c r="H9146" s="373" t="s">
        <v>3927</v>
      </c>
      <c r="I9146" s="73"/>
    </row>
    <row r="9147" spans="1:9" hidden="1" x14ac:dyDescent="0.25">
      <c r="A9147" s="218">
        <v>44621</v>
      </c>
      <c r="B9147" s="60" t="s">
        <v>8381</v>
      </c>
      <c r="C9147" s="60" t="s">
        <v>8382</v>
      </c>
      <c r="D9147" s="81">
        <v>1</v>
      </c>
      <c r="E9147" s="372" t="s">
        <v>28</v>
      </c>
      <c r="F9147" s="384">
        <v>81500</v>
      </c>
      <c r="G9147" s="217">
        <f t="shared" si="275"/>
        <v>81500</v>
      </c>
      <c r="H9147" s="364" t="s">
        <v>1032</v>
      </c>
      <c r="I9147" s="73" t="s">
        <v>10711</v>
      </c>
    </row>
    <row r="9148" spans="1:9" hidden="1" x14ac:dyDescent="0.25">
      <c r="A9148" s="218">
        <v>44621</v>
      </c>
      <c r="B9148" s="60" t="s">
        <v>5195</v>
      </c>
      <c r="C9148" s="60" t="s">
        <v>287</v>
      </c>
      <c r="D9148" s="81">
        <v>1</v>
      </c>
      <c r="E9148" s="372" t="s">
        <v>28</v>
      </c>
      <c r="F9148" s="384">
        <v>36000</v>
      </c>
      <c r="G9148" s="217">
        <f t="shared" si="275"/>
        <v>36000</v>
      </c>
      <c r="H9148" s="364" t="s">
        <v>1032</v>
      </c>
      <c r="I9148" s="73" t="s">
        <v>10711</v>
      </c>
    </row>
    <row r="9149" spans="1:9" hidden="1" x14ac:dyDescent="0.25">
      <c r="A9149" s="218">
        <v>44621</v>
      </c>
      <c r="B9149" s="60" t="s">
        <v>4505</v>
      </c>
      <c r="C9149" s="60" t="s">
        <v>4506</v>
      </c>
      <c r="D9149" s="65">
        <v>2</v>
      </c>
      <c r="E9149" s="60" t="s">
        <v>28</v>
      </c>
      <c r="F9149" s="67">
        <v>95000</v>
      </c>
      <c r="G9149" s="68">
        <f t="shared" si="275"/>
        <v>190000</v>
      </c>
      <c r="H9149" s="86" t="s">
        <v>4507</v>
      </c>
      <c r="I9149" s="73" t="s">
        <v>10712</v>
      </c>
    </row>
    <row r="9150" spans="1:9" hidden="1" x14ac:dyDescent="0.25">
      <c r="A9150" s="218">
        <v>44621</v>
      </c>
      <c r="B9150" s="63" t="s">
        <v>4062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75"/>
        <v>120000</v>
      </c>
      <c r="H9150" s="86" t="s">
        <v>160</v>
      </c>
      <c r="I9150" s="73" t="s">
        <v>10713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75"/>
        <v>50000</v>
      </c>
      <c r="H9151" s="86" t="s">
        <v>160</v>
      </c>
      <c r="I9151" s="73" t="s">
        <v>10713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75"/>
        <v>55000</v>
      </c>
      <c r="H9152" s="576" t="s">
        <v>160</v>
      </c>
      <c r="I9152" s="364" t="s">
        <v>10713</v>
      </c>
    </row>
    <row r="9153" spans="1:9" hidden="1" x14ac:dyDescent="0.25">
      <c r="A9153" s="218">
        <v>44621</v>
      </c>
      <c r="B9153" s="60" t="s">
        <v>4509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75"/>
        <v>1700000</v>
      </c>
      <c r="H9153" s="86" t="s">
        <v>160</v>
      </c>
      <c r="I9153" s="364" t="s">
        <v>10713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75"/>
        <v>100000</v>
      </c>
      <c r="H9154" s="86" t="s">
        <v>160</v>
      </c>
      <c r="I9154" s="364" t="s">
        <v>10713</v>
      </c>
    </row>
    <row r="9155" spans="1:9" hidden="1" x14ac:dyDescent="0.25">
      <c r="A9155" s="218">
        <v>44621</v>
      </c>
      <c r="B9155" s="60" t="s">
        <v>4510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75"/>
        <v>8000</v>
      </c>
      <c r="H9155" s="86" t="s">
        <v>160</v>
      </c>
      <c r="I9155" s="364" t="s">
        <v>10713</v>
      </c>
    </row>
    <row r="9156" spans="1:9" hidden="1" x14ac:dyDescent="0.25">
      <c r="A9156" s="218">
        <v>44621</v>
      </c>
      <c r="B9156" s="60" t="s">
        <v>10714</v>
      </c>
      <c r="C9156" s="60" t="s">
        <v>10715</v>
      </c>
      <c r="D9156" s="65">
        <v>2</v>
      </c>
      <c r="E9156" s="60" t="s">
        <v>28</v>
      </c>
      <c r="F9156" s="67">
        <v>1650000</v>
      </c>
      <c r="G9156" s="68">
        <f t="shared" si="275"/>
        <v>3300000</v>
      </c>
      <c r="H9156" s="86" t="s">
        <v>667</v>
      </c>
      <c r="I9156" s="587" t="s">
        <v>10716</v>
      </c>
    </row>
    <row r="9157" spans="1:9" hidden="1" x14ac:dyDescent="0.25">
      <c r="A9157" s="218">
        <v>44621</v>
      </c>
      <c r="B9157" s="74" t="s">
        <v>10599</v>
      </c>
      <c r="C9157" s="353" t="s">
        <v>10717</v>
      </c>
      <c r="D9157" s="65">
        <v>2</v>
      </c>
      <c r="E9157" s="66" t="s">
        <v>28</v>
      </c>
      <c r="F9157" s="67">
        <v>1535000</v>
      </c>
      <c r="G9157" s="68">
        <f t="shared" si="275"/>
        <v>3070000</v>
      </c>
      <c r="H9157" s="86" t="s">
        <v>667</v>
      </c>
      <c r="I9157" s="587" t="s">
        <v>10716</v>
      </c>
    </row>
    <row r="9158" spans="1:9" hidden="1" x14ac:dyDescent="0.25">
      <c r="A9158" s="218">
        <v>44621</v>
      </c>
      <c r="B9158" s="60" t="s">
        <v>4038</v>
      </c>
      <c r="C9158" s="60" t="s">
        <v>10718</v>
      </c>
      <c r="D9158" s="81">
        <v>4</v>
      </c>
      <c r="E9158" s="66" t="s">
        <v>28</v>
      </c>
      <c r="F9158" s="217">
        <v>45000</v>
      </c>
      <c r="G9158" s="68">
        <f t="shared" si="275"/>
        <v>180000</v>
      </c>
      <c r="H9158" s="86" t="s">
        <v>667</v>
      </c>
      <c r="I9158" s="587" t="s">
        <v>10716</v>
      </c>
    </row>
    <row r="9159" spans="1:9" hidden="1" x14ac:dyDescent="0.25">
      <c r="A9159" s="218">
        <v>44621</v>
      </c>
      <c r="B9159" s="60" t="s">
        <v>4518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75"/>
        <v>700000</v>
      </c>
      <c r="H9159" s="86" t="s">
        <v>667</v>
      </c>
      <c r="I9159" s="587" t="s">
        <v>10716</v>
      </c>
    </row>
    <row r="9160" spans="1:9" hidden="1" x14ac:dyDescent="0.25">
      <c r="A9160" s="218">
        <v>44621</v>
      </c>
      <c r="B9160" s="60" t="s">
        <v>4511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75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4512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4513</v>
      </c>
      <c r="C9162" s="87" t="s">
        <v>1297</v>
      </c>
      <c r="D9162" s="65">
        <v>15</v>
      </c>
      <c r="E9162" s="66" t="s">
        <v>38</v>
      </c>
      <c r="F9162" s="396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75"/>
        <v>253800</v>
      </c>
      <c r="H9163" s="86" t="s">
        <v>2048</v>
      </c>
      <c r="I9163" s="121" t="s">
        <v>10719</v>
      </c>
    </row>
    <row r="9164" spans="1:9" hidden="1" x14ac:dyDescent="0.25">
      <c r="A9164" s="218">
        <v>44621</v>
      </c>
      <c r="B9164" s="60" t="s">
        <v>4047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10719</v>
      </c>
    </row>
    <row r="9165" spans="1:9" hidden="1" x14ac:dyDescent="0.25">
      <c r="A9165" s="218">
        <v>44621</v>
      </c>
      <c r="B9165" s="60" t="s">
        <v>8381</v>
      </c>
      <c r="C9165" s="60" t="s">
        <v>8382</v>
      </c>
      <c r="D9165" s="65">
        <v>1</v>
      </c>
      <c r="E9165" s="66" t="s">
        <v>31</v>
      </c>
      <c r="F9165" s="396">
        <v>81500</v>
      </c>
      <c r="G9165" s="68">
        <f>D9165*F9165</f>
        <v>81500</v>
      </c>
      <c r="H9165" s="86" t="s">
        <v>2048</v>
      </c>
      <c r="I9165" s="121" t="s">
        <v>10719</v>
      </c>
    </row>
    <row r="9166" spans="1:9" hidden="1" x14ac:dyDescent="0.25">
      <c r="A9166" s="218">
        <v>44621</v>
      </c>
      <c r="B9166" s="63" t="s">
        <v>8381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10719</v>
      </c>
    </row>
    <row r="9167" spans="1:9" hidden="1" x14ac:dyDescent="0.25">
      <c r="A9167" s="218">
        <v>44621</v>
      </c>
      <c r="B9167" s="60" t="s">
        <v>10593</v>
      </c>
      <c r="C9167" s="71" t="s">
        <v>10720</v>
      </c>
      <c r="D9167" s="65">
        <v>1</v>
      </c>
      <c r="E9167" s="66" t="s">
        <v>28</v>
      </c>
      <c r="F9167" s="72">
        <v>1275000</v>
      </c>
      <c r="G9167" s="68">
        <f t="shared" si="275"/>
        <v>1275000</v>
      </c>
      <c r="H9167" s="86" t="s">
        <v>909</v>
      </c>
      <c r="I9167" s="86" t="s">
        <v>10721</v>
      </c>
    </row>
    <row r="9168" spans="1:9" hidden="1" x14ac:dyDescent="0.25">
      <c r="A9168" s="218">
        <v>44621</v>
      </c>
      <c r="B9168" s="75" t="s">
        <v>10596</v>
      </c>
      <c r="C9168" s="71" t="s">
        <v>10567</v>
      </c>
      <c r="D9168" s="65">
        <v>1</v>
      </c>
      <c r="E9168" s="66" t="s">
        <v>28</v>
      </c>
      <c r="F9168" s="72">
        <v>140000</v>
      </c>
      <c r="G9168" s="68">
        <f t="shared" si="275"/>
        <v>140000</v>
      </c>
      <c r="H9168" s="86" t="s">
        <v>909</v>
      </c>
      <c r="I9168" s="86" t="s">
        <v>10721</v>
      </c>
    </row>
    <row r="9169" spans="1:9" hidden="1" x14ac:dyDescent="0.25">
      <c r="A9169" s="218">
        <v>44621</v>
      </c>
      <c r="B9169" s="60" t="s">
        <v>10613</v>
      </c>
      <c r="C9169" s="60" t="s">
        <v>10567</v>
      </c>
      <c r="D9169" s="65">
        <v>1</v>
      </c>
      <c r="E9169" s="66" t="s">
        <v>28</v>
      </c>
      <c r="F9169" s="67">
        <v>45000</v>
      </c>
      <c r="G9169" s="68">
        <f t="shared" si="275"/>
        <v>45000</v>
      </c>
      <c r="H9169" s="86" t="s">
        <v>909</v>
      </c>
      <c r="I9169" s="60" t="s">
        <v>10721</v>
      </c>
    </row>
    <row r="9170" spans="1:9" hidden="1" x14ac:dyDescent="0.25">
      <c r="A9170" s="218">
        <v>44621</v>
      </c>
      <c r="B9170" s="60" t="s">
        <v>10722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75"/>
        <v>40000</v>
      </c>
      <c r="H9170" s="86" t="s">
        <v>909</v>
      </c>
      <c r="I9170" s="60" t="s">
        <v>10721</v>
      </c>
    </row>
    <row r="9171" spans="1:9" hidden="1" x14ac:dyDescent="0.25">
      <c r="A9171" s="218">
        <v>44652</v>
      </c>
      <c r="B9171" s="60" t="s">
        <v>3997</v>
      </c>
      <c r="C9171" s="60" t="s">
        <v>4419</v>
      </c>
      <c r="D9171" s="81">
        <v>2</v>
      </c>
      <c r="E9171" s="336" t="s">
        <v>330</v>
      </c>
      <c r="F9171" s="68">
        <v>23000</v>
      </c>
      <c r="G9171" s="217">
        <f t="shared" si="275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3997</v>
      </c>
      <c r="C9172" s="60" t="s">
        <v>4419</v>
      </c>
      <c r="D9172" s="65">
        <v>5</v>
      </c>
      <c r="E9172" s="66" t="s">
        <v>330</v>
      </c>
      <c r="F9172" s="67">
        <v>23000</v>
      </c>
      <c r="G9172" s="68">
        <f t="shared" si="275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75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9507</v>
      </c>
      <c r="C9174" s="75"/>
      <c r="D9174" s="65">
        <v>0.3</v>
      </c>
      <c r="E9174" s="60" t="s">
        <v>330</v>
      </c>
      <c r="F9174" s="67">
        <v>65000</v>
      </c>
      <c r="G9174" s="68">
        <f t="shared" si="275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4583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75"/>
        <v>77500</v>
      </c>
      <c r="H9175" s="86" t="s">
        <v>5073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75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4524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75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4525</v>
      </c>
      <c r="C9179" s="87" t="s">
        <v>665</v>
      </c>
      <c r="D9179" s="65">
        <v>2</v>
      </c>
      <c r="E9179" s="66" t="s">
        <v>31</v>
      </c>
      <c r="F9179" s="396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10723</v>
      </c>
      <c r="C9180" s="75"/>
      <c r="D9180" s="81">
        <v>1</v>
      </c>
      <c r="E9180" s="372" t="s">
        <v>28</v>
      </c>
      <c r="F9180" s="384">
        <v>40000</v>
      </c>
      <c r="G9180" s="68">
        <f t="shared" si="275"/>
        <v>40000</v>
      </c>
      <c r="H9180" s="364" t="s">
        <v>134</v>
      </c>
      <c r="I9180" s="73"/>
    </row>
    <row r="9181" spans="1:9" x14ac:dyDescent="0.25">
      <c r="A9181" s="218">
        <v>44652</v>
      </c>
      <c r="B9181" s="132" t="s">
        <v>7731</v>
      </c>
      <c r="C9181" s="60"/>
      <c r="D9181" s="81">
        <v>1</v>
      </c>
      <c r="E9181" s="372" t="s">
        <v>28</v>
      </c>
      <c r="F9181" s="384">
        <v>7000</v>
      </c>
      <c r="G9181" s="217">
        <f t="shared" si="275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10724</v>
      </c>
      <c r="C9182" s="60"/>
      <c r="D9182" s="81">
        <v>3</v>
      </c>
      <c r="E9182" s="372" t="s">
        <v>28</v>
      </c>
      <c r="F9182" s="384">
        <v>3000</v>
      </c>
      <c r="G9182" s="217">
        <f t="shared" si="275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4521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75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4523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75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4527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75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75"/>
        <v>225600</v>
      </c>
      <c r="H9186" s="86" t="s">
        <v>3239</v>
      </c>
      <c r="I9186" s="73" t="s">
        <v>10725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75"/>
        <v>225600</v>
      </c>
      <c r="H9187" s="86" t="s">
        <v>166</v>
      </c>
      <c r="I9187" s="73" t="s">
        <v>10726</v>
      </c>
    </row>
    <row r="9188" spans="1:9" hidden="1" x14ac:dyDescent="0.25">
      <c r="A9188" s="218">
        <v>44652</v>
      </c>
      <c r="B9188" s="60" t="s">
        <v>10593</v>
      </c>
      <c r="C9188" s="71" t="s">
        <v>10727</v>
      </c>
      <c r="D9188" s="65">
        <v>1</v>
      </c>
      <c r="E9188" s="66" t="s">
        <v>28</v>
      </c>
      <c r="F9188" s="67">
        <v>1275000</v>
      </c>
      <c r="G9188" s="68">
        <f t="shared" si="275"/>
        <v>1275000</v>
      </c>
      <c r="H9188" s="86" t="s">
        <v>3096</v>
      </c>
      <c r="I9188" s="364" t="s">
        <v>10728</v>
      </c>
    </row>
    <row r="9189" spans="1:9" hidden="1" x14ac:dyDescent="0.25">
      <c r="A9189" s="218">
        <v>44652</v>
      </c>
      <c r="B9189" s="75" t="s">
        <v>10596</v>
      </c>
      <c r="C9189" s="71" t="s">
        <v>10567</v>
      </c>
      <c r="D9189" s="81">
        <v>1</v>
      </c>
      <c r="E9189" s="66" t="s">
        <v>28</v>
      </c>
      <c r="F9189" s="217">
        <v>140000</v>
      </c>
      <c r="G9189" s="68">
        <f t="shared" si="275"/>
        <v>140000</v>
      </c>
      <c r="H9189" s="86" t="s">
        <v>3096</v>
      </c>
      <c r="I9189" s="364" t="s">
        <v>10728</v>
      </c>
    </row>
    <row r="9190" spans="1:9" hidden="1" x14ac:dyDescent="0.25">
      <c r="A9190" s="218">
        <v>44652</v>
      </c>
      <c r="B9190" s="60" t="s">
        <v>10613</v>
      </c>
      <c r="C9190" s="60" t="s">
        <v>10567</v>
      </c>
      <c r="D9190" s="65">
        <v>1</v>
      </c>
      <c r="E9190" s="66" t="s">
        <v>28</v>
      </c>
      <c r="F9190" s="72">
        <v>45000</v>
      </c>
      <c r="G9190" s="68">
        <f t="shared" si="275"/>
        <v>45000</v>
      </c>
      <c r="H9190" s="86" t="s">
        <v>3096</v>
      </c>
      <c r="I9190" s="364" t="s">
        <v>10728</v>
      </c>
    </row>
    <row r="9191" spans="1:9" hidden="1" x14ac:dyDescent="0.25">
      <c r="A9191" s="218">
        <v>44652</v>
      </c>
      <c r="B9191" s="60" t="s">
        <v>10588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75"/>
        <v>86000</v>
      </c>
      <c r="H9191" s="86" t="s">
        <v>1146</v>
      </c>
      <c r="I9191" s="587" t="s">
        <v>10729</v>
      </c>
    </row>
    <row r="9192" spans="1:9" hidden="1" x14ac:dyDescent="0.25">
      <c r="A9192" s="218">
        <v>44652</v>
      </c>
      <c r="B9192" s="60" t="s">
        <v>4356</v>
      </c>
      <c r="C9192" s="87" t="s">
        <v>4168</v>
      </c>
      <c r="D9192" s="65">
        <v>2</v>
      </c>
      <c r="E9192" s="66" t="s">
        <v>28</v>
      </c>
      <c r="F9192" s="67">
        <v>9000</v>
      </c>
      <c r="G9192" s="68">
        <f t="shared" si="275"/>
        <v>18000</v>
      </c>
      <c r="H9192" s="86" t="s">
        <v>1146</v>
      </c>
      <c r="I9192" s="587" t="s">
        <v>10729</v>
      </c>
    </row>
    <row r="9193" spans="1:9" hidden="1" x14ac:dyDescent="0.25">
      <c r="A9193" s="218">
        <v>44652</v>
      </c>
      <c r="B9193" s="60" t="s">
        <v>4348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75"/>
        <v>20000</v>
      </c>
      <c r="H9193" s="86" t="s">
        <v>1146</v>
      </c>
      <c r="I9193" s="587" t="s">
        <v>10729</v>
      </c>
    </row>
    <row r="9194" spans="1:9" hidden="1" x14ac:dyDescent="0.25">
      <c r="A9194" s="218">
        <v>44652</v>
      </c>
      <c r="B9194" s="60" t="s">
        <v>4466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75"/>
        <v>51000</v>
      </c>
      <c r="H9194" s="86" t="s">
        <v>1146</v>
      </c>
      <c r="I9194" s="587" t="s">
        <v>10729</v>
      </c>
    </row>
    <row r="9195" spans="1:9" hidden="1" x14ac:dyDescent="0.25">
      <c r="A9195" s="218">
        <v>44652</v>
      </c>
      <c r="B9195" s="60" t="s">
        <v>10730</v>
      </c>
      <c r="C9195" s="60" t="s">
        <v>70</v>
      </c>
      <c r="D9195" s="65">
        <v>1</v>
      </c>
      <c r="E9195" s="66" t="s">
        <v>28</v>
      </c>
      <c r="F9195" s="396">
        <v>10000</v>
      </c>
      <c r="G9195" s="217">
        <f t="shared" si="275"/>
        <v>10000</v>
      </c>
      <c r="H9195" s="86" t="s">
        <v>1146</v>
      </c>
      <c r="I9195" s="587" t="s">
        <v>10729</v>
      </c>
    </row>
    <row r="9196" spans="1:9" hidden="1" x14ac:dyDescent="0.25">
      <c r="A9196" s="218">
        <v>44652</v>
      </c>
      <c r="B9196" s="79" t="s">
        <v>101</v>
      </c>
      <c r="C9196" s="87" t="s">
        <v>10731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5987</v>
      </c>
      <c r="I9196" s="121" t="s">
        <v>10732</v>
      </c>
    </row>
    <row r="9197" spans="1:9" hidden="1" x14ac:dyDescent="0.25">
      <c r="A9197" s="218">
        <v>44652</v>
      </c>
      <c r="B9197" s="79" t="s">
        <v>101</v>
      </c>
      <c r="C9197" s="87" t="s">
        <v>10733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5987</v>
      </c>
      <c r="I9197" s="121" t="s">
        <v>10732</v>
      </c>
    </row>
    <row r="9198" spans="1:9" hidden="1" x14ac:dyDescent="0.25">
      <c r="A9198" s="218">
        <v>44652</v>
      </c>
      <c r="B9198" s="79" t="s">
        <v>101</v>
      </c>
      <c r="C9198" s="60" t="s">
        <v>10734</v>
      </c>
      <c r="D9198" s="65">
        <v>1</v>
      </c>
      <c r="E9198" s="66" t="s">
        <v>28</v>
      </c>
      <c r="F9198" s="67">
        <v>3097800</v>
      </c>
      <c r="G9198" s="68">
        <f t="shared" si="275"/>
        <v>3097800</v>
      </c>
      <c r="H9198" s="86" t="s">
        <v>560</v>
      </c>
      <c r="I9198" s="121" t="s">
        <v>10732</v>
      </c>
    </row>
    <row r="9199" spans="1:9" hidden="1" x14ac:dyDescent="0.25">
      <c r="A9199" s="218">
        <v>44652</v>
      </c>
      <c r="B9199" s="79" t="s">
        <v>101</v>
      </c>
      <c r="C9199" s="60" t="s">
        <v>10735</v>
      </c>
      <c r="D9199" s="65">
        <v>1</v>
      </c>
      <c r="E9199" s="66" t="s">
        <v>28</v>
      </c>
      <c r="F9199" s="67">
        <v>3097800</v>
      </c>
      <c r="G9199" s="68">
        <f t="shared" si="275"/>
        <v>3097800</v>
      </c>
      <c r="H9199" s="86" t="s">
        <v>560</v>
      </c>
      <c r="I9199" s="121" t="s">
        <v>10732</v>
      </c>
    </row>
    <row r="9200" spans="1:9" hidden="1" x14ac:dyDescent="0.25">
      <c r="A9200" s="218">
        <v>44652</v>
      </c>
      <c r="B9200" s="79" t="s">
        <v>101</v>
      </c>
      <c r="C9200" s="60" t="s">
        <v>10736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7195</v>
      </c>
      <c r="I9200" s="121" t="s">
        <v>10732</v>
      </c>
    </row>
    <row r="9201" spans="1:9" hidden="1" x14ac:dyDescent="0.25">
      <c r="A9201" s="218">
        <v>44652</v>
      </c>
      <c r="B9201" s="79" t="s">
        <v>101</v>
      </c>
      <c r="C9201" s="60" t="s">
        <v>10737</v>
      </c>
      <c r="D9201" s="65">
        <v>1</v>
      </c>
      <c r="E9201" s="66" t="s">
        <v>31</v>
      </c>
      <c r="F9201" s="67">
        <v>3097800</v>
      </c>
      <c r="G9201" s="68">
        <f t="shared" ref="G9201:G9234" si="276">D9201*F9201</f>
        <v>3097800</v>
      </c>
      <c r="H9201" s="86" t="s">
        <v>7195</v>
      </c>
      <c r="I9201" s="121" t="s">
        <v>10732</v>
      </c>
    </row>
    <row r="9202" spans="1:9" hidden="1" x14ac:dyDescent="0.25">
      <c r="A9202" s="218">
        <v>44652</v>
      </c>
      <c r="B9202" s="60" t="s">
        <v>4006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76"/>
        <v>600000</v>
      </c>
      <c r="H9202" s="86" t="s">
        <v>552</v>
      </c>
      <c r="I9202" s="121" t="s">
        <v>10732</v>
      </c>
    </row>
    <row r="9203" spans="1:9" hidden="1" x14ac:dyDescent="0.25">
      <c r="A9203" s="218">
        <v>44682</v>
      </c>
      <c r="B9203" s="132" t="s">
        <v>4583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76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76"/>
        <v>36000</v>
      </c>
      <c r="H9204" s="86" t="s">
        <v>10738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76"/>
        <v>338400</v>
      </c>
      <c r="H9205" s="86" t="s">
        <v>4490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76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4410</v>
      </c>
      <c r="C9207" s="87"/>
      <c r="D9207" s="65">
        <v>1</v>
      </c>
      <c r="E9207" s="66" t="s">
        <v>3929</v>
      </c>
      <c r="F9207" s="67">
        <v>75000</v>
      </c>
      <c r="G9207" s="68">
        <f t="shared" si="276"/>
        <v>75000</v>
      </c>
      <c r="H9207" s="86" t="s">
        <v>552</v>
      </c>
      <c r="I9207" s="73" t="s">
        <v>10739</v>
      </c>
    </row>
    <row r="9208" spans="1:9" hidden="1" x14ac:dyDescent="0.25">
      <c r="A9208" s="218">
        <v>44682</v>
      </c>
      <c r="B9208" s="132" t="s">
        <v>4583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6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4410</v>
      </c>
      <c r="C9210" s="87" t="s">
        <v>67</v>
      </c>
      <c r="D9210" s="65">
        <v>1</v>
      </c>
      <c r="E9210" s="66" t="s">
        <v>77</v>
      </c>
      <c r="F9210" s="396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4537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76"/>
        <v>10000</v>
      </c>
      <c r="H9212" s="86" t="s">
        <v>1306</v>
      </c>
      <c r="I9212" s="73" t="s">
        <v>10740</v>
      </c>
    </row>
    <row r="9213" spans="1:9" hidden="1" x14ac:dyDescent="0.25">
      <c r="A9213" s="218">
        <v>44682</v>
      </c>
      <c r="B9213" s="60" t="s">
        <v>4538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76"/>
        <v>195000</v>
      </c>
      <c r="H9213" s="86" t="s">
        <v>1306</v>
      </c>
      <c r="I9213" s="73" t="s">
        <v>10740</v>
      </c>
    </row>
    <row r="9214" spans="1:9" hidden="1" x14ac:dyDescent="0.25">
      <c r="A9214" s="218">
        <v>44682</v>
      </c>
      <c r="B9214" s="60" t="s">
        <v>4539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76"/>
        <v>40000</v>
      </c>
      <c r="H9214" s="86" t="s">
        <v>1007</v>
      </c>
      <c r="I9214" s="73" t="s">
        <v>10741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76"/>
        <v>141000</v>
      </c>
      <c r="H9215" s="86" t="s">
        <v>1007</v>
      </c>
      <c r="I9215" s="73" t="s">
        <v>10741</v>
      </c>
    </row>
    <row r="9216" spans="1:9" hidden="1" x14ac:dyDescent="0.25">
      <c r="A9216" s="218">
        <v>44682</v>
      </c>
      <c r="B9216" s="60" t="s">
        <v>8381</v>
      </c>
      <c r="C9216" s="60" t="s">
        <v>8382</v>
      </c>
      <c r="D9216" s="81">
        <v>1</v>
      </c>
      <c r="E9216" s="66" t="s">
        <v>28</v>
      </c>
      <c r="F9216" s="394">
        <v>81500</v>
      </c>
      <c r="G9216" s="217">
        <f t="shared" si="276"/>
        <v>81500</v>
      </c>
      <c r="H9216" s="86" t="s">
        <v>1007</v>
      </c>
      <c r="I9216" s="73" t="s">
        <v>10741</v>
      </c>
    </row>
    <row r="9217" spans="1:9" hidden="1" x14ac:dyDescent="0.25">
      <c r="A9217" s="218">
        <v>44682</v>
      </c>
      <c r="B9217" s="60" t="s">
        <v>4541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76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4542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76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4544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76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4545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76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4546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76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4547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76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4548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76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4549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76"/>
        <v>30000</v>
      </c>
      <c r="H9224" s="374" t="s">
        <v>4550</v>
      </c>
      <c r="I9224" s="364"/>
    </row>
    <row r="9225" spans="1:9" hidden="1" x14ac:dyDescent="0.25">
      <c r="A9225" s="218">
        <v>44682</v>
      </c>
      <c r="B9225" s="75" t="s">
        <v>4551</v>
      </c>
      <c r="C9225" s="60" t="s">
        <v>70</v>
      </c>
      <c r="D9225" s="81">
        <v>1</v>
      </c>
      <c r="E9225" s="76" t="s">
        <v>3916</v>
      </c>
      <c r="F9225" s="398">
        <v>155000</v>
      </c>
      <c r="G9225" s="72">
        <f t="shared" si="276"/>
        <v>155000</v>
      </c>
      <c r="H9225" s="374" t="s">
        <v>4550</v>
      </c>
      <c r="I9225" s="587"/>
    </row>
    <row r="9226" spans="1:9" hidden="1" x14ac:dyDescent="0.25">
      <c r="A9226" s="218">
        <v>44682</v>
      </c>
      <c r="B9226" s="60" t="s">
        <v>4552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76"/>
        <v>195000</v>
      </c>
      <c r="H9226" s="374" t="s">
        <v>565</v>
      </c>
      <c r="I9226" s="587"/>
    </row>
    <row r="9227" spans="1:9" hidden="1" x14ac:dyDescent="0.25">
      <c r="A9227" s="218">
        <v>44682</v>
      </c>
      <c r="B9227" s="60" t="s">
        <v>4426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76"/>
        <v>450000</v>
      </c>
      <c r="H9227" s="86" t="s">
        <v>696</v>
      </c>
      <c r="I9227" s="587" t="s">
        <v>10742</v>
      </c>
    </row>
    <row r="9228" spans="1:9" hidden="1" x14ac:dyDescent="0.25">
      <c r="A9228" s="218">
        <v>44682</v>
      </c>
      <c r="B9228" s="60" t="s">
        <v>10743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587" t="s">
        <v>10742</v>
      </c>
    </row>
    <row r="9229" spans="1:9" hidden="1" x14ac:dyDescent="0.25">
      <c r="A9229" s="218">
        <v>44682</v>
      </c>
      <c r="B9229" s="60" t="s">
        <v>4528</v>
      </c>
      <c r="C9229" s="60" t="s">
        <v>518</v>
      </c>
      <c r="D9229" s="65">
        <v>1</v>
      </c>
      <c r="E9229" s="66" t="s">
        <v>28</v>
      </c>
      <c r="F9229" s="396">
        <v>875000</v>
      </c>
      <c r="G9229" s="217">
        <f t="shared" si="276"/>
        <v>875000</v>
      </c>
      <c r="H9229" s="86" t="s">
        <v>696</v>
      </c>
      <c r="I9229" s="587" t="s">
        <v>10742</v>
      </c>
    </row>
    <row r="9230" spans="1:9" hidden="1" x14ac:dyDescent="0.25">
      <c r="A9230" s="218">
        <v>44682</v>
      </c>
      <c r="B9230" s="111" t="s">
        <v>4026</v>
      </c>
      <c r="C9230" s="87" t="s">
        <v>70</v>
      </c>
      <c r="D9230" s="65">
        <v>1</v>
      </c>
      <c r="E9230" s="66" t="s">
        <v>28</v>
      </c>
      <c r="F9230" s="396">
        <v>90000</v>
      </c>
      <c r="G9230" s="68">
        <f t="shared" si="276"/>
        <v>90000</v>
      </c>
      <c r="H9230" s="86" t="s">
        <v>696</v>
      </c>
      <c r="I9230" s="587" t="s">
        <v>10742</v>
      </c>
    </row>
    <row r="9231" spans="1:9" hidden="1" x14ac:dyDescent="0.25">
      <c r="A9231" s="218">
        <v>44682</v>
      </c>
      <c r="B9231" s="79" t="s">
        <v>10744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87" t="s">
        <v>10742</v>
      </c>
    </row>
    <row r="9232" spans="1:9" hidden="1" x14ac:dyDescent="0.25">
      <c r="A9232" s="218">
        <v>44682</v>
      </c>
      <c r="B9232" s="79" t="s">
        <v>10745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87" t="s">
        <v>10742</v>
      </c>
    </row>
    <row r="9233" spans="1:9" hidden="1" x14ac:dyDescent="0.25">
      <c r="A9233" s="218">
        <v>44682</v>
      </c>
      <c r="B9233" s="60" t="s">
        <v>4508</v>
      </c>
      <c r="C9233" s="60" t="s">
        <v>4506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87" t="s">
        <v>10742</v>
      </c>
    </row>
    <row r="9234" spans="1:9" hidden="1" x14ac:dyDescent="0.25">
      <c r="A9234" s="218">
        <v>44682</v>
      </c>
      <c r="B9234" s="79" t="s">
        <v>4852</v>
      </c>
      <c r="C9234" s="60" t="s">
        <v>4853</v>
      </c>
      <c r="D9234" s="65">
        <v>1</v>
      </c>
      <c r="E9234" s="66" t="s">
        <v>28</v>
      </c>
      <c r="F9234" s="67">
        <v>196350</v>
      </c>
      <c r="G9234" s="68">
        <f t="shared" si="276"/>
        <v>196350</v>
      </c>
      <c r="H9234" s="86" t="s">
        <v>696</v>
      </c>
      <c r="I9234" s="587" t="s">
        <v>10742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87" t="s">
        <v>10742</v>
      </c>
    </row>
    <row r="9236" spans="1:9" hidden="1" x14ac:dyDescent="0.25">
      <c r="A9236" s="218">
        <v>44713</v>
      </c>
      <c r="B9236" s="60" t="s">
        <v>3997</v>
      </c>
      <c r="C9236" s="60" t="s">
        <v>4419</v>
      </c>
      <c r="D9236" s="65">
        <v>2</v>
      </c>
      <c r="E9236" s="66" t="s">
        <v>330</v>
      </c>
      <c r="F9236" s="67">
        <v>23000</v>
      </c>
      <c r="G9236" s="217">
        <f t="shared" ref="G9236:G9299" si="277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3997</v>
      </c>
      <c r="C9237" s="60" t="s">
        <v>4419</v>
      </c>
      <c r="D9237" s="65">
        <v>3</v>
      </c>
      <c r="E9237" s="66" t="s">
        <v>330</v>
      </c>
      <c r="F9237" s="67">
        <v>23000</v>
      </c>
      <c r="G9237" s="68">
        <f t="shared" si="277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77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77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4426</v>
      </c>
      <c r="C9240" s="60" t="s">
        <v>10563</v>
      </c>
      <c r="D9240" s="65">
        <v>1</v>
      </c>
      <c r="E9240" s="66" t="s">
        <v>31</v>
      </c>
      <c r="F9240" s="72">
        <v>460000</v>
      </c>
      <c r="G9240" s="68">
        <f t="shared" si="277"/>
        <v>460000</v>
      </c>
      <c r="H9240" s="86" t="s">
        <v>1146</v>
      </c>
      <c r="I9240" s="73" t="s">
        <v>10746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77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77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77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6">
        <v>34689</v>
      </c>
      <c r="G9244" s="68">
        <f t="shared" si="277"/>
        <v>346890</v>
      </c>
      <c r="H9244" s="86" t="s">
        <v>687</v>
      </c>
      <c r="I9244" s="364" t="s">
        <v>10747</v>
      </c>
    </row>
    <row r="9245" spans="1:9" hidden="1" x14ac:dyDescent="0.25">
      <c r="A9245" s="218">
        <v>44713</v>
      </c>
      <c r="B9245" s="60" t="s">
        <v>4556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77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4254</v>
      </c>
      <c r="C9247" s="60" t="s">
        <v>713</v>
      </c>
      <c r="D9247" s="65">
        <v>2</v>
      </c>
      <c r="E9247" s="66" t="s">
        <v>4560</v>
      </c>
      <c r="F9247" s="396">
        <v>110000</v>
      </c>
      <c r="G9247" s="68">
        <f t="shared" si="277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4561</v>
      </c>
      <c r="D9248" s="65">
        <v>2</v>
      </c>
      <c r="E9248" s="372" t="s">
        <v>28</v>
      </c>
      <c r="F9248" s="68">
        <v>25000</v>
      </c>
      <c r="G9248" s="217">
        <f t="shared" si="277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4562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77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4563</v>
      </c>
      <c r="C9250" s="60" t="s">
        <v>1297</v>
      </c>
      <c r="D9250" s="65">
        <v>1</v>
      </c>
      <c r="E9250" s="66" t="s">
        <v>4564</v>
      </c>
      <c r="F9250" s="72">
        <v>10000</v>
      </c>
      <c r="G9250" s="217">
        <f t="shared" si="277"/>
        <v>10000</v>
      </c>
      <c r="H9250" s="86" t="s">
        <v>4565</v>
      </c>
      <c r="I9250" s="587" t="s">
        <v>10748</v>
      </c>
    </row>
    <row r="9251" spans="1:9" hidden="1" x14ac:dyDescent="0.25">
      <c r="A9251" s="218">
        <v>44713</v>
      </c>
      <c r="B9251" s="60" t="s">
        <v>4909</v>
      </c>
      <c r="C9251" s="60" t="s">
        <v>4913</v>
      </c>
      <c r="D9251" s="65">
        <v>1</v>
      </c>
      <c r="E9251" s="66" t="s">
        <v>116</v>
      </c>
      <c r="F9251" s="72">
        <v>1825000</v>
      </c>
      <c r="G9251" s="217">
        <f t="shared" si="277"/>
        <v>1825000</v>
      </c>
      <c r="H9251" s="86" t="s">
        <v>2744</v>
      </c>
      <c r="I9251" s="73" t="s">
        <v>10749</v>
      </c>
    </row>
    <row r="9252" spans="1:9" hidden="1" x14ac:dyDescent="0.25">
      <c r="A9252" s="218">
        <v>44713</v>
      </c>
      <c r="B9252" s="60" t="s">
        <v>4909</v>
      </c>
      <c r="C9252" s="60" t="s">
        <v>4910</v>
      </c>
      <c r="D9252" s="65">
        <v>1</v>
      </c>
      <c r="E9252" s="66" t="s">
        <v>116</v>
      </c>
      <c r="F9252" s="72">
        <v>1825000</v>
      </c>
      <c r="G9252" s="217">
        <f t="shared" si="277"/>
        <v>1825000</v>
      </c>
      <c r="H9252" s="86" t="s">
        <v>2744</v>
      </c>
      <c r="I9252" s="73" t="s">
        <v>10749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77"/>
        <v>253800</v>
      </c>
      <c r="H9253" s="86" t="s">
        <v>2744</v>
      </c>
      <c r="I9253" s="73" t="s">
        <v>10749</v>
      </c>
    </row>
    <row r="9254" spans="1:9" hidden="1" x14ac:dyDescent="0.25">
      <c r="A9254" s="218">
        <v>44713</v>
      </c>
      <c r="B9254" s="60" t="s">
        <v>4047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77"/>
        <v>87500</v>
      </c>
      <c r="H9254" s="86" t="s">
        <v>2744</v>
      </c>
      <c r="I9254" s="73" t="s">
        <v>10749</v>
      </c>
    </row>
    <row r="9255" spans="1:9" hidden="1" x14ac:dyDescent="0.25">
      <c r="A9255" s="218">
        <v>44713</v>
      </c>
      <c r="B9255" s="60" t="s">
        <v>4909</v>
      </c>
      <c r="C9255" s="60" t="s">
        <v>4912</v>
      </c>
      <c r="D9255" s="65">
        <v>1</v>
      </c>
      <c r="E9255" s="66" t="s">
        <v>116</v>
      </c>
      <c r="F9255" s="72">
        <v>1825000</v>
      </c>
      <c r="G9255" s="217">
        <f t="shared" si="277"/>
        <v>1825000</v>
      </c>
      <c r="H9255" s="86" t="s">
        <v>138</v>
      </c>
      <c r="I9255" s="364" t="s">
        <v>10750</v>
      </c>
    </row>
    <row r="9256" spans="1:9" hidden="1" x14ac:dyDescent="0.25">
      <c r="A9256" s="218">
        <v>44713</v>
      </c>
      <c r="B9256" s="60" t="s">
        <v>4909</v>
      </c>
      <c r="C9256" s="60" t="s">
        <v>4910</v>
      </c>
      <c r="D9256" s="65">
        <v>1</v>
      </c>
      <c r="E9256" s="76" t="s">
        <v>71</v>
      </c>
      <c r="F9256" s="72">
        <v>1825000</v>
      </c>
      <c r="G9256" s="217">
        <f t="shared" si="277"/>
        <v>1825000</v>
      </c>
      <c r="H9256" s="86" t="s">
        <v>138</v>
      </c>
      <c r="I9256" s="364" t="s">
        <v>10750</v>
      </c>
    </row>
    <row r="9257" spans="1:9" hidden="1" x14ac:dyDescent="0.25">
      <c r="A9257" s="218">
        <v>44713</v>
      </c>
      <c r="B9257" s="60" t="s">
        <v>4499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77"/>
        <v>1</v>
      </c>
      <c r="H9257" s="374" t="s">
        <v>10751</v>
      </c>
      <c r="I9257" s="587" t="s">
        <v>10752</v>
      </c>
    </row>
    <row r="9258" spans="1:9" hidden="1" x14ac:dyDescent="0.25">
      <c r="A9258" s="218">
        <v>44713</v>
      </c>
      <c r="B9258" s="60" t="s">
        <v>4500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77"/>
        <v>1</v>
      </c>
      <c r="H9258" s="374" t="s">
        <v>10751</v>
      </c>
      <c r="I9258" s="587" t="s">
        <v>10752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6">
        <v>34689</v>
      </c>
      <c r="G9259" s="217">
        <f t="shared" si="277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3997</v>
      </c>
      <c r="C9260" s="60" t="s">
        <v>4419</v>
      </c>
      <c r="D9260" s="60">
        <v>3</v>
      </c>
      <c r="E9260" s="71" t="s">
        <v>137</v>
      </c>
      <c r="F9260" s="396">
        <v>23000</v>
      </c>
      <c r="G9260" s="217">
        <f t="shared" si="277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77"/>
        <v>84600</v>
      </c>
      <c r="H9261" s="86" t="s">
        <v>4490</v>
      </c>
      <c r="I9261" s="73"/>
    </row>
    <row r="9262" spans="1:9" hidden="1" x14ac:dyDescent="0.25">
      <c r="A9262" s="218">
        <v>44743</v>
      </c>
      <c r="B9262" s="132" t="s">
        <v>4583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77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4570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77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4047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77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8381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77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4567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77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4571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77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4282</v>
      </c>
      <c r="C9269" s="60" t="s">
        <v>4557</v>
      </c>
      <c r="D9269" s="65">
        <v>6</v>
      </c>
      <c r="E9269" s="66" t="s">
        <v>28</v>
      </c>
      <c r="F9269" s="68">
        <v>300000</v>
      </c>
      <c r="G9269" s="217">
        <f t="shared" si="277"/>
        <v>1800000</v>
      </c>
      <c r="H9269" s="86" t="s">
        <v>4181</v>
      </c>
      <c r="I9269" s="73" t="s">
        <v>10753</v>
      </c>
    </row>
    <row r="9270" spans="1:9" hidden="1" x14ac:dyDescent="0.25">
      <c r="A9270" s="218">
        <v>44743</v>
      </c>
      <c r="B9270" s="60" t="s">
        <v>4558</v>
      </c>
      <c r="C9270" s="60" t="s">
        <v>4557</v>
      </c>
      <c r="D9270" s="65">
        <v>6</v>
      </c>
      <c r="E9270" s="66" t="s">
        <v>28</v>
      </c>
      <c r="F9270" s="396">
        <v>110000</v>
      </c>
      <c r="G9270" s="68">
        <f t="shared" si="277"/>
        <v>660000</v>
      </c>
      <c r="H9270" s="86" t="s">
        <v>4181</v>
      </c>
      <c r="I9270" s="73" t="s">
        <v>10753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77"/>
        <v>90000</v>
      </c>
      <c r="H9271" s="86" t="s">
        <v>166</v>
      </c>
      <c r="I9271" s="73" t="s">
        <v>10726</v>
      </c>
    </row>
    <row r="9272" spans="1:9" hidden="1" x14ac:dyDescent="0.25">
      <c r="A9272" s="218">
        <v>44743</v>
      </c>
      <c r="B9272" s="60" t="s">
        <v>4568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77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77"/>
        <v>90000</v>
      </c>
      <c r="H9273" s="86" t="s">
        <v>4550</v>
      </c>
      <c r="I9273" s="73"/>
    </row>
    <row r="9274" spans="1:9" hidden="1" x14ac:dyDescent="0.25">
      <c r="A9274" s="218">
        <v>44743</v>
      </c>
      <c r="B9274" s="60" t="s">
        <v>4909</v>
      </c>
      <c r="C9274" s="60" t="s">
        <v>4912</v>
      </c>
      <c r="D9274" s="65">
        <v>1</v>
      </c>
      <c r="E9274" s="372" t="s">
        <v>71</v>
      </c>
      <c r="F9274" s="72">
        <v>1825000</v>
      </c>
      <c r="G9274" s="217">
        <f t="shared" si="277"/>
        <v>1825000</v>
      </c>
      <c r="H9274" s="86" t="s">
        <v>166</v>
      </c>
      <c r="I9274" s="73" t="s">
        <v>10754</v>
      </c>
    </row>
    <row r="9275" spans="1:9" hidden="1" x14ac:dyDescent="0.25">
      <c r="A9275" s="218">
        <v>44743</v>
      </c>
      <c r="B9275" s="60" t="s">
        <v>4909</v>
      </c>
      <c r="C9275" s="60" t="s">
        <v>4910</v>
      </c>
      <c r="D9275" s="65">
        <v>1</v>
      </c>
      <c r="E9275" s="66" t="s">
        <v>71</v>
      </c>
      <c r="F9275" s="72">
        <v>1825000</v>
      </c>
      <c r="G9275" s="68">
        <f t="shared" si="277"/>
        <v>1825000</v>
      </c>
      <c r="H9275" s="86" t="s">
        <v>166</v>
      </c>
      <c r="I9275" s="73" t="s">
        <v>10754</v>
      </c>
    </row>
    <row r="9276" spans="1:9" hidden="1" x14ac:dyDescent="0.25">
      <c r="A9276" s="218">
        <v>44743</v>
      </c>
      <c r="B9276" s="60" t="s">
        <v>4287</v>
      </c>
      <c r="C9276" s="60"/>
      <c r="D9276" s="65">
        <v>20</v>
      </c>
      <c r="E9276" s="66" t="s">
        <v>28</v>
      </c>
      <c r="F9276" s="62">
        <v>800</v>
      </c>
      <c r="G9276" s="217">
        <f t="shared" si="277"/>
        <v>16000</v>
      </c>
      <c r="H9276" s="86" t="s">
        <v>134</v>
      </c>
      <c r="I9276" s="73"/>
    </row>
    <row r="9277" spans="1:9" x14ac:dyDescent="0.25">
      <c r="A9277" s="218">
        <v>44743</v>
      </c>
      <c r="B9277" s="132" t="s">
        <v>7731</v>
      </c>
      <c r="C9277" s="60"/>
      <c r="D9277" s="65">
        <v>2</v>
      </c>
      <c r="E9277" s="66" t="s">
        <v>28</v>
      </c>
      <c r="F9277" s="72">
        <v>7000</v>
      </c>
      <c r="G9277" s="217">
        <f t="shared" si="277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77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10755</v>
      </c>
      <c r="C9279" s="60"/>
      <c r="D9279" s="65">
        <v>1</v>
      </c>
      <c r="E9279" s="66" t="s">
        <v>28</v>
      </c>
      <c r="F9279" s="72">
        <v>45000</v>
      </c>
      <c r="G9279" s="217">
        <f t="shared" si="277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10756</v>
      </c>
      <c r="C9280" s="60" t="s">
        <v>242</v>
      </c>
      <c r="D9280" s="65">
        <v>1</v>
      </c>
      <c r="E9280" s="66" t="s">
        <v>28</v>
      </c>
      <c r="F9280" s="396">
        <v>45000</v>
      </c>
      <c r="G9280" s="217">
        <f t="shared" si="277"/>
        <v>45000</v>
      </c>
      <c r="H9280" s="86" t="s">
        <v>3530</v>
      </c>
      <c r="I9280" s="73" t="s">
        <v>10757</v>
      </c>
    </row>
    <row r="9281" spans="1:9" hidden="1" x14ac:dyDescent="0.25">
      <c r="A9281" s="218">
        <v>44774</v>
      </c>
      <c r="B9281" s="60" t="s">
        <v>3997</v>
      </c>
      <c r="C9281" s="60" t="s">
        <v>4419</v>
      </c>
      <c r="D9281" s="60">
        <v>4.5</v>
      </c>
      <c r="E9281" s="71" t="s">
        <v>137</v>
      </c>
      <c r="F9281" s="396">
        <v>23000</v>
      </c>
      <c r="G9281" s="217">
        <f t="shared" si="277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10758</v>
      </c>
      <c r="C9282" s="60" t="s">
        <v>10759</v>
      </c>
      <c r="D9282" s="60">
        <v>2</v>
      </c>
      <c r="E9282" s="66" t="s">
        <v>330</v>
      </c>
      <c r="F9282" s="62">
        <v>23000</v>
      </c>
      <c r="G9282" s="68">
        <f t="shared" si="277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77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3997</v>
      </c>
      <c r="C9284" s="60" t="s">
        <v>4419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77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10563</v>
      </c>
      <c r="D9286" s="65">
        <v>2</v>
      </c>
      <c r="E9286" s="66" t="s">
        <v>28</v>
      </c>
      <c r="F9286" s="72">
        <v>460000</v>
      </c>
      <c r="G9286" s="68">
        <f t="shared" si="277"/>
        <v>920000</v>
      </c>
      <c r="H9286" s="86" t="s">
        <v>126</v>
      </c>
      <c r="I9286" s="73" t="s">
        <v>10760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77"/>
        <v>190000</v>
      </c>
      <c r="H9287" s="86" t="s">
        <v>126</v>
      </c>
      <c r="I9287" s="73" t="s">
        <v>10760</v>
      </c>
    </row>
    <row r="9288" spans="1:9" hidden="1" x14ac:dyDescent="0.25">
      <c r="A9288" s="218">
        <v>44774</v>
      </c>
      <c r="B9288" s="60" t="s">
        <v>10696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77"/>
        <v>197000</v>
      </c>
      <c r="H9288" s="86" t="s">
        <v>126</v>
      </c>
      <c r="I9288" s="73" t="s">
        <v>10760</v>
      </c>
    </row>
    <row r="9289" spans="1:9" hidden="1" x14ac:dyDescent="0.25">
      <c r="A9289" s="218">
        <v>44774</v>
      </c>
      <c r="B9289" s="60" t="s">
        <v>4207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77"/>
        <v>140000</v>
      </c>
      <c r="H9289" s="86" t="s">
        <v>126</v>
      </c>
      <c r="I9289" s="73" t="s">
        <v>10760</v>
      </c>
    </row>
    <row r="9290" spans="1:9" hidden="1" x14ac:dyDescent="0.25">
      <c r="A9290" s="218">
        <v>44774</v>
      </c>
      <c r="B9290" s="60" t="s">
        <v>4574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77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4575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77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4576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77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10761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77"/>
        <v>150000</v>
      </c>
      <c r="H9293" s="86" t="s">
        <v>1043</v>
      </c>
      <c r="I9293" s="73" t="s">
        <v>10762</v>
      </c>
    </row>
    <row r="9294" spans="1:9" hidden="1" x14ac:dyDescent="0.25">
      <c r="A9294" s="218">
        <v>44774</v>
      </c>
      <c r="B9294" s="60" t="s">
        <v>4040</v>
      </c>
      <c r="C9294" s="60" t="s">
        <v>70</v>
      </c>
      <c r="D9294" s="65">
        <v>0.4</v>
      </c>
      <c r="E9294" s="66" t="s">
        <v>137</v>
      </c>
      <c r="F9294" s="396">
        <v>85000</v>
      </c>
      <c r="G9294" s="68">
        <f t="shared" si="277"/>
        <v>34000</v>
      </c>
      <c r="H9294" s="86" t="s">
        <v>1095</v>
      </c>
      <c r="I9294" s="73" t="s">
        <v>10763</v>
      </c>
    </row>
    <row r="9295" spans="1:9" hidden="1" x14ac:dyDescent="0.25">
      <c r="A9295" s="218">
        <v>44774</v>
      </c>
      <c r="B9295" s="60" t="s">
        <v>10764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77"/>
        <v>150000</v>
      </c>
      <c r="H9295" s="86" t="s">
        <v>1095</v>
      </c>
      <c r="I9295" s="73" t="s">
        <v>10763</v>
      </c>
    </row>
    <row r="9296" spans="1:9" hidden="1" x14ac:dyDescent="0.25">
      <c r="A9296" s="218">
        <v>44774</v>
      </c>
      <c r="B9296" s="60" t="s">
        <v>4348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77"/>
        <v>40000</v>
      </c>
      <c r="H9296" s="86" t="s">
        <v>1095</v>
      </c>
      <c r="I9296" s="73" t="s">
        <v>10763</v>
      </c>
    </row>
    <row r="9297" spans="1:9" hidden="1" x14ac:dyDescent="0.25">
      <c r="A9297" s="218">
        <v>44774</v>
      </c>
      <c r="B9297" s="111" t="s">
        <v>5467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77"/>
        <v>65000</v>
      </c>
      <c r="H9297" s="86" t="s">
        <v>1095</v>
      </c>
      <c r="I9297" s="73" t="s">
        <v>10763</v>
      </c>
    </row>
    <row r="9298" spans="1:9" hidden="1" x14ac:dyDescent="0.25">
      <c r="A9298" s="218">
        <v>44774</v>
      </c>
      <c r="B9298" s="111" t="s">
        <v>10765</v>
      </c>
      <c r="C9298" s="119" t="s">
        <v>10586</v>
      </c>
      <c r="D9298" s="65">
        <v>1</v>
      </c>
      <c r="E9298" s="60" t="s">
        <v>31</v>
      </c>
      <c r="F9298" s="89">
        <v>50000</v>
      </c>
      <c r="G9298" s="68">
        <f t="shared" si="277"/>
        <v>50000</v>
      </c>
      <c r="H9298" s="86" t="s">
        <v>1095</v>
      </c>
      <c r="I9298" s="73" t="s">
        <v>10763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6">
        <v>28200</v>
      </c>
      <c r="G9299" s="68">
        <f t="shared" si="277"/>
        <v>225600</v>
      </c>
      <c r="H9299" s="86" t="s">
        <v>825</v>
      </c>
      <c r="I9299" s="73" t="s">
        <v>10766</v>
      </c>
    </row>
    <row r="9300" spans="1:9" hidden="1" x14ac:dyDescent="0.25">
      <c r="A9300" s="218">
        <v>44774</v>
      </c>
      <c r="B9300" s="75" t="s">
        <v>10596</v>
      </c>
      <c r="C9300" s="71" t="s">
        <v>10567</v>
      </c>
      <c r="D9300" s="65">
        <v>1</v>
      </c>
      <c r="E9300" s="372" t="s">
        <v>28</v>
      </c>
      <c r="F9300" s="72">
        <v>140000</v>
      </c>
      <c r="G9300" s="217">
        <f t="shared" ref="G9300:G9347" si="278">D9300*F9300</f>
        <v>140000</v>
      </c>
      <c r="H9300" s="86" t="s">
        <v>2058</v>
      </c>
      <c r="I9300" s="73" t="s">
        <v>10767</v>
      </c>
    </row>
    <row r="9301" spans="1:9" hidden="1" x14ac:dyDescent="0.25">
      <c r="A9301" s="218">
        <v>44774</v>
      </c>
      <c r="B9301" s="60" t="s">
        <v>1512</v>
      </c>
      <c r="C9301" s="60" t="s">
        <v>10563</v>
      </c>
      <c r="D9301" s="65">
        <v>1</v>
      </c>
      <c r="E9301" s="66" t="s">
        <v>28</v>
      </c>
      <c r="F9301" s="72">
        <v>460000</v>
      </c>
      <c r="G9301" s="68">
        <f t="shared" si="278"/>
        <v>460000</v>
      </c>
      <c r="H9301" s="86" t="s">
        <v>2058</v>
      </c>
      <c r="I9301" s="73" t="s">
        <v>10767</v>
      </c>
    </row>
    <row r="9302" spans="1:9" hidden="1" x14ac:dyDescent="0.25">
      <c r="A9302" s="218">
        <v>44774</v>
      </c>
      <c r="B9302" s="60" t="s">
        <v>3997</v>
      </c>
      <c r="C9302" s="60" t="s">
        <v>4419</v>
      </c>
      <c r="D9302" s="65">
        <v>1.5</v>
      </c>
      <c r="E9302" s="66" t="s">
        <v>330</v>
      </c>
      <c r="F9302" s="67">
        <v>23000</v>
      </c>
      <c r="G9302" s="217">
        <f t="shared" si="278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10593</v>
      </c>
      <c r="C9303" s="60" t="s">
        <v>10768</v>
      </c>
      <c r="D9303" s="65">
        <v>1</v>
      </c>
      <c r="E9303" s="66" t="s">
        <v>28</v>
      </c>
      <c r="F9303" s="72">
        <v>1275000</v>
      </c>
      <c r="G9303" s="217">
        <f t="shared" si="278"/>
        <v>1275000</v>
      </c>
      <c r="H9303" s="86" t="s">
        <v>2007</v>
      </c>
      <c r="I9303" s="73" t="s">
        <v>10769</v>
      </c>
    </row>
    <row r="9304" spans="1:9" hidden="1" x14ac:dyDescent="0.25">
      <c r="A9304" s="218">
        <v>44774</v>
      </c>
      <c r="B9304" s="60" t="s">
        <v>4881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78"/>
        <v>320000</v>
      </c>
      <c r="H9304" s="86" t="s">
        <v>3462</v>
      </c>
      <c r="I9304" s="364" t="s">
        <v>10770</v>
      </c>
    </row>
    <row r="9305" spans="1:9" hidden="1" x14ac:dyDescent="0.25">
      <c r="A9305" s="218">
        <v>44774</v>
      </c>
      <c r="B9305" s="60" t="s">
        <v>10771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78"/>
        <v>20000</v>
      </c>
      <c r="H9305" s="86" t="s">
        <v>3462</v>
      </c>
      <c r="I9305" s="364" t="s">
        <v>10770</v>
      </c>
    </row>
    <row r="9306" spans="1:9" hidden="1" x14ac:dyDescent="0.25">
      <c r="A9306" s="218">
        <v>44774</v>
      </c>
      <c r="B9306" s="60" t="s">
        <v>5195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78"/>
        <v>36000</v>
      </c>
      <c r="H9306" s="86" t="s">
        <v>198</v>
      </c>
      <c r="I9306" s="364" t="s">
        <v>10772</v>
      </c>
    </row>
    <row r="9307" spans="1:9" hidden="1" x14ac:dyDescent="0.25">
      <c r="A9307" s="218">
        <v>44774</v>
      </c>
      <c r="B9307" s="63" t="s">
        <v>8381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78"/>
        <v>62000</v>
      </c>
      <c r="H9307" s="86" t="s">
        <v>198</v>
      </c>
      <c r="I9307" s="364" t="s">
        <v>10772</v>
      </c>
    </row>
    <row r="9308" spans="1:9" x14ac:dyDescent="0.25">
      <c r="A9308" s="218">
        <v>44774</v>
      </c>
      <c r="B9308" s="60" t="s">
        <v>10708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78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4583</v>
      </c>
      <c r="C9309" s="60" t="s">
        <v>67</v>
      </c>
      <c r="D9309" s="81">
        <v>60</v>
      </c>
      <c r="E9309" s="76" t="s">
        <v>31</v>
      </c>
      <c r="F9309" s="398">
        <v>1500</v>
      </c>
      <c r="G9309" s="72">
        <f t="shared" si="278"/>
        <v>90000</v>
      </c>
      <c r="H9309" s="374" t="s">
        <v>169</v>
      </c>
      <c r="I9309" s="58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78"/>
        <v>71400</v>
      </c>
      <c r="H9310" s="374" t="s">
        <v>169</v>
      </c>
      <c r="I9310" s="587"/>
    </row>
    <row r="9311" spans="1:9" hidden="1" x14ac:dyDescent="0.25">
      <c r="A9311" s="218">
        <v>44774</v>
      </c>
      <c r="B9311" s="132" t="s">
        <v>4583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78"/>
        <v>135000</v>
      </c>
      <c r="H9311" s="86" t="s">
        <v>169</v>
      </c>
      <c r="I9311" s="587"/>
    </row>
    <row r="9312" spans="1:9" hidden="1" x14ac:dyDescent="0.25">
      <c r="A9312" s="218">
        <v>44774</v>
      </c>
      <c r="B9312" s="60" t="s">
        <v>4580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78"/>
        <v>450000</v>
      </c>
      <c r="H9312" s="86" t="s">
        <v>147</v>
      </c>
      <c r="I9312" s="58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6">
        <v>75000</v>
      </c>
      <c r="G9313" s="217">
        <f t="shared" si="278"/>
        <v>75000</v>
      </c>
      <c r="H9313" s="86" t="s">
        <v>169</v>
      </c>
      <c r="I9313" s="58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78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78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4583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78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4426</v>
      </c>
      <c r="C9317" s="60" t="s">
        <v>10563</v>
      </c>
      <c r="D9317" s="60">
        <v>1</v>
      </c>
      <c r="E9317" s="66" t="s">
        <v>28</v>
      </c>
      <c r="F9317" s="62">
        <v>460000</v>
      </c>
      <c r="G9317" s="217">
        <f t="shared" si="278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78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78"/>
        <v>235000</v>
      </c>
      <c r="H9319" s="86" t="s">
        <v>1788</v>
      </c>
      <c r="I9319" s="73" t="s">
        <v>10773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78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6939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78"/>
        <v>10000</v>
      </c>
      <c r="H9321" s="86" t="s">
        <v>1041</v>
      </c>
      <c r="I9321" s="73" t="s">
        <v>10774</v>
      </c>
    </row>
    <row r="9322" spans="1:9" hidden="1" x14ac:dyDescent="0.25">
      <c r="A9322" s="218">
        <v>44835</v>
      </c>
      <c r="B9322" s="94" t="s">
        <v>4358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78"/>
        <v>568000</v>
      </c>
      <c r="H9322" s="86" t="s">
        <v>10775</v>
      </c>
      <c r="I9322" s="73" t="s">
        <v>10776</v>
      </c>
    </row>
    <row r="9323" spans="1:9" hidden="1" x14ac:dyDescent="0.25">
      <c r="A9323" s="218">
        <v>44835</v>
      </c>
      <c r="B9323" s="111" t="s">
        <v>10777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78"/>
        <v>880000</v>
      </c>
      <c r="H9323" s="86" t="s">
        <v>10775</v>
      </c>
      <c r="I9323" s="73" t="s">
        <v>10776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78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4410</v>
      </c>
      <c r="C9325" s="60"/>
      <c r="D9325" s="65">
        <v>1</v>
      </c>
      <c r="E9325" s="66" t="s">
        <v>3929</v>
      </c>
      <c r="F9325" s="72">
        <v>75000</v>
      </c>
      <c r="G9325" s="217">
        <f t="shared" si="278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10575</v>
      </c>
      <c r="C9326" s="60" t="s">
        <v>10576</v>
      </c>
      <c r="D9326" s="65">
        <v>1</v>
      </c>
      <c r="E9326" s="66" t="s">
        <v>57</v>
      </c>
      <c r="F9326" s="72">
        <v>1261000</v>
      </c>
      <c r="G9326" s="217">
        <f t="shared" si="278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4584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78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4585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78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4586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78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4426</v>
      </c>
      <c r="C9330" s="60" t="s">
        <v>10563</v>
      </c>
      <c r="D9330" s="65">
        <v>1</v>
      </c>
      <c r="E9330" s="66" t="s">
        <v>31</v>
      </c>
      <c r="F9330" s="89">
        <v>460000</v>
      </c>
      <c r="G9330" s="217">
        <f t="shared" si="278"/>
        <v>460000</v>
      </c>
      <c r="H9330" s="86" t="s">
        <v>2744</v>
      </c>
      <c r="I9330" s="73" t="s">
        <v>10778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78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4909</v>
      </c>
      <c r="C9332" s="60" t="s">
        <v>4912</v>
      </c>
      <c r="D9332" s="65">
        <v>1</v>
      </c>
      <c r="E9332" s="60" t="s">
        <v>71</v>
      </c>
      <c r="F9332" s="67">
        <v>1825000</v>
      </c>
      <c r="G9332" s="217">
        <f t="shared" si="278"/>
        <v>1825000</v>
      </c>
      <c r="H9332" s="86" t="s">
        <v>825</v>
      </c>
      <c r="I9332" s="73" t="s">
        <v>9259</v>
      </c>
    </row>
    <row r="9333" spans="1:9" hidden="1" x14ac:dyDescent="0.25">
      <c r="A9333" s="218">
        <v>44866</v>
      </c>
      <c r="B9333" s="60" t="s">
        <v>4909</v>
      </c>
      <c r="C9333" s="60" t="s">
        <v>10779</v>
      </c>
      <c r="D9333" s="60">
        <v>1</v>
      </c>
      <c r="E9333" s="66" t="s">
        <v>71</v>
      </c>
      <c r="F9333" s="62">
        <v>1825000</v>
      </c>
      <c r="G9333" s="217">
        <f t="shared" si="278"/>
        <v>1825000</v>
      </c>
      <c r="H9333" s="86" t="s">
        <v>825</v>
      </c>
      <c r="I9333" s="73" t="s">
        <v>9259</v>
      </c>
    </row>
    <row r="9334" spans="1:9" hidden="1" x14ac:dyDescent="0.25">
      <c r="A9334" s="218">
        <v>44866</v>
      </c>
      <c r="B9334" s="60" t="s">
        <v>3997</v>
      </c>
      <c r="C9334" s="60" t="s">
        <v>4419</v>
      </c>
      <c r="D9334" s="65">
        <v>5</v>
      </c>
      <c r="E9334" s="66" t="s">
        <v>330</v>
      </c>
      <c r="F9334" s="89">
        <v>23000</v>
      </c>
      <c r="G9334" s="217">
        <f t="shared" si="278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4592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78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78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78"/>
        <v>247000</v>
      </c>
      <c r="H9337" s="86" t="s">
        <v>198</v>
      </c>
      <c r="I9337" s="73" t="s">
        <v>10772</v>
      </c>
    </row>
    <row r="9338" spans="1:9" hidden="1" x14ac:dyDescent="0.25">
      <c r="A9338" s="218">
        <v>44866</v>
      </c>
      <c r="B9338" s="60" t="s">
        <v>4522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78"/>
        <v>25000</v>
      </c>
      <c r="H9338" s="86" t="s">
        <v>5073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78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78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78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4596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78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4587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78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4588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78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78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4591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78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78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4594</v>
      </c>
      <c r="C9348" s="80" t="s">
        <v>4595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10780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79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79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10781</v>
      </c>
      <c r="C9351" s="71"/>
      <c r="D9351" s="65">
        <v>1</v>
      </c>
      <c r="E9351" s="76" t="s">
        <v>71</v>
      </c>
      <c r="F9351" s="72">
        <v>1000000</v>
      </c>
      <c r="G9351" s="68">
        <f t="shared" si="279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10782</v>
      </c>
      <c r="C9352" s="60"/>
      <c r="D9352" s="65">
        <v>1</v>
      </c>
      <c r="E9352" s="66" t="s">
        <v>31</v>
      </c>
      <c r="F9352" s="89">
        <v>218000</v>
      </c>
      <c r="G9352" s="217">
        <f t="shared" si="279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4">
        <v>34689</v>
      </c>
      <c r="G9353" s="217">
        <f t="shared" si="279"/>
        <v>173445</v>
      </c>
      <c r="H9353" s="86" t="s">
        <v>160</v>
      </c>
      <c r="I9353" s="587"/>
    </row>
    <row r="9354" spans="1:9" hidden="1" x14ac:dyDescent="0.25">
      <c r="A9354" s="218">
        <v>44866</v>
      </c>
      <c r="B9354" s="63" t="s">
        <v>10616</v>
      </c>
      <c r="C9354" s="60" t="s">
        <v>3998</v>
      </c>
      <c r="D9354" s="65">
        <v>2</v>
      </c>
      <c r="E9354" s="66" t="s">
        <v>219</v>
      </c>
      <c r="F9354" s="396">
        <v>5890000</v>
      </c>
      <c r="G9354" s="68">
        <f t="shared" si="279"/>
        <v>11780000</v>
      </c>
      <c r="H9354" s="86" t="s">
        <v>552</v>
      </c>
      <c r="I9354" s="587" t="s">
        <v>10783</v>
      </c>
    </row>
    <row r="9355" spans="1:9" hidden="1" x14ac:dyDescent="0.25">
      <c r="A9355" s="218">
        <v>44866</v>
      </c>
      <c r="B9355" s="60" t="s">
        <v>3997</v>
      </c>
      <c r="C9355" s="87" t="s">
        <v>3998</v>
      </c>
      <c r="D9355" s="65">
        <v>1</v>
      </c>
      <c r="E9355" s="66" t="s">
        <v>219</v>
      </c>
      <c r="F9355" s="67">
        <v>4800000</v>
      </c>
      <c r="G9355" s="68">
        <f t="shared" si="279"/>
        <v>4800000</v>
      </c>
      <c r="H9355" s="86" t="s">
        <v>552</v>
      </c>
      <c r="I9355" s="587" t="s">
        <v>10783</v>
      </c>
    </row>
    <row r="9356" spans="1:9" hidden="1" x14ac:dyDescent="0.25">
      <c r="A9356" s="218">
        <v>44866</v>
      </c>
      <c r="B9356" s="60" t="s">
        <v>4352</v>
      </c>
      <c r="C9356" s="60" t="s">
        <v>10784</v>
      </c>
      <c r="D9356" s="65">
        <v>1</v>
      </c>
      <c r="E9356" s="66" t="s">
        <v>28</v>
      </c>
      <c r="F9356" s="67">
        <v>1450000</v>
      </c>
      <c r="G9356" s="68">
        <f t="shared" si="279"/>
        <v>1450000</v>
      </c>
      <c r="H9356" s="86" t="s">
        <v>10785</v>
      </c>
      <c r="I9356" s="587" t="s">
        <v>10783</v>
      </c>
    </row>
    <row r="9357" spans="1:9" hidden="1" x14ac:dyDescent="0.25">
      <c r="A9357" s="218">
        <v>44866</v>
      </c>
      <c r="B9357" s="60" t="s">
        <v>4352</v>
      </c>
      <c r="C9357" s="60" t="s">
        <v>10786</v>
      </c>
      <c r="D9357" s="65">
        <v>1</v>
      </c>
      <c r="E9357" s="66" t="s">
        <v>28</v>
      </c>
      <c r="F9357" s="67">
        <v>1450000</v>
      </c>
      <c r="G9357" s="68">
        <f t="shared" si="279"/>
        <v>1450000</v>
      </c>
      <c r="H9357" s="86" t="s">
        <v>10785</v>
      </c>
      <c r="I9357" s="587" t="s">
        <v>10783</v>
      </c>
    </row>
    <row r="9358" spans="1:9" hidden="1" x14ac:dyDescent="0.25">
      <c r="A9358" s="218">
        <v>44866</v>
      </c>
      <c r="B9358" s="60" t="s">
        <v>4352</v>
      </c>
      <c r="C9358" s="87" t="s">
        <v>10787</v>
      </c>
      <c r="D9358" s="65">
        <v>1</v>
      </c>
      <c r="E9358" s="66" t="s">
        <v>28</v>
      </c>
      <c r="F9358" s="67">
        <v>1450000</v>
      </c>
      <c r="G9358" s="68">
        <f t="shared" si="279"/>
        <v>1450000</v>
      </c>
      <c r="H9358" s="86" t="s">
        <v>10785</v>
      </c>
      <c r="I9358" s="587" t="s">
        <v>10783</v>
      </c>
    </row>
    <row r="9359" spans="1:9" hidden="1" x14ac:dyDescent="0.25">
      <c r="A9359" s="218">
        <v>44866</v>
      </c>
      <c r="B9359" s="60" t="s">
        <v>4352</v>
      </c>
      <c r="C9359" s="87" t="s">
        <v>10788</v>
      </c>
      <c r="D9359" s="65">
        <v>1</v>
      </c>
      <c r="E9359" s="66" t="s">
        <v>28</v>
      </c>
      <c r="F9359" s="67">
        <v>1450000</v>
      </c>
      <c r="G9359" s="68">
        <f t="shared" si="279"/>
        <v>1450000</v>
      </c>
      <c r="H9359" s="86" t="s">
        <v>10785</v>
      </c>
      <c r="I9359" s="587" t="s">
        <v>10783</v>
      </c>
    </row>
    <row r="9360" spans="1:9" hidden="1" x14ac:dyDescent="0.25">
      <c r="A9360" s="218">
        <v>44866</v>
      </c>
      <c r="B9360" s="80" t="s">
        <v>4623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79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10658</v>
      </c>
      <c r="C9361" s="60" t="s">
        <v>4853</v>
      </c>
      <c r="D9361" s="60">
        <v>1</v>
      </c>
      <c r="E9361" s="66" t="s">
        <v>28</v>
      </c>
      <c r="F9361" s="72">
        <v>210000</v>
      </c>
      <c r="G9361" s="68">
        <f t="shared" si="279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79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4">
        <v>34689</v>
      </c>
      <c r="G9363" s="68">
        <f t="shared" si="279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79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4">
        <v>37000</v>
      </c>
      <c r="G9365" s="68">
        <f t="shared" si="279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79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79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10789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79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10790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79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4466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79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3997</v>
      </c>
      <c r="C9371" s="60" t="s">
        <v>4419</v>
      </c>
      <c r="D9371" s="65">
        <v>5</v>
      </c>
      <c r="E9371" s="66" t="s">
        <v>330</v>
      </c>
      <c r="F9371" s="89">
        <v>23000</v>
      </c>
      <c r="G9371" s="217">
        <f t="shared" si="279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3997</v>
      </c>
      <c r="C9372" s="60" t="s">
        <v>4419</v>
      </c>
      <c r="D9372" s="65">
        <v>3</v>
      </c>
      <c r="E9372" s="60" t="s">
        <v>330</v>
      </c>
      <c r="F9372" s="67">
        <v>23000</v>
      </c>
      <c r="G9372" s="217">
        <f t="shared" si="279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10791</v>
      </c>
      <c r="C9373" s="60"/>
      <c r="D9373" s="65">
        <v>1</v>
      </c>
      <c r="E9373" s="60" t="s">
        <v>71</v>
      </c>
      <c r="F9373" s="67">
        <v>20000</v>
      </c>
      <c r="G9373" s="217">
        <f t="shared" si="279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4522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79"/>
        <v>37500</v>
      </c>
      <c r="H9374" s="86" t="s">
        <v>5073</v>
      </c>
      <c r="I9374" s="73"/>
    </row>
    <row r="9375" spans="1:9" x14ac:dyDescent="0.25">
      <c r="A9375" s="218">
        <v>44896</v>
      </c>
      <c r="B9375" s="60" t="s">
        <v>10708</v>
      </c>
      <c r="C9375" s="60"/>
      <c r="D9375" s="65">
        <v>1</v>
      </c>
      <c r="E9375" s="66" t="s">
        <v>28</v>
      </c>
      <c r="F9375" s="89">
        <v>37500</v>
      </c>
      <c r="G9375" s="217">
        <f t="shared" si="279"/>
        <v>37500</v>
      </c>
      <c r="H9375" s="86" t="s">
        <v>5073</v>
      </c>
      <c r="I9375" s="73"/>
    </row>
    <row r="9376" spans="1:9" hidden="1" x14ac:dyDescent="0.25">
      <c r="A9376" s="218">
        <v>44896</v>
      </c>
      <c r="B9376" s="60" t="s">
        <v>4602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79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79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79"/>
        <v>20000</v>
      </c>
      <c r="H9378" s="86" t="s">
        <v>4490</v>
      </c>
      <c r="I9378" s="73"/>
    </row>
    <row r="9379" spans="1:9" hidden="1" x14ac:dyDescent="0.25">
      <c r="A9379" s="218">
        <v>44896</v>
      </c>
      <c r="B9379" s="79" t="s">
        <v>4205</v>
      </c>
      <c r="C9379" s="71" t="s">
        <v>5967</v>
      </c>
      <c r="D9379" s="65">
        <v>1</v>
      </c>
      <c r="E9379" s="66" t="s">
        <v>28</v>
      </c>
      <c r="F9379" s="62">
        <v>270000</v>
      </c>
      <c r="G9379" s="217">
        <f t="shared" si="279"/>
        <v>270000</v>
      </c>
      <c r="H9379" s="364" t="s">
        <v>620</v>
      </c>
      <c r="I9379" s="73" t="s">
        <v>9257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79"/>
        <v>235000</v>
      </c>
      <c r="H9380" s="364" t="s">
        <v>620</v>
      </c>
      <c r="I9380" s="73" t="s">
        <v>9257</v>
      </c>
    </row>
    <row r="9381" spans="1:9" hidden="1" x14ac:dyDescent="0.25">
      <c r="A9381" s="218">
        <v>44896</v>
      </c>
      <c r="B9381" s="94" t="s">
        <v>4299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79"/>
        <v>20000</v>
      </c>
      <c r="H9381" s="364" t="s">
        <v>620</v>
      </c>
      <c r="I9381" s="73" t="s">
        <v>9257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79"/>
        <v>43000</v>
      </c>
      <c r="H9382" s="364" t="s">
        <v>620</v>
      </c>
      <c r="I9382" s="73" t="s">
        <v>9257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79"/>
        <v>40000</v>
      </c>
      <c r="H9383" s="364" t="s">
        <v>620</v>
      </c>
      <c r="I9383" s="73" t="s">
        <v>9257</v>
      </c>
    </row>
    <row r="9384" spans="1:9" hidden="1" x14ac:dyDescent="0.25">
      <c r="A9384" s="218">
        <v>44896</v>
      </c>
      <c r="B9384" s="60" t="s">
        <v>4925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79"/>
        <v>20000</v>
      </c>
      <c r="H9384" s="364" t="s">
        <v>620</v>
      </c>
      <c r="I9384" s="73" t="s">
        <v>9257</v>
      </c>
    </row>
    <row r="9385" spans="1:9" hidden="1" x14ac:dyDescent="0.25">
      <c r="A9385" s="218">
        <v>44896</v>
      </c>
      <c r="B9385" s="60" t="s">
        <v>10588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79"/>
        <v>172000</v>
      </c>
      <c r="H9385" s="364" t="s">
        <v>620</v>
      </c>
      <c r="I9385" s="73" t="s">
        <v>9257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9258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80">D9387*F9387</f>
        <v>40000</v>
      </c>
      <c r="H9387" s="86" t="s">
        <v>671</v>
      </c>
      <c r="I9387" s="364" t="s">
        <v>9258</v>
      </c>
    </row>
    <row r="9388" spans="1:9" hidden="1" x14ac:dyDescent="0.25">
      <c r="A9388" s="218">
        <v>44896</v>
      </c>
      <c r="B9388" s="60" t="s">
        <v>4925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80"/>
        <v>20000</v>
      </c>
      <c r="H9388" s="86" t="s">
        <v>671</v>
      </c>
      <c r="I9388" s="364" t="s">
        <v>9258</v>
      </c>
    </row>
    <row r="9389" spans="1:9" hidden="1" x14ac:dyDescent="0.25">
      <c r="A9389" s="218">
        <v>44896</v>
      </c>
      <c r="B9389" s="60" t="s">
        <v>10588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80"/>
        <v>172000</v>
      </c>
      <c r="H9389" s="86" t="s">
        <v>671</v>
      </c>
      <c r="I9389" s="364" t="s">
        <v>9258</v>
      </c>
    </row>
    <row r="9390" spans="1:9" hidden="1" x14ac:dyDescent="0.25">
      <c r="A9390" s="218">
        <v>44896</v>
      </c>
      <c r="B9390" s="63" t="s">
        <v>4170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80"/>
        <v>20000</v>
      </c>
      <c r="H9390" s="86" t="s">
        <v>671</v>
      </c>
      <c r="I9390" s="364" t="s">
        <v>9258</v>
      </c>
    </row>
    <row r="9391" spans="1:9" hidden="1" x14ac:dyDescent="0.25">
      <c r="A9391" s="218">
        <v>44896</v>
      </c>
      <c r="B9391" s="60" t="s">
        <v>234</v>
      </c>
      <c r="C9391" s="77" t="s">
        <v>10649</v>
      </c>
      <c r="D9391" s="81">
        <v>1</v>
      </c>
      <c r="E9391" s="372" t="s">
        <v>28</v>
      </c>
      <c r="F9391" s="384">
        <v>145000</v>
      </c>
      <c r="G9391" s="217">
        <f t="shared" si="280"/>
        <v>145000</v>
      </c>
      <c r="H9391" s="86" t="s">
        <v>671</v>
      </c>
      <c r="I9391" s="364" t="s">
        <v>9258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6">
        <v>60000</v>
      </c>
      <c r="G9392" s="68">
        <f t="shared" si="280"/>
        <v>60000</v>
      </c>
      <c r="H9392" s="86" t="s">
        <v>671</v>
      </c>
      <c r="I9392" s="364" t="s">
        <v>9258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80"/>
        <v>450000</v>
      </c>
      <c r="H9393" s="86" t="s">
        <v>671</v>
      </c>
      <c r="I9393" s="587" t="s">
        <v>9258</v>
      </c>
    </row>
    <row r="9394" spans="1:9" hidden="1" x14ac:dyDescent="0.25">
      <c r="A9394" s="218">
        <v>44896</v>
      </c>
      <c r="B9394" s="60" t="s">
        <v>4598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80"/>
        <v>206000</v>
      </c>
      <c r="H9394" s="86" t="s">
        <v>4599</v>
      </c>
      <c r="I9394" s="58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80"/>
        <v>36000</v>
      </c>
      <c r="H9395" s="86" t="s">
        <v>138</v>
      </c>
      <c r="I9395" s="58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80"/>
        <v>76000</v>
      </c>
      <c r="H9396" s="86" t="s">
        <v>138</v>
      </c>
      <c r="I9396" s="58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80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4522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80"/>
        <v>12500</v>
      </c>
      <c r="H9398" s="86" t="s">
        <v>3884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80"/>
        <v>3000</v>
      </c>
      <c r="H9399" s="86" t="s">
        <v>3884</v>
      </c>
      <c r="I9399" s="73"/>
    </row>
    <row r="9400" spans="1:9" hidden="1" x14ac:dyDescent="0.25">
      <c r="A9400" s="218">
        <v>44896</v>
      </c>
      <c r="B9400" s="60" t="s">
        <v>4574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80"/>
        <v>13000</v>
      </c>
      <c r="H9400" s="86" t="s">
        <v>3884</v>
      </c>
      <c r="I9400" s="121"/>
    </row>
    <row r="9401" spans="1:9" hidden="1" x14ac:dyDescent="0.25">
      <c r="A9401" s="218">
        <v>44896</v>
      </c>
      <c r="B9401" s="60" t="s">
        <v>4600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80"/>
        <v>3000</v>
      </c>
      <c r="H9401" s="86" t="s">
        <v>3884</v>
      </c>
      <c r="I9401" s="86"/>
    </row>
    <row r="9402" spans="1:9" hidden="1" x14ac:dyDescent="0.25">
      <c r="A9402" s="218">
        <v>44896</v>
      </c>
      <c r="B9402" s="60" t="s">
        <v>4601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80"/>
        <v>1500</v>
      </c>
      <c r="H9402" s="86" t="s">
        <v>3884</v>
      </c>
      <c r="I9402" s="86"/>
    </row>
    <row r="9403" spans="1:9" hidden="1" x14ac:dyDescent="0.25">
      <c r="A9403" s="218">
        <v>44896</v>
      </c>
      <c r="B9403" s="60" t="s">
        <v>10593</v>
      </c>
      <c r="C9403" s="71" t="s">
        <v>10792</v>
      </c>
      <c r="D9403" s="65">
        <v>1</v>
      </c>
      <c r="E9403" s="60" t="s">
        <v>28</v>
      </c>
      <c r="F9403" s="72">
        <v>1275000</v>
      </c>
      <c r="G9403" s="68">
        <f t="shared" si="280"/>
        <v>1275000</v>
      </c>
      <c r="H9403" s="86" t="s">
        <v>953</v>
      </c>
      <c r="I9403" s="60" t="s">
        <v>10793</v>
      </c>
    </row>
    <row r="9404" spans="1:9" hidden="1" x14ac:dyDescent="0.25">
      <c r="A9404" s="218">
        <v>44896</v>
      </c>
      <c r="B9404" s="75" t="s">
        <v>10596</v>
      </c>
      <c r="C9404" s="71" t="s">
        <v>10567</v>
      </c>
      <c r="D9404" s="65">
        <v>1</v>
      </c>
      <c r="E9404" s="71" t="s">
        <v>28</v>
      </c>
      <c r="F9404" s="72">
        <v>140000</v>
      </c>
      <c r="G9404" s="68">
        <f t="shared" si="280"/>
        <v>140000</v>
      </c>
      <c r="H9404" s="86" t="s">
        <v>953</v>
      </c>
      <c r="I9404" s="60" t="s">
        <v>10793</v>
      </c>
    </row>
    <row r="9405" spans="1:9" hidden="1" x14ac:dyDescent="0.25">
      <c r="A9405" s="218">
        <v>44896</v>
      </c>
      <c r="B9405" s="60" t="s">
        <v>10613</v>
      </c>
      <c r="C9405" s="60" t="s">
        <v>10567</v>
      </c>
      <c r="D9405" s="65">
        <v>1</v>
      </c>
      <c r="E9405" s="66" t="s">
        <v>28</v>
      </c>
      <c r="F9405" s="67">
        <v>45000</v>
      </c>
      <c r="G9405" s="68">
        <f t="shared" si="279"/>
        <v>45000</v>
      </c>
      <c r="H9405" s="86" t="s">
        <v>953</v>
      </c>
      <c r="I9405" s="60" t="s">
        <v>10793</v>
      </c>
    </row>
    <row r="9406" spans="1:9" hidden="1" x14ac:dyDescent="0.25">
      <c r="A9406" s="218">
        <v>44896</v>
      </c>
      <c r="B9406" s="60" t="s">
        <v>4466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10636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79"/>
        <v>205000</v>
      </c>
      <c r="H9407" s="86" t="s">
        <v>714</v>
      </c>
      <c r="I9407" s="75" t="s">
        <v>10794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79"/>
        <v>45000</v>
      </c>
      <c r="H9408" s="86" t="s">
        <v>714</v>
      </c>
      <c r="I9408" s="60" t="s">
        <v>10794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79"/>
        <v>253800</v>
      </c>
      <c r="H9409" s="86" t="s">
        <v>2003</v>
      </c>
      <c r="I9409" s="60" t="s">
        <v>10795</v>
      </c>
    </row>
    <row r="9410" spans="1:9" hidden="1" x14ac:dyDescent="0.25">
      <c r="A9410" s="218">
        <v>44896</v>
      </c>
      <c r="B9410" s="60" t="s">
        <v>4047</v>
      </c>
      <c r="C9410" s="60" t="s">
        <v>340</v>
      </c>
      <c r="D9410" s="81">
        <v>1</v>
      </c>
      <c r="E9410" s="66" t="s">
        <v>28</v>
      </c>
      <c r="F9410" s="394">
        <v>87500</v>
      </c>
      <c r="G9410" s="217">
        <f t="shared" si="279"/>
        <v>87500</v>
      </c>
      <c r="H9410" s="86" t="s">
        <v>2003</v>
      </c>
      <c r="I9410" s="60" t="s">
        <v>10795</v>
      </c>
    </row>
    <row r="9411" spans="1:9" hidden="1" x14ac:dyDescent="0.25">
      <c r="A9411" s="218">
        <v>44896</v>
      </c>
      <c r="B9411" s="60" t="s">
        <v>232</v>
      </c>
      <c r="C9411" s="60" t="s">
        <v>10624</v>
      </c>
      <c r="D9411" s="60">
        <v>1</v>
      </c>
      <c r="E9411" s="60" t="s">
        <v>28</v>
      </c>
      <c r="F9411" s="72">
        <v>190000</v>
      </c>
      <c r="G9411" s="217">
        <f t="shared" si="279"/>
        <v>190000</v>
      </c>
      <c r="H9411" s="86" t="s">
        <v>2003</v>
      </c>
      <c r="I9411" s="60" t="s">
        <v>10795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79"/>
        <v>450000</v>
      </c>
      <c r="H9412" s="86" t="s">
        <v>2214</v>
      </c>
      <c r="I9412" s="60" t="s">
        <v>10796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81">D9413*F9413</f>
        <v>45000</v>
      </c>
      <c r="H9413" s="86" t="s">
        <v>1105</v>
      </c>
      <c r="I9413" s="60" t="s">
        <v>10796</v>
      </c>
    </row>
    <row r="9414" spans="1:9" hidden="1" x14ac:dyDescent="0.25">
      <c r="A9414" s="218">
        <v>44896</v>
      </c>
      <c r="B9414" s="60" t="s">
        <v>4909</v>
      </c>
      <c r="C9414" s="71" t="s">
        <v>10797</v>
      </c>
      <c r="D9414" s="65">
        <v>1</v>
      </c>
      <c r="E9414" s="66" t="s">
        <v>28</v>
      </c>
      <c r="F9414" s="68">
        <v>1825000</v>
      </c>
      <c r="G9414" s="217">
        <f t="shared" si="281"/>
        <v>1825000</v>
      </c>
      <c r="H9414" s="86" t="s">
        <v>1105</v>
      </c>
      <c r="I9414" s="60" t="s">
        <v>10796</v>
      </c>
    </row>
    <row r="9415" spans="1:9" hidden="1" x14ac:dyDescent="0.25">
      <c r="A9415" s="218">
        <v>44896</v>
      </c>
      <c r="B9415" s="60" t="s">
        <v>4909</v>
      </c>
      <c r="C9415" s="74" t="s">
        <v>4913</v>
      </c>
      <c r="D9415" s="65">
        <v>1</v>
      </c>
      <c r="E9415" s="66" t="s">
        <v>28</v>
      </c>
      <c r="F9415" s="68">
        <v>1825000</v>
      </c>
      <c r="G9415" s="217">
        <f t="shared" si="281"/>
        <v>1825000</v>
      </c>
      <c r="H9415" s="86" t="s">
        <v>1105</v>
      </c>
      <c r="I9415" s="60" t="s">
        <v>10796</v>
      </c>
    </row>
    <row r="9416" spans="1:9" hidden="1" x14ac:dyDescent="0.25">
      <c r="A9416" s="218" t="s">
        <v>4605</v>
      </c>
      <c r="B9416" s="60" t="s">
        <v>3997</v>
      </c>
      <c r="C9416" s="60" t="s">
        <v>4419</v>
      </c>
      <c r="D9416" s="65">
        <v>10</v>
      </c>
      <c r="E9416" s="66" t="s">
        <v>330</v>
      </c>
      <c r="F9416" s="89">
        <v>23000</v>
      </c>
      <c r="G9416" s="217">
        <f t="shared" si="281"/>
        <v>230000</v>
      </c>
      <c r="H9416" s="86" t="s">
        <v>169</v>
      </c>
      <c r="I9416" s="73"/>
    </row>
    <row r="9417" spans="1:9" hidden="1" x14ac:dyDescent="0.25">
      <c r="A9417" s="218" t="s">
        <v>4605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81"/>
        <v>73950</v>
      </c>
      <c r="H9417" s="86" t="s">
        <v>169</v>
      </c>
      <c r="I9417" s="73"/>
    </row>
    <row r="9418" spans="1:9" hidden="1" x14ac:dyDescent="0.25">
      <c r="A9418" s="218" t="s">
        <v>4605</v>
      </c>
      <c r="B9418" s="60" t="s">
        <v>3997</v>
      </c>
      <c r="C9418" s="60" t="s">
        <v>4419</v>
      </c>
      <c r="D9418" s="81">
        <v>2</v>
      </c>
      <c r="E9418" s="66" t="s">
        <v>330</v>
      </c>
      <c r="F9418" s="217">
        <v>23000</v>
      </c>
      <c r="G9418" s="217">
        <f t="shared" si="281"/>
        <v>46000</v>
      </c>
      <c r="H9418" s="86" t="s">
        <v>2277</v>
      </c>
      <c r="I9418" s="73"/>
    </row>
    <row r="9419" spans="1:9" hidden="1" x14ac:dyDescent="0.25">
      <c r="A9419" s="218" t="s">
        <v>4605</v>
      </c>
      <c r="B9419" s="60" t="s">
        <v>3997</v>
      </c>
      <c r="C9419" s="60" t="s">
        <v>4419</v>
      </c>
      <c r="D9419" s="65">
        <v>5</v>
      </c>
      <c r="E9419" s="66" t="s">
        <v>330</v>
      </c>
      <c r="F9419" s="89">
        <v>25000</v>
      </c>
      <c r="G9419" s="217">
        <f t="shared" si="281"/>
        <v>125000</v>
      </c>
      <c r="H9419" s="86" t="s">
        <v>565</v>
      </c>
      <c r="I9419" s="73"/>
    </row>
    <row r="9420" spans="1:9" hidden="1" x14ac:dyDescent="0.25">
      <c r="A9420" s="218" t="s">
        <v>4605</v>
      </c>
      <c r="B9420" s="60" t="s">
        <v>10798</v>
      </c>
      <c r="C9420" s="60" t="s">
        <v>6659</v>
      </c>
      <c r="D9420" s="81">
        <v>1</v>
      </c>
      <c r="E9420" s="66" t="s">
        <v>31</v>
      </c>
      <c r="F9420" s="217">
        <v>90000</v>
      </c>
      <c r="G9420" s="68">
        <f t="shared" si="281"/>
        <v>90000</v>
      </c>
      <c r="H9420" s="86" t="s">
        <v>35</v>
      </c>
      <c r="I9420" s="73"/>
    </row>
    <row r="9421" spans="1:9" hidden="1" x14ac:dyDescent="0.25">
      <c r="A9421" s="218" t="s">
        <v>4605</v>
      </c>
      <c r="B9421" s="60" t="s">
        <v>10799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81"/>
        <v>75000</v>
      </c>
      <c r="H9421" s="86" t="s">
        <v>5073</v>
      </c>
      <c r="I9421" s="73"/>
    </row>
    <row r="9422" spans="1:9" hidden="1" x14ac:dyDescent="0.25">
      <c r="A9422" s="218" t="s">
        <v>4605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81"/>
        <v>11000</v>
      </c>
      <c r="H9422" s="86" t="s">
        <v>3096</v>
      </c>
      <c r="I9422" s="73"/>
    </row>
    <row r="9423" spans="1:9" hidden="1" x14ac:dyDescent="0.25">
      <c r="A9423" s="218" t="s">
        <v>4605</v>
      </c>
      <c r="B9423" s="80" t="s">
        <v>4109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81"/>
        <v>7500000</v>
      </c>
      <c r="H9423" s="364" t="s">
        <v>3096</v>
      </c>
      <c r="I9423" s="73"/>
    </row>
    <row r="9424" spans="1:9" hidden="1" x14ac:dyDescent="0.25">
      <c r="A9424" s="218" t="s">
        <v>4605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81"/>
        <v>100000</v>
      </c>
      <c r="H9424" s="364" t="s">
        <v>3096</v>
      </c>
      <c r="I9424" s="73"/>
    </row>
    <row r="9425" spans="1:9" hidden="1" x14ac:dyDescent="0.25">
      <c r="A9425" s="218" t="s">
        <v>4605</v>
      </c>
      <c r="B9425" s="63" t="s">
        <v>4630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9270</v>
      </c>
    </row>
    <row r="9426" spans="1:9" hidden="1" x14ac:dyDescent="0.25">
      <c r="A9426" s="218" t="s">
        <v>4605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81"/>
        <v>225600</v>
      </c>
      <c r="H9426" s="364" t="s">
        <v>1032</v>
      </c>
      <c r="I9426" s="73" t="s">
        <v>10800</v>
      </c>
    </row>
    <row r="9427" spans="1:9" hidden="1" x14ac:dyDescent="0.25">
      <c r="A9427" s="218" t="s">
        <v>4605</v>
      </c>
      <c r="B9427" s="60" t="s">
        <v>599</v>
      </c>
      <c r="C9427" s="203" t="s">
        <v>10563</v>
      </c>
      <c r="D9427" s="65">
        <v>1</v>
      </c>
      <c r="E9427" s="60" t="s">
        <v>28</v>
      </c>
      <c r="F9427" s="72">
        <v>460000</v>
      </c>
      <c r="G9427" s="68">
        <f t="shared" si="281"/>
        <v>460000</v>
      </c>
      <c r="H9427" s="364" t="s">
        <v>1032</v>
      </c>
      <c r="I9427" s="73" t="s">
        <v>10800</v>
      </c>
    </row>
    <row r="9428" spans="1:9" hidden="1" x14ac:dyDescent="0.25">
      <c r="A9428" s="218" t="s">
        <v>4605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81"/>
        <v>130000</v>
      </c>
      <c r="H9428" s="364" t="s">
        <v>147</v>
      </c>
      <c r="I9428" s="73" t="s">
        <v>10801</v>
      </c>
    </row>
    <row r="9429" spans="1:9" hidden="1" x14ac:dyDescent="0.25">
      <c r="A9429" s="218" t="s">
        <v>4605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81"/>
        <v>45000</v>
      </c>
      <c r="H9429" s="364" t="s">
        <v>147</v>
      </c>
      <c r="I9429" s="73" t="s">
        <v>10801</v>
      </c>
    </row>
    <row r="9430" spans="1:9" hidden="1" x14ac:dyDescent="0.25">
      <c r="A9430" s="218" t="s">
        <v>4605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81"/>
        <v>24750</v>
      </c>
      <c r="H9430" s="364" t="s">
        <v>147</v>
      </c>
      <c r="I9430" s="73" t="s">
        <v>10801</v>
      </c>
    </row>
    <row r="9431" spans="1:9" hidden="1" x14ac:dyDescent="0.25">
      <c r="A9431" s="218" t="s">
        <v>4605</v>
      </c>
      <c r="B9431" s="60" t="s">
        <v>4597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81"/>
        <v>40000</v>
      </c>
      <c r="H9431" s="364" t="s">
        <v>147</v>
      </c>
      <c r="I9431" s="73" t="s">
        <v>10801</v>
      </c>
    </row>
    <row r="9432" spans="1:9" hidden="1" x14ac:dyDescent="0.25">
      <c r="A9432" s="218" t="s">
        <v>4605</v>
      </c>
      <c r="B9432" s="60" t="s">
        <v>4606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81"/>
        <v>80000</v>
      </c>
      <c r="H9432" s="86" t="s">
        <v>4490</v>
      </c>
      <c r="I9432" s="73"/>
    </row>
    <row r="9433" spans="1:9" hidden="1" x14ac:dyDescent="0.25">
      <c r="A9433" s="218" t="s">
        <v>4605</v>
      </c>
      <c r="B9433" s="60" t="s">
        <v>4607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81"/>
        <v>43350</v>
      </c>
      <c r="H9433" s="86" t="s">
        <v>1250</v>
      </c>
      <c r="I9433" s="364"/>
    </row>
    <row r="9434" spans="1:9" hidden="1" x14ac:dyDescent="0.25">
      <c r="A9434" s="218" t="s">
        <v>4605</v>
      </c>
      <c r="B9434" s="60" t="s">
        <v>4608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81"/>
        <v>59000</v>
      </c>
      <c r="H9434" s="86" t="s">
        <v>4609</v>
      </c>
      <c r="I9434" s="364"/>
    </row>
    <row r="9435" spans="1:9" hidden="1" x14ac:dyDescent="0.25">
      <c r="A9435" s="218" t="s">
        <v>4605</v>
      </c>
      <c r="B9435" s="60" t="s">
        <v>4610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81"/>
        <v>86200</v>
      </c>
      <c r="H9435" s="86" t="s">
        <v>1250</v>
      </c>
      <c r="I9435" s="364"/>
    </row>
    <row r="9436" spans="1:9" hidden="1" x14ac:dyDescent="0.25">
      <c r="A9436" s="218" t="s">
        <v>4605</v>
      </c>
      <c r="B9436" s="60" t="s">
        <v>4611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81"/>
        <v>628000</v>
      </c>
      <c r="H9436" s="86" t="s">
        <v>4599</v>
      </c>
      <c r="I9436" s="364"/>
    </row>
    <row r="9437" spans="1:9" hidden="1" x14ac:dyDescent="0.25">
      <c r="A9437" s="218" t="s">
        <v>4605</v>
      </c>
      <c r="B9437" s="60" t="s">
        <v>599</v>
      </c>
      <c r="C9437" s="203" t="s">
        <v>10563</v>
      </c>
      <c r="D9437" s="65">
        <v>1</v>
      </c>
      <c r="E9437" s="60" t="s">
        <v>28</v>
      </c>
      <c r="F9437" s="72">
        <v>460000</v>
      </c>
      <c r="G9437" s="217">
        <f t="shared" si="281"/>
        <v>460000</v>
      </c>
      <c r="H9437" s="86" t="s">
        <v>1791</v>
      </c>
      <c r="I9437" s="364" t="s">
        <v>10802</v>
      </c>
    </row>
    <row r="9438" spans="1:9" hidden="1" x14ac:dyDescent="0.25">
      <c r="A9438" s="218" t="s">
        <v>4605</v>
      </c>
      <c r="B9438" s="111" t="s">
        <v>5467</v>
      </c>
      <c r="C9438" s="119" t="s">
        <v>122</v>
      </c>
      <c r="D9438" s="65">
        <v>2</v>
      </c>
      <c r="E9438" s="66" t="s">
        <v>28</v>
      </c>
      <c r="F9438" s="396">
        <v>65000</v>
      </c>
      <c r="G9438" s="68">
        <f t="shared" si="281"/>
        <v>130000</v>
      </c>
      <c r="H9438" s="86" t="s">
        <v>1791</v>
      </c>
      <c r="I9438" s="364" t="s">
        <v>10802</v>
      </c>
    </row>
    <row r="9439" spans="1:9" hidden="1" x14ac:dyDescent="0.25">
      <c r="A9439" s="218" t="s">
        <v>4605</v>
      </c>
      <c r="B9439" s="60" t="s">
        <v>4615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81"/>
        <v>150000</v>
      </c>
      <c r="H9439" s="86" t="s">
        <v>953</v>
      </c>
      <c r="I9439" s="587"/>
    </row>
    <row r="9440" spans="1:9" hidden="1" x14ac:dyDescent="0.25">
      <c r="A9440" s="218" t="s">
        <v>4605</v>
      </c>
      <c r="B9440" s="60" t="s">
        <v>10803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81"/>
        <v>45000</v>
      </c>
      <c r="H9440" s="86" t="s">
        <v>953</v>
      </c>
      <c r="I9440" s="73"/>
    </row>
    <row r="9441" spans="1:9" hidden="1" x14ac:dyDescent="0.25">
      <c r="A9441" s="218" t="s">
        <v>4605</v>
      </c>
      <c r="B9441" s="60" t="s">
        <v>4616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81"/>
        <v>80000</v>
      </c>
      <c r="H9441" s="86" t="s">
        <v>1266</v>
      </c>
      <c r="I9441" s="600" t="s">
        <v>10804</v>
      </c>
    </row>
    <row r="9442" spans="1:9" hidden="1" x14ac:dyDescent="0.25">
      <c r="A9442" s="218" t="s">
        <v>4605</v>
      </c>
      <c r="B9442" s="80" t="s">
        <v>4617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81"/>
        <v>175000</v>
      </c>
      <c r="H9442" s="86" t="s">
        <v>1266</v>
      </c>
      <c r="I9442" s="600" t="s">
        <v>10804</v>
      </c>
    </row>
    <row r="9443" spans="1:9" hidden="1" x14ac:dyDescent="0.25">
      <c r="A9443" s="218" t="s">
        <v>4605</v>
      </c>
      <c r="B9443" s="60" t="s">
        <v>4618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81"/>
        <v>200000</v>
      </c>
      <c r="H9443" s="86" t="s">
        <v>1266</v>
      </c>
      <c r="I9443" s="121" t="s">
        <v>10804</v>
      </c>
    </row>
    <row r="9444" spans="1:9" hidden="1" x14ac:dyDescent="0.25">
      <c r="A9444" s="218" t="s">
        <v>4605</v>
      </c>
      <c r="B9444" s="60" t="s">
        <v>4619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81"/>
        <v>50000</v>
      </c>
      <c r="H9444" s="86" t="s">
        <v>1266</v>
      </c>
      <c r="I9444" s="121" t="s">
        <v>10804</v>
      </c>
    </row>
    <row r="9445" spans="1:9" hidden="1" x14ac:dyDescent="0.25">
      <c r="A9445" s="218" t="s">
        <v>4605</v>
      </c>
      <c r="B9445" s="60" t="s">
        <v>4620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81"/>
        <v>20000</v>
      </c>
      <c r="H9445" s="86" t="s">
        <v>1266</v>
      </c>
      <c r="I9445" s="121" t="s">
        <v>10804</v>
      </c>
    </row>
    <row r="9446" spans="1:9" hidden="1" x14ac:dyDescent="0.25">
      <c r="A9446" s="218" t="s">
        <v>4605</v>
      </c>
      <c r="B9446" s="60" t="s">
        <v>4621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81"/>
        <v>40000</v>
      </c>
      <c r="H9446" s="86" t="s">
        <v>1266</v>
      </c>
      <c r="I9446" s="121" t="s">
        <v>10804</v>
      </c>
    </row>
    <row r="9447" spans="1:9" hidden="1" x14ac:dyDescent="0.25">
      <c r="A9447" s="218" t="s">
        <v>4605</v>
      </c>
      <c r="B9447" s="60" t="s">
        <v>4622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81"/>
        <v>220000</v>
      </c>
      <c r="H9447" s="86" t="s">
        <v>1266</v>
      </c>
      <c r="I9447" s="77" t="s">
        <v>10804</v>
      </c>
    </row>
    <row r="9448" spans="1:9" hidden="1" x14ac:dyDescent="0.25">
      <c r="A9448" s="218" t="s">
        <v>4605</v>
      </c>
      <c r="B9448" s="60" t="s">
        <v>10805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81"/>
        <v>15000000</v>
      </c>
      <c r="H9448" s="86" t="s">
        <v>1266</v>
      </c>
      <c r="I9448" s="77" t="s">
        <v>10804</v>
      </c>
    </row>
    <row r="9449" spans="1:9" hidden="1" x14ac:dyDescent="0.25">
      <c r="A9449" s="218" t="s">
        <v>4605</v>
      </c>
      <c r="B9449" s="60" t="s">
        <v>10806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81"/>
        <v>7500000</v>
      </c>
      <c r="H9449" s="86" t="s">
        <v>805</v>
      </c>
      <c r="I9449" s="77" t="s">
        <v>10804</v>
      </c>
    </row>
    <row r="9450" spans="1:9" hidden="1" x14ac:dyDescent="0.25">
      <c r="A9450" s="218" t="s">
        <v>4605</v>
      </c>
      <c r="B9450" s="63" t="s">
        <v>10807</v>
      </c>
      <c r="C9450" s="60" t="s">
        <v>10808</v>
      </c>
      <c r="D9450" s="65">
        <v>1</v>
      </c>
      <c r="E9450" s="76" t="s">
        <v>219</v>
      </c>
      <c r="F9450" s="224">
        <v>4800000</v>
      </c>
      <c r="G9450" s="76">
        <f t="shared" si="281"/>
        <v>4800000</v>
      </c>
      <c r="H9450" s="69" t="s">
        <v>1266</v>
      </c>
      <c r="I9450" s="77" t="s">
        <v>10809</v>
      </c>
    </row>
    <row r="9451" spans="1:9" hidden="1" x14ac:dyDescent="0.25">
      <c r="A9451" s="218" t="s">
        <v>4605</v>
      </c>
      <c r="B9451" s="60" t="s">
        <v>10593</v>
      </c>
      <c r="C9451" s="71" t="s">
        <v>10810</v>
      </c>
      <c r="D9451" s="65">
        <v>1</v>
      </c>
      <c r="E9451" s="60" t="s">
        <v>28</v>
      </c>
      <c r="F9451" s="72">
        <v>1275000</v>
      </c>
      <c r="G9451" s="68">
        <f t="shared" si="281"/>
        <v>1275000</v>
      </c>
      <c r="H9451" s="86" t="s">
        <v>1266</v>
      </c>
      <c r="I9451" s="77" t="s">
        <v>10811</v>
      </c>
    </row>
    <row r="9452" spans="1:9" hidden="1" x14ac:dyDescent="0.25">
      <c r="A9452" s="218" t="s">
        <v>4605</v>
      </c>
      <c r="B9452" s="60" t="s">
        <v>10593</v>
      </c>
      <c r="C9452" s="71" t="s">
        <v>10812</v>
      </c>
      <c r="D9452" s="65">
        <v>1</v>
      </c>
      <c r="E9452" s="71" t="s">
        <v>28</v>
      </c>
      <c r="F9452" s="72">
        <v>1275000</v>
      </c>
      <c r="G9452" s="68">
        <f t="shared" si="281"/>
        <v>1275000</v>
      </c>
      <c r="H9452" s="86" t="s">
        <v>1266</v>
      </c>
      <c r="I9452" s="77" t="s">
        <v>10811</v>
      </c>
    </row>
    <row r="9453" spans="1:9" hidden="1" x14ac:dyDescent="0.25">
      <c r="A9453" s="218" t="s">
        <v>4605</v>
      </c>
      <c r="B9453" s="60" t="s">
        <v>5010</v>
      </c>
      <c r="C9453" s="60" t="s">
        <v>10813</v>
      </c>
      <c r="D9453" s="65">
        <v>1</v>
      </c>
      <c r="E9453" s="66" t="s">
        <v>28</v>
      </c>
      <c r="F9453" s="67">
        <v>1270000</v>
      </c>
      <c r="G9453" s="68">
        <f t="shared" si="281"/>
        <v>1270000</v>
      </c>
      <c r="H9453" s="86" t="s">
        <v>1266</v>
      </c>
      <c r="I9453" s="77" t="s">
        <v>10811</v>
      </c>
    </row>
    <row r="9454" spans="1:9" hidden="1" x14ac:dyDescent="0.25">
      <c r="A9454" s="218" t="s">
        <v>4605</v>
      </c>
      <c r="B9454" s="60" t="s">
        <v>5010</v>
      </c>
      <c r="C9454" s="60" t="s">
        <v>10814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10811</v>
      </c>
    </row>
    <row r="9455" spans="1:9" hidden="1" x14ac:dyDescent="0.25">
      <c r="A9455" s="218" t="s">
        <v>4605</v>
      </c>
      <c r="B9455" s="74" t="s">
        <v>10599</v>
      </c>
      <c r="C9455" s="60" t="s">
        <v>10815</v>
      </c>
      <c r="D9455" s="65">
        <v>1</v>
      </c>
      <c r="E9455" s="66" t="s">
        <v>28</v>
      </c>
      <c r="F9455" s="67">
        <v>1535000</v>
      </c>
      <c r="G9455" s="217">
        <f t="shared" si="281"/>
        <v>1535000</v>
      </c>
      <c r="H9455" s="86" t="s">
        <v>1266</v>
      </c>
      <c r="I9455" s="77" t="s">
        <v>10809</v>
      </c>
    </row>
    <row r="9456" spans="1:9" hidden="1" x14ac:dyDescent="0.25">
      <c r="A9456" s="218" t="s">
        <v>4605</v>
      </c>
      <c r="B9456" s="74" t="s">
        <v>10599</v>
      </c>
      <c r="C9456" s="60" t="s">
        <v>10816</v>
      </c>
      <c r="D9456" s="60">
        <v>1</v>
      </c>
      <c r="E9456" s="66" t="s">
        <v>28</v>
      </c>
      <c r="F9456" s="67">
        <v>1535000</v>
      </c>
      <c r="G9456" s="217">
        <f t="shared" si="281"/>
        <v>1535000</v>
      </c>
      <c r="H9456" s="86" t="s">
        <v>1266</v>
      </c>
      <c r="I9456" s="77" t="s">
        <v>10809</v>
      </c>
    </row>
    <row r="9457" spans="1:9" hidden="1" x14ac:dyDescent="0.25">
      <c r="A9457" s="218" t="s">
        <v>4605</v>
      </c>
      <c r="B9457" s="74" t="s">
        <v>10599</v>
      </c>
      <c r="C9457" s="60" t="s">
        <v>10817</v>
      </c>
      <c r="D9457" s="65">
        <v>1</v>
      </c>
      <c r="E9457" s="66" t="s">
        <v>28</v>
      </c>
      <c r="F9457" s="67">
        <v>1535000</v>
      </c>
      <c r="G9457" s="217">
        <f t="shared" si="281"/>
        <v>1535000</v>
      </c>
      <c r="H9457" s="86" t="s">
        <v>1266</v>
      </c>
      <c r="I9457" s="77" t="s">
        <v>10809</v>
      </c>
    </row>
    <row r="9458" spans="1:9" hidden="1" x14ac:dyDescent="0.25">
      <c r="A9458" s="218" t="s">
        <v>4605</v>
      </c>
      <c r="B9458" s="74" t="s">
        <v>10599</v>
      </c>
      <c r="C9458" s="60" t="s">
        <v>10818</v>
      </c>
      <c r="D9458" s="81">
        <v>1</v>
      </c>
      <c r="E9458" s="66" t="s">
        <v>28</v>
      </c>
      <c r="F9458" s="67">
        <v>1535000</v>
      </c>
      <c r="G9458" s="217">
        <f t="shared" si="281"/>
        <v>1535000</v>
      </c>
      <c r="H9458" s="86" t="s">
        <v>1266</v>
      </c>
      <c r="I9458" s="77" t="s">
        <v>10809</v>
      </c>
    </row>
    <row r="9459" spans="1:9" hidden="1" x14ac:dyDescent="0.25">
      <c r="A9459" s="218" t="s">
        <v>4605</v>
      </c>
      <c r="B9459" s="74" t="s">
        <v>10599</v>
      </c>
      <c r="C9459" s="60" t="s">
        <v>10819</v>
      </c>
      <c r="D9459" s="60">
        <v>1</v>
      </c>
      <c r="E9459" s="60" t="s">
        <v>28</v>
      </c>
      <c r="F9459" s="67">
        <v>1535000</v>
      </c>
      <c r="G9459" s="217">
        <f t="shared" si="281"/>
        <v>1535000</v>
      </c>
      <c r="H9459" s="86" t="s">
        <v>1266</v>
      </c>
      <c r="I9459" s="77" t="s">
        <v>10809</v>
      </c>
    </row>
    <row r="9460" spans="1:9" hidden="1" x14ac:dyDescent="0.25">
      <c r="A9460" s="218" t="s">
        <v>4605</v>
      </c>
      <c r="B9460" s="74" t="s">
        <v>10599</v>
      </c>
      <c r="C9460" s="60" t="s">
        <v>10820</v>
      </c>
      <c r="D9460" s="65">
        <v>1</v>
      </c>
      <c r="E9460" s="66" t="s">
        <v>28</v>
      </c>
      <c r="F9460" s="67">
        <v>1535000</v>
      </c>
      <c r="G9460" s="217">
        <f t="shared" si="281"/>
        <v>1535000</v>
      </c>
      <c r="H9460" s="86" t="s">
        <v>1266</v>
      </c>
      <c r="I9460" s="77" t="s">
        <v>10809</v>
      </c>
    </row>
    <row r="9461" spans="1:9" hidden="1" x14ac:dyDescent="0.25">
      <c r="A9461" s="218" t="s">
        <v>4605</v>
      </c>
      <c r="B9461" s="63" t="s">
        <v>4613</v>
      </c>
      <c r="C9461" s="60" t="s">
        <v>518</v>
      </c>
      <c r="D9461" s="65">
        <v>1</v>
      </c>
      <c r="E9461" s="66" t="s">
        <v>3923</v>
      </c>
      <c r="F9461" s="396">
        <v>1450000</v>
      </c>
      <c r="G9461" s="217">
        <f t="shared" si="281"/>
        <v>1450000</v>
      </c>
      <c r="H9461" s="86" t="s">
        <v>1266</v>
      </c>
      <c r="I9461" s="77" t="s">
        <v>10809</v>
      </c>
    </row>
    <row r="9462" spans="1:9" hidden="1" x14ac:dyDescent="0.25">
      <c r="A9462" s="218" t="s">
        <v>4605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81"/>
        <v>297000</v>
      </c>
      <c r="H9462" s="86" t="s">
        <v>1266</v>
      </c>
      <c r="I9462" s="77" t="s">
        <v>10809</v>
      </c>
    </row>
    <row r="9463" spans="1:9" hidden="1" x14ac:dyDescent="0.25">
      <c r="A9463" s="218" t="s">
        <v>4605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81"/>
        <v>357000</v>
      </c>
      <c r="H9463" s="86" t="s">
        <v>1266</v>
      </c>
      <c r="I9463" s="77" t="s">
        <v>10809</v>
      </c>
    </row>
    <row r="9464" spans="1:9" hidden="1" x14ac:dyDescent="0.25">
      <c r="A9464" s="218" t="s">
        <v>4605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81"/>
        <v>450000</v>
      </c>
      <c r="H9464" s="86" t="s">
        <v>1266</v>
      </c>
      <c r="I9464" s="77" t="s">
        <v>10809</v>
      </c>
    </row>
    <row r="9465" spans="1:9" hidden="1" x14ac:dyDescent="0.25">
      <c r="A9465" s="218" t="s">
        <v>4605</v>
      </c>
      <c r="B9465" s="74" t="s">
        <v>4635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81"/>
        <v>150000</v>
      </c>
      <c r="H9465" s="69" t="s">
        <v>3530</v>
      </c>
      <c r="I9465" s="60"/>
    </row>
    <row r="9466" spans="1:9" hidden="1" x14ac:dyDescent="0.25">
      <c r="A9466" s="218" t="s">
        <v>4605</v>
      </c>
      <c r="B9466" s="74" t="s">
        <v>4615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81"/>
        <v>150000</v>
      </c>
      <c r="H9466" s="69" t="s">
        <v>3530</v>
      </c>
      <c r="I9466" s="60"/>
    </row>
    <row r="9467" spans="1:9" hidden="1" x14ac:dyDescent="0.25">
      <c r="A9467" s="218" t="s">
        <v>4605</v>
      </c>
      <c r="B9467" s="60" t="s">
        <v>10821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81"/>
        <v>5200000</v>
      </c>
      <c r="H9467" s="60" t="s">
        <v>134</v>
      </c>
      <c r="I9467" s="60"/>
    </row>
    <row r="9468" spans="1:9" hidden="1" x14ac:dyDescent="0.25">
      <c r="A9468" s="60" t="s">
        <v>4636</v>
      </c>
      <c r="B9468" s="60" t="s">
        <v>3997</v>
      </c>
      <c r="C9468" s="60" t="s">
        <v>4419</v>
      </c>
      <c r="D9468" s="65">
        <v>5</v>
      </c>
      <c r="E9468" s="66" t="s">
        <v>330</v>
      </c>
      <c r="F9468" s="89">
        <v>23000</v>
      </c>
      <c r="G9468" s="217">
        <f t="shared" si="281"/>
        <v>115000</v>
      </c>
      <c r="H9468" s="86" t="s">
        <v>169</v>
      </c>
      <c r="I9468" s="73"/>
    </row>
    <row r="9469" spans="1:9" hidden="1" x14ac:dyDescent="0.25">
      <c r="A9469" s="60" t="s">
        <v>4636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81"/>
        <v>73950</v>
      </c>
      <c r="H9469" s="86" t="s">
        <v>169</v>
      </c>
      <c r="I9469" s="73"/>
    </row>
    <row r="9470" spans="1:9" hidden="1" x14ac:dyDescent="0.25">
      <c r="A9470" s="60" t="s">
        <v>4636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81"/>
        <v>42300</v>
      </c>
      <c r="H9470" s="86" t="s">
        <v>154</v>
      </c>
      <c r="I9470" s="73"/>
    </row>
    <row r="9471" spans="1:9" hidden="1" x14ac:dyDescent="0.25">
      <c r="A9471" s="60" t="s">
        <v>4636</v>
      </c>
      <c r="B9471" s="60" t="s">
        <v>3997</v>
      </c>
      <c r="C9471" s="60" t="s">
        <v>4419</v>
      </c>
      <c r="D9471" s="65">
        <v>3</v>
      </c>
      <c r="E9471" s="66" t="s">
        <v>330</v>
      </c>
      <c r="F9471" s="89">
        <v>23000</v>
      </c>
      <c r="G9471" s="217">
        <f t="shared" si="281"/>
        <v>69000</v>
      </c>
      <c r="H9471" s="86" t="s">
        <v>10458</v>
      </c>
      <c r="I9471" s="73"/>
    </row>
    <row r="9472" spans="1:9" hidden="1" x14ac:dyDescent="0.25">
      <c r="A9472" s="60" t="s">
        <v>4636</v>
      </c>
      <c r="B9472" s="60" t="s">
        <v>4532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81"/>
        <v>150000</v>
      </c>
      <c r="H9472" s="86" t="s">
        <v>3530</v>
      </c>
      <c r="I9472" s="73" t="s">
        <v>10822</v>
      </c>
    </row>
    <row r="9473" spans="1:9" hidden="1" x14ac:dyDescent="0.25">
      <c r="A9473" s="60" t="s">
        <v>4636</v>
      </c>
      <c r="B9473" s="60" t="s">
        <v>5010</v>
      </c>
      <c r="C9473" s="60" t="s">
        <v>10823</v>
      </c>
      <c r="D9473" s="65">
        <v>1</v>
      </c>
      <c r="E9473" s="66" t="s">
        <v>31</v>
      </c>
      <c r="F9473" s="72">
        <v>1270000</v>
      </c>
      <c r="G9473" s="217">
        <f t="shared" si="281"/>
        <v>1270000</v>
      </c>
      <c r="H9473" s="86" t="s">
        <v>3530</v>
      </c>
      <c r="I9473" s="73" t="s">
        <v>10822</v>
      </c>
    </row>
    <row r="9474" spans="1:9" hidden="1" x14ac:dyDescent="0.25">
      <c r="A9474" s="60" t="s">
        <v>4636</v>
      </c>
      <c r="B9474" s="60" t="s">
        <v>4637</v>
      </c>
      <c r="C9474" s="60" t="s">
        <v>10563</v>
      </c>
      <c r="D9474" s="65">
        <v>1</v>
      </c>
      <c r="E9474" s="60" t="s">
        <v>28</v>
      </c>
      <c r="F9474" s="67">
        <v>12500</v>
      </c>
      <c r="G9474" s="217">
        <f t="shared" si="281"/>
        <v>12500</v>
      </c>
      <c r="H9474" s="364" t="s">
        <v>953</v>
      </c>
      <c r="I9474" s="73"/>
    </row>
    <row r="9475" spans="1:9" hidden="1" x14ac:dyDescent="0.25">
      <c r="A9475" s="60" t="s">
        <v>4636</v>
      </c>
      <c r="B9475" s="60" t="s">
        <v>10824</v>
      </c>
      <c r="C9475" s="203" t="s">
        <v>10563</v>
      </c>
      <c r="D9475" s="65">
        <v>1</v>
      </c>
      <c r="E9475" s="60" t="s">
        <v>28</v>
      </c>
      <c r="F9475" s="72">
        <v>150000</v>
      </c>
      <c r="G9475" s="68">
        <f t="shared" si="281"/>
        <v>150000</v>
      </c>
      <c r="H9475" s="364" t="s">
        <v>2007</v>
      </c>
      <c r="I9475" s="73" t="s">
        <v>10825</v>
      </c>
    </row>
    <row r="9476" spans="1:9" hidden="1" x14ac:dyDescent="0.25">
      <c r="A9476" s="60" t="s">
        <v>4636</v>
      </c>
      <c r="B9476" s="60" t="s">
        <v>1685</v>
      </c>
      <c r="C9476" s="60" t="s">
        <v>4639</v>
      </c>
      <c r="D9476" s="65">
        <v>25</v>
      </c>
      <c r="E9476" s="66" t="s">
        <v>64</v>
      </c>
      <c r="F9476" s="67">
        <v>15000</v>
      </c>
      <c r="G9476" s="68">
        <f t="shared" si="281"/>
        <v>375000</v>
      </c>
      <c r="H9476" s="86" t="s">
        <v>552</v>
      </c>
      <c r="I9476" s="73" t="s">
        <v>10008</v>
      </c>
    </row>
    <row r="9477" spans="1:9" hidden="1" x14ac:dyDescent="0.25">
      <c r="A9477" s="60" t="s">
        <v>4636</v>
      </c>
      <c r="B9477" s="60" t="s">
        <v>4640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4599</v>
      </c>
      <c r="I9477" s="73"/>
    </row>
    <row r="9478" spans="1:9" hidden="1" x14ac:dyDescent="0.25">
      <c r="A9478" s="60" t="s">
        <v>4636</v>
      </c>
      <c r="B9478" s="63" t="s">
        <v>4641</v>
      </c>
      <c r="C9478" s="60" t="s">
        <v>215</v>
      </c>
      <c r="D9478" s="65">
        <v>4</v>
      </c>
      <c r="E9478" s="66" t="s">
        <v>638</v>
      </c>
      <c r="F9478" s="396">
        <v>228000</v>
      </c>
      <c r="G9478" s="68">
        <f>D9478*F9478</f>
        <v>912000</v>
      </c>
      <c r="H9478" s="86" t="s">
        <v>4599</v>
      </c>
      <c r="I9478" s="73"/>
    </row>
    <row r="9479" spans="1:9" hidden="1" x14ac:dyDescent="0.25">
      <c r="A9479" s="60" t="s">
        <v>4636</v>
      </c>
      <c r="B9479" s="60" t="s">
        <v>4638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4599</v>
      </c>
      <c r="I9479" s="364"/>
    </row>
    <row r="9480" spans="1:9" hidden="1" x14ac:dyDescent="0.25">
      <c r="A9480" s="60" t="s">
        <v>4636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4599</v>
      </c>
      <c r="I9480" s="364"/>
    </row>
    <row r="9481" spans="1:9" hidden="1" x14ac:dyDescent="0.25">
      <c r="A9481" s="60" t="s">
        <v>4649</v>
      </c>
      <c r="B9481" s="60" t="s">
        <v>3997</v>
      </c>
      <c r="C9481" s="60" t="s">
        <v>4419</v>
      </c>
      <c r="D9481" s="65">
        <v>10</v>
      </c>
      <c r="E9481" s="66" t="s">
        <v>330</v>
      </c>
      <c r="F9481" s="89">
        <v>23000</v>
      </c>
      <c r="G9481" s="217">
        <f t="shared" ref="G9481:G9544" si="282">D9481*F9481</f>
        <v>230000</v>
      </c>
      <c r="H9481" s="86" t="s">
        <v>169</v>
      </c>
      <c r="I9481" s="73"/>
    </row>
    <row r="9482" spans="1:9" hidden="1" x14ac:dyDescent="0.25">
      <c r="A9482" s="60" t="s">
        <v>4649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82"/>
        <v>147900</v>
      </c>
      <c r="H9482" s="86" t="s">
        <v>169</v>
      </c>
      <c r="I9482" s="73"/>
    </row>
    <row r="9483" spans="1:9" hidden="1" x14ac:dyDescent="0.25">
      <c r="A9483" s="60" t="s">
        <v>4649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82"/>
        <v>42300</v>
      </c>
      <c r="H9483" s="86" t="s">
        <v>953</v>
      </c>
      <c r="I9483" s="73"/>
    </row>
    <row r="9484" spans="1:9" hidden="1" x14ac:dyDescent="0.25">
      <c r="A9484" s="60" t="s">
        <v>4649</v>
      </c>
      <c r="B9484" s="60" t="s">
        <v>9507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82"/>
        <v>33000</v>
      </c>
      <c r="H9484" s="86" t="s">
        <v>953</v>
      </c>
      <c r="I9484" s="73"/>
    </row>
    <row r="9485" spans="1:9" hidden="1" x14ac:dyDescent="0.25">
      <c r="A9485" s="60" t="s">
        <v>4649</v>
      </c>
      <c r="B9485" s="60" t="s">
        <v>4638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82"/>
        <v>102500</v>
      </c>
      <c r="H9485" s="86" t="s">
        <v>4599</v>
      </c>
      <c r="I9485" s="73"/>
    </row>
    <row r="9486" spans="1:9" hidden="1" x14ac:dyDescent="0.25">
      <c r="A9486" s="60" t="s">
        <v>4649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82"/>
        <v>225600</v>
      </c>
      <c r="H9486" s="86" t="s">
        <v>2274</v>
      </c>
      <c r="I9486" s="73" t="s">
        <v>10826</v>
      </c>
    </row>
    <row r="9487" spans="1:9" hidden="1" x14ac:dyDescent="0.25">
      <c r="A9487" s="60" t="s">
        <v>4649</v>
      </c>
      <c r="B9487" s="60" t="s">
        <v>10827</v>
      </c>
      <c r="C9487" s="60"/>
      <c r="D9487" s="65">
        <v>1</v>
      </c>
      <c r="E9487" s="60" t="s">
        <v>28</v>
      </c>
      <c r="F9487" s="67">
        <v>270000</v>
      </c>
      <c r="G9487" s="217">
        <f t="shared" si="282"/>
        <v>270000</v>
      </c>
      <c r="H9487" s="86" t="s">
        <v>2274</v>
      </c>
      <c r="I9487" s="73" t="s">
        <v>10826</v>
      </c>
    </row>
    <row r="9488" spans="1:9" hidden="1" x14ac:dyDescent="0.25">
      <c r="A9488" s="60" t="s">
        <v>4649</v>
      </c>
      <c r="B9488" s="60" t="s">
        <v>10828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82"/>
        <v>197000</v>
      </c>
      <c r="H9488" s="86" t="s">
        <v>2274</v>
      </c>
      <c r="I9488" s="73" t="s">
        <v>10826</v>
      </c>
    </row>
    <row r="9489" spans="1:9" hidden="1" x14ac:dyDescent="0.25">
      <c r="A9489" s="60" t="s">
        <v>4649</v>
      </c>
      <c r="B9489" s="60" t="s">
        <v>10829</v>
      </c>
      <c r="C9489" s="60"/>
      <c r="D9489" s="65">
        <v>1</v>
      </c>
      <c r="E9489" s="60" t="s">
        <v>28</v>
      </c>
      <c r="F9489" s="67">
        <v>137000</v>
      </c>
      <c r="G9489" s="68">
        <f t="shared" si="282"/>
        <v>137000</v>
      </c>
      <c r="H9489" s="86" t="s">
        <v>2274</v>
      </c>
      <c r="I9489" s="73" t="s">
        <v>10826</v>
      </c>
    </row>
    <row r="9490" spans="1:9" hidden="1" x14ac:dyDescent="0.25">
      <c r="A9490" s="60" t="s">
        <v>4649</v>
      </c>
      <c r="B9490" s="60" t="s">
        <v>4081</v>
      </c>
      <c r="C9490" s="203"/>
      <c r="D9490" s="65">
        <v>1</v>
      </c>
      <c r="E9490" s="60" t="s">
        <v>28</v>
      </c>
      <c r="F9490" s="72">
        <v>20000</v>
      </c>
      <c r="G9490" s="68">
        <f t="shared" si="282"/>
        <v>20000</v>
      </c>
      <c r="H9490" s="86" t="s">
        <v>2274</v>
      </c>
      <c r="I9490" s="73" t="s">
        <v>10826</v>
      </c>
    </row>
    <row r="9491" spans="1:9" hidden="1" x14ac:dyDescent="0.25">
      <c r="A9491" s="60" t="s">
        <v>4649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82"/>
        <v>253800</v>
      </c>
      <c r="H9491" s="86" t="s">
        <v>536</v>
      </c>
      <c r="I9491" s="73" t="s">
        <v>10830</v>
      </c>
    </row>
    <row r="9492" spans="1:9" hidden="1" x14ac:dyDescent="0.25">
      <c r="A9492" s="60" t="s">
        <v>4649</v>
      </c>
      <c r="B9492" s="60" t="s">
        <v>4047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82"/>
        <v>87500</v>
      </c>
      <c r="H9492" s="86" t="s">
        <v>536</v>
      </c>
      <c r="I9492" s="73" t="s">
        <v>10830</v>
      </c>
    </row>
    <row r="9493" spans="1:9" hidden="1" x14ac:dyDescent="0.25">
      <c r="A9493" s="60" t="s">
        <v>4649</v>
      </c>
      <c r="B9493" s="63" t="s">
        <v>8381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82"/>
        <v>31000</v>
      </c>
      <c r="H9493" s="86" t="s">
        <v>536</v>
      </c>
      <c r="I9493" s="73" t="s">
        <v>10830</v>
      </c>
    </row>
    <row r="9494" spans="1:9" hidden="1" x14ac:dyDescent="0.25">
      <c r="A9494" s="60" t="s">
        <v>4649</v>
      </c>
      <c r="B9494" s="60" t="s">
        <v>8381</v>
      </c>
      <c r="C9494" s="60" t="s">
        <v>8382</v>
      </c>
      <c r="D9494" s="81">
        <v>1</v>
      </c>
      <c r="E9494" s="66" t="s">
        <v>28</v>
      </c>
      <c r="F9494" s="394">
        <v>81500</v>
      </c>
      <c r="G9494" s="68">
        <f t="shared" si="282"/>
        <v>81500</v>
      </c>
      <c r="H9494" s="86" t="s">
        <v>536</v>
      </c>
      <c r="I9494" s="73" t="s">
        <v>10830</v>
      </c>
    </row>
    <row r="9495" spans="1:9" hidden="1" x14ac:dyDescent="0.25">
      <c r="A9495" s="60" t="s">
        <v>4649</v>
      </c>
      <c r="B9495" s="63" t="s">
        <v>4002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10831</v>
      </c>
    </row>
    <row r="9496" spans="1:9" hidden="1" x14ac:dyDescent="0.25">
      <c r="A9496" s="60" t="s">
        <v>4649</v>
      </c>
      <c r="B9496" s="60" t="s">
        <v>10832</v>
      </c>
      <c r="C9496" s="60"/>
      <c r="D9496" s="65">
        <v>1</v>
      </c>
      <c r="E9496" s="66" t="s">
        <v>116</v>
      </c>
      <c r="F9496" s="67">
        <v>20000</v>
      </c>
      <c r="G9496" s="68">
        <f t="shared" si="282"/>
        <v>20000</v>
      </c>
      <c r="H9496" s="86" t="s">
        <v>1043</v>
      </c>
      <c r="I9496" s="364" t="s">
        <v>10831</v>
      </c>
    </row>
    <row r="9497" spans="1:9" hidden="1" x14ac:dyDescent="0.25">
      <c r="A9497" s="60" t="s">
        <v>4649</v>
      </c>
      <c r="B9497" s="60" t="s">
        <v>8381</v>
      </c>
      <c r="C9497" s="60" t="s">
        <v>8382</v>
      </c>
      <c r="D9497" s="81">
        <v>1</v>
      </c>
      <c r="E9497" s="66" t="s">
        <v>28</v>
      </c>
      <c r="F9497" s="394">
        <v>81500</v>
      </c>
      <c r="G9497" s="68">
        <f t="shared" si="282"/>
        <v>81500</v>
      </c>
      <c r="H9497" s="86" t="s">
        <v>1043</v>
      </c>
      <c r="I9497" s="364" t="s">
        <v>10831</v>
      </c>
    </row>
    <row r="9498" spans="1:9" hidden="1" x14ac:dyDescent="0.25">
      <c r="A9498" s="60" t="s">
        <v>4649</v>
      </c>
      <c r="B9498" s="60" t="s">
        <v>4050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82"/>
        <v>950000</v>
      </c>
      <c r="H9498" s="86" t="s">
        <v>909</v>
      </c>
      <c r="I9498" s="364" t="s">
        <v>10833</v>
      </c>
    </row>
    <row r="9499" spans="1:9" hidden="1" x14ac:dyDescent="0.25">
      <c r="A9499" s="60" t="s">
        <v>4649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82"/>
        <v>375000</v>
      </c>
      <c r="H9499" s="86" t="s">
        <v>909</v>
      </c>
      <c r="I9499" s="364" t="s">
        <v>10833</v>
      </c>
    </row>
    <row r="9500" spans="1:9" hidden="1" x14ac:dyDescent="0.25">
      <c r="A9500" s="60" t="s">
        <v>4649</v>
      </c>
      <c r="B9500" s="60" t="s">
        <v>5010</v>
      </c>
      <c r="C9500" s="353" t="s">
        <v>10834</v>
      </c>
      <c r="D9500" s="65">
        <v>1</v>
      </c>
      <c r="E9500" s="66" t="s">
        <v>31</v>
      </c>
      <c r="F9500" s="72">
        <v>1270000</v>
      </c>
      <c r="G9500" s="68">
        <f t="shared" si="282"/>
        <v>1270000</v>
      </c>
      <c r="H9500" s="86" t="s">
        <v>1101</v>
      </c>
      <c r="I9500" s="600" t="s">
        <v>10835</v>
      </c>
    </row>
    <row r="9501" spans="1:9" hidden="1" x14ac:dyDescent="0.25">
      <c r="A9501" s="60" t="s">
        <v>4649</v>
      </c>
      <c r="B9501" s="75" t="s">
        <v>10836</v>
      </c>
      <c r="C9501" s="71" t="s">
        <v>10604</v>
      </c>
      <c r="D9501" s="65">
        <v>1</v>
      </c>
      <c r="E9501" s="66" t="s">
        <v>31</v>
      </c>
      <c r="F9501" s="67">
        <v>148500</v>
      </c>
      <c r="G9501" s="68">
        <f t="shared" si="282"/>
        <v>148500</v>
      </c>
      <c r="H9501" s="86" t="s">
        <v>1101</v>
      </c>
      <c r="I9501" s="600" t="s">
        <v>10835</v>
      </c>
    </row>
    <row r="9502" spans="1:9" hidden="1" x14ac:dyDescent="0.25">
      <c r="A9502" s="60" t="s">
        <v>4649</v>
      </c>
      <c r="B9502" s="60" t="s">
        <v>10613</v>
      </c>
      <c r="C9502" s="60" t="s">
        <v>10567</v>
      </c>
      <c r="D9502" s="65">
        <v>1</v>
      </c>
      <c r="E9502" s="60" t="s">
        <v>28</v>
      </c>
      <c r="F9502" s="72">
        <v>45000</v>
      </c>
      <c r="G9502" s="217">
        <f t="shared" si="282"/>
        <v>45000</v>
      </c>
      <c r="H9502" s="86" t="s">
        <v>1101</v>
      </c>
      <c r="I9502" s="600" t="s">
        <v>10835</v>
      </c>
    </row>
    <row r="9503" spans="1:9" hidden="1" x14ac:dyDescent="0.25">
      <c r="A9503" s="60" t="s">
        <v>4649</v>
      </c>
      <c r="B9503" s="60" t="s">
        <v>7096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82"/>
        <v>875000</v>
      </c>
      <c r="H9503" s="86" t="s">
        <v>1101</v>
      </c>
      <c r="I9503" s="600" t="s">
        <v>10835</v>
      </c>
    </row>
    <row r="9504" spans="1:9" hidden="1" x14ac:dyDescent="0.25">
      <c r="A9504" s="60" t="s">
        <v>4649</v>
      </c>
      <c r="B9504" s="60" t="s">
        <v>7096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82"/>
        <v>875000</v>
      </c>
      <c r="H9504" s="86" t="s">
        <v>667</v>
      </c>
      <c r="I9504" s="121" t="s">
        <v>10837</v>
      </c>
    </row>
    <row r="9505" spans="1:9" hidden="1" x14ac:dyDescent="0.25">
      <c r="A9505" s="60" t="s">
        <v>4649</v>
      </c>
      <c r="B9505" s="60" t="s">
        <v>5010</v>
      </c>
      <c r="C9505" s="353" t="s">
        <v>10838</v>
      </c>
      <c r="D9505" s="65">
        <v>1</v>
      </c>
      <c r="E9505" s="66" t="s">
        <v>28</v>
      </c>
      <c r="F9505" s="72">
        <v>1270000</v>
      </c>
      <c r="G9505" s="217">
        <f t="shared" si="282"/>
        <v>1270000</v>
      </c>
      <c r="H9505" s="86" t="s">
        <v>10839</v>
      </c>
      <c r="I9505" s="77" t="s">
        <v>10840</v>
      </c>
    </row>
    <row r="9506" spans="1:9" hidden="1" x14ac:dyDescent="0.25">
      <c r="A9506" s="60" t="s">
        <v>4649</v>
      </c>
      <c r="B9506" s="75" t="s">
        <v>10836</v>
      </c>
      <c r="C9506" s="71" t="s">
        <v>10604</v>
      </c>
      <c r="D9506" s="65">
        <v>1</v>
      </c>
      <c r="E9506" s="76" t="s">
        <v>28</v>
      </c>
      <c r="F9506" s="224">
        <v>148500</v>
      </c>
      <c r="G9506" s="76">
        <f t="shared" si="282"/>
        <v>148500</v>
      </c>
      <c r="H9506" s="86" t="s">
        <v>10839</v>
      </c>
      <c r="I9506" s="77" t="s">
        <v>10840</v>
      </c>
    </row>
    <row r="9507" spans="1:9" hidden="1" x14ac:dyDescent="0.25">
      <c r="A9507" s="60" t="s">
        <v>4649</v>
      </c>
      <c r="B9507" s="60" t="s">
        <v>10613</v>
      </c>
      <c r="C9507" s="60" t="s">
        <v>10567</v>
      </c>
      <c r="D9507" s="65">
        <v>1</v>
      </c>
      <c r="E9507" s="60" t="s">
        <v>28</v>
      </c>
      <c r="F9507" s="72">
        <v>45000</v>
      </c>
      <c r="G9507" s="68">
        <f t="shared" si="282"/>
        <v>45000</v>
      </c>
      <c r="H9507" s="86" t="s">
        <v>10839</v>
      </c>
      <c r="I9507" s="77" t="s">
        <v>10840</v>
      </c>
    </row>
    <row r="9508" spans="1:9" hidden="1" x14ac:dyDescent="0.25">
      <c r="A9508" s="60" t="s">
        <v>4649</v>
      </c>
      <c r="B9508" s="60" t="s">
        <v>7096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82"/>
        <v>875000</v>
      </c>
      <c r="H9508" s="86" t="s">
        <v>10839</v>
      </c>
      <c r="I9508" s="77" t="s">
        <v>10840</v>
      </c>
    </row>
    <row r="9509" spans="1:9" hidden="1" x14ac:dyDescent="0.25">
      <c r="A9509" s="60" t="s">
        <v>4649</v>
      </c>
      <c r="B9509" s="60" t="s">
        <v>4650</v>
      </c>
      <c r="C9509" s="60" t="s">
        <v>4651</v>
      </c>
      <c r="D9509" s="65">
        <v>2</v>
      </c>
      <c r="E9509" s="60" t="s">
        <v>28</v>
      </c>
      <c r="F9509" s="72">
        <v>18500</v>
      </c>
      <c r="G9509" s="68">
        <f t="shared" si="282"/>
        <v>37000</v>
      </c>
      <c r="H9509" s="86" t="s">
        <v>4652</v>
      </c>
      <c r="I9509" s="77"/>
    </row>
    <row r="9510" spans="1:9" hidden="1" x14ac:dyDescent="0.25">
      <c r="A9510" s="60" t="s">
        <v>4649</v>
      </c>
      <c r="B9510" s="60" t="s">
        <v>4653</v>
      </c>
      <c r="C9510" s="60" t="s">
        <v>4654</v>
      </c>
      <c r="D9510" s="65">
        <v>3</v>
      </c>
      <c r="E9510" s="60" t="s">
        <v>28</v>
      </c>
      <c r="F9510" s="67">
        <v>35000</v>
      </c>
      <c r="G9510" s="68">
        <f t="shared" si="282"/>
        <v>105000</v>
      </c>
      <c r="H9510" s="86" t="s">
        <v>648</v>
      </c>
      <c r="I9510" s="77"/>
    </row>
    <row r="9511" spans="1:9" hidden="1" x14ac:dyDescent="0.25">
      <c r="A9511" s="60" t="s">
        <v>4649</v>
      </c>
      <c r="B9511" s="60" t="s">
        <v>4656</v>
      </c>
      <c r="C9511" s="60" t="s">
        <v>4657</v>
      </c>
      <c r="D9511" s="65">
        <v>2</v>
      </c>
      <c r="E9511" s="66" t="s">
        <v>28</v>
      </c>
      <c r="F9511" s="67">
        <v>5000</v>
      </c>
      <c r="G9511" s="68">
        <f t="shared" si="282"/>
        <v>10000</v>
      </c>
      <c r="H9511" s="86" t="s">
        <v>631</v>
      </c>
      <c r="I9511" s="77"/>
    </row>
    <row r="9512" spans="1:9" hidden="1" x14ac:dyDescent="0.25">
      <c r="A9512" s="60" t="s">
        <v>4649</v>
      </c>
      <c r="B9512" s="60" t="s">
        <v>4658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82"/>
        <v>40000</v>
      </c>
      <c r="H9512" s="86" t="s">
        <v>631</v>
      </c>
      <c r="I9512" s="77"/>
    </row>
    <row r="9513" spans="1:9" hidden="1" x14ac:dyDescent="0.25">
      <c r="A9513" s="60" t="s">
        <v>4649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82"/>
        <v>72500</v>
      </c>
      <c r="H9513" s="86" t="s">
        <v>3462</v>
      </c>
      <c r="I9513" s="77" t="s">
        <v>10841</v>
      </c>
    </row>
    <row r="9514" spans="1:9" hidden="1" x14ac:dyDescent="0.25">
      <c r="A9514" s="60" t="s">
        <v>4649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82"/>
        <v>28200</v>
      </c>
      <c r="H9514" s="86" t="s">
        <v>3462</v>
      </c>
      <c r="I9514" s="77" t="s">
        <v>10841</v>
      </c>
    </row>
    <row r="9515" spans="1:9" hidden="1" x14ac:dyDescent="0.25">
      <c r="A9515" s="60" t="s">
        <v>4649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82"/>
        <v>7000</v>
      </c>
      <c r="H9515" s="86" t="s">
        <v>35</v>
      </c>
      <c r="I9515" s="77"/>
    </row>
    <row r="9516" spans="1:9" hidden="1" x14ac:dyDescent="0.25">
      <c r="A9516" s="60" t="s">
        <v>4649</v>
      </c>
      <c r="B9516" s="60" t="s">
        <v>3997</v>
      </c>
      <c r="C9516" s="60" t="s">
        <v>4419</v>
      </c>
      <c r="D9516" s="65">
        <v>5</v>
      </c>
      <c r="E9516" s="66" t="s">
        <v>330</v>
      </c>
      <c r="F9516" s="89">
        <v>23000</v>
      </c>
      <c r="G9516" s="217">
        <f t="shared" si="282"/>
        <v>115000</v>
      </c>
      <c r="H9516" s="86" t="s">
        <v>35</v>
      </c>
      <c r="I9516" s="73"/>
    </row>
    <row r="9517" spans="1:9" hidden="1" x14ac:dyDescent="0.25">
      <c r="A9517" s="60" t="s">
        <v>4649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82"/>
        <v>969000</v>
      </c>
      <c r="H9517" s="86" t="s">
        <v>696</v>
      </c>
      <c r="I9517" s="60" t="s">
        <v>10842</v>
      </c>
    </row>
    <row r="9518" spans="1:9" hidden="1" x14ac:dyDescent="0.25">
      <c r="A9518" s="60" t="s">
        <v>4649</v>
      </c>
      <c r="B9518" s="60" t="s">
        <v>4352</v>
      </c>
      <c r="C9518" s="60" t="s">
        <v>10843</v>
      </c>
      <c r="D9518" s="65">
        <v>1</v>
      </c>
      <c r="E9518" s="66" t="s">
        <v>28</v>
      </c>
      <c r="F9518" s="89">
        <v>1400000</v>
      </c>
      <c r="G9518" s="217">
        <f t="shared" si="282"/>
        <v>1400000</v>
      </c>
      <c r="H9518" s="86" t="s">
        <v>696</v>
      </c>
      <c r="I9518" s="60" t="s">
        <v>10842</v>
      </c>
    </row>
    <row r="9519" spans="1:9" hidden="1" x14ac:dyDescent="0.25">
      <c r="A9519" s="60" t="s">
        <v>4649</v>
      </c>
      <c r="B9519" s="60" t="s">
        <v>4352</v>
      </c>
      <c r="C9519" s="60" t="s">
        <v>10844</v>
      </c>
      <c r="D9519" s="65">
        <v>1</v>
      </c>
      <c r="E9519" s="66" t="s">
        <v>28</v>
      </c>
      <c r="F9519" s="72">
        <v>1400000</v>
      </c>
      <c r="G9519" s="217">
        <f t="shared" si="282"/>
        <v>1400000</v>
      </c>
      <c r="H9519" s="86" t="s">
        <v>696</v>
      </c>
      <c r="I9519" s="60" t="s">
        <v>10842</v>
      </c>
    </row>
    <row r="9520" spans="1:9" hidden="1" x14ac:dyDescent="0.25">
      <c r="A9520" s="60" t="s">
        <v>4649</v>
      </c>
      <c r="B9520" s="60" t="s">
        <v>4352</v>
      </c>
      <c r="C9520" s="71" t="s">
        <v>10845</v>
      </c>
      <c r="D9520" s="60">
        <v>1</v>
      </c>
      <c r="E9520" s="60" t="s">
        <v>28</v>
      </c>
      <c r="F9520" s="72">
        <v>1400000</v>
      </c>
      <c r="G9520" s="217">
        <f t="shared" si="282"/>
        <v>1400000</v>
      </c>
      <c r="H9520" s="86" t="s">
        <v>696</v>
      </c>
      <c r="I9520" s="60" t="s">
        <v>10842</v>
      </c>
    </row>
    <row r="9521" spans="1:9" hidden="1" x14ac:dyDescent="0.25">
      <c r="A9521" s="60" t="s">
        <v>4649</v>
      </c>
      <c r="B9521" s="60" t="s">
        <v>4352</v>
      </c>
      <c r="C9521" s="601" t="s">
        <v>10846</v>
      </c>
      <c r="D9521" s="60">
        <v>1</v>
      </c>
      <c r="E9521" s="60" t="s">
        <v>31</v>
      </c>
      <c r="F9521" s="72">
        <v>1400000</v>
      </c>
      <c r="G9521" s="217">
        <f t="shared" si="282"/>
        <v>1400000</v>
      </c>
      <c r="H9521" s="86" t="s">
        <v>696</v>
      </c>
      <c r="I9521" s="60" t="s">
        <v>10842</v>
      </c>
    </row>
    <row r="9522" spans="1:9" hidden="1" x14ac:dyDescent="0.25">
      <c r="A9522" s="60" t="s">
        <v>4649</v>
      </c>
      <c r="B9522" s="60" t="s">
        <v>4352</v>
      </c>
      <c r="C9522" s="60" t="s">
        <v>10847</v>
      </c>
      <c r="D9522" s="60">
        <v>1</v>
      </c>
      <c r="E9522" s="60" t="s">
        <v>28</v>
      </c>
      <c r="F9522" s="602">
        <v>1500000</v>
      </c>
      <c r="G9522" s="217">
        <f t="shared" si="282"/>
        <v>1500000</v>
      </c>
      <c r="H9522" s="86" t="s">
        <v>696</v>
      </c>
      <c r="I9522" s="60" t="s">
        <v>10842</v>
      </c>
    </row>
    <row r="9523" spans="1:9" hidden="1" x14ac:dyDescent="0.25">
      <c r="A9523" s="60" t="s">
        <v>4649</v>
      </c>
      <c r="B9523" s="60" t="s">
        <v>4352</v>
      </c>
      <c r="C9523" s="71" t="s">
        <v>10848</v>
      </c>
      <c r="D9523" s="60">
        <v>1</v>
      </c>
      <c r="E9523" s="60" t="s">
        <v>31</v>
      </c>
      <c r="F9523" s="602">
        <v>1500000</v>
      </c>
      <c r="G9523" s="217">
        <f t="shared" si="282"/>
        <v>1500000</v>
      </c>
      <c r="H9523" s="86" t="s">
        <v>696</v>
      </c>
      <c r="I9523" s="60" t="s">
        <v>10842</v>
      </c>
    </row>
    <row r="9524" spans="1:9" hidden="1" x14ac:dyDescent="0.25">
      <c r="A9524" s="60" t="s">
        <v>4649</v>
      </c>
      <c r="B9524" s="60" t="s">
        <v>4352</v>
      </c>
      <c r="C9524" s="60" t="s">
        <v>10849</v>
      </c>
      <c r="D9524" s="60">
        <v>1</v>
      </c>
      <c r="E9524" s="60" t="s">
        <v>28</v>
      </c>
      <c r="F9524" s="602">
        <v>1500000</v>
      </c>
      <c r="G9524" s="217">
        <f t="shared" si="282"/>
        <v>1500000</v>
      </c>
      <c r="H9524" s="86" t="s">
        <v>696</v>
      </c>
      <c r="I9524" s="60" t="s">
        <v>10842</v>
      </c>
    </row>
    <row r="9525" spans="1:9" hidden="1" x14ac:dyDescent="0.25">
      <c r="A9525" s="60" t="s">
        <v>4649</v>
      </c>
      <c r="B9525" s="60" t="s">
        <v>10643</v>
      </c>
      <c r="C9525" s="75" t="s">
        <v>456</v>
      </c>
      <c r="D9525" s="60">
        <v>2</v>
      </c>
      <c r="E9525" s="60" t="s">
        <v>28</v>
      </c>
      <c r="F9525" s="602">
        <v>905400</v>
      </c>
      <c r="G9525" s="217">
        <f t="shared" si="282"/>
        <v>1810800</v>
      </c>
      <c r="H9525" s="60" t="s">
        <v>696</v>
      </c>
      <c r="I9525" s="60" t="s">
        <v>10842</v>
      </c>
    </row>
    <row r="9526" spans="1:9" hidden="1" x14ac:dyDescent="0.25">
      <c r="A9526" s="60" t="s">
        <v>4649</v>
      </c>
      <c r="B9526" s="79" t="s">
        <v>10850</v>
      </c>
      <c r="C9526" s="71" t="s">
        <v>10604</v>
      </c>
      <c r="D9526" s="60">
        <v>6</v>
      </c>
      <c r="E9526" s="60" t="s">
        <v>28</v>
      </c>
      <c r="F9526" s="602">
        <v>155000</v>
      </c>
      <c r="G9526" s="217">
        <f t="shared" si="282"/>
        <v>930000</v>
      </c>
      <c r="H9526" s="60" t="s">
        <v>1266</v>
      </c>
      <c r="I9526" s="60" t="s">
        <v>10851</v>
      </c>
    </row>
    <row r="9527" spans="1:9" hidden="1" x14ac:dyDescent="0.25">
      <c r="A9527" s="60" t="s">
        <v>4649</v>
      </c>
      <c r="B9527" s="75" t="s">
        <v>10836</v>
      </c>
      <c r="C9527" s="71" t="s">
        <v>10604</v>
      </c>
      <c r="D9527" s="60">
        <v>4</v>
      </c>
      <c r="E9527" s="60" t="s">
        <v>28</v>
      </c>
      <c r="F9527" s="602">
        <v>148500</v>
      </c>
      <c r="G9527" s="217">
        <f t="shared" si="282"/>
        <v>594000</v>
      </c>
      <c r="H9527" s="60" t="s">
        <v>1266</v>
      </c>
      <c r="I9527" s="60" t="s">
        <v>10851</v>
      </c>
    </row>
    <row r="9528" spans="1:9" hidden="1" x14ac:dyDescent="0.25">
      <c r="A9528" s="60" t="s">
        <v>4649</v>
      </c>
      <c r="B9528" s="60" t="s">
        <v>10613</v>
      </c>
      <c r="C9528" s="60" t="s">
        <v>10567</v>
      </c>
      <c r="D9528" s="60">
        <v>10</v>
      </c>
      <c r="E9528" s="60" t="s">
        <v>28</v>
      </c>
      <c r="F9528" s="602">
        <v>45000</v>
      </c>
      <c r="G9528" s="217">
        <f t="shared" si="282"/>
        <v>450000</v>
      </c>
      <c r="H9528" s="60" t="s">
        <v>1266</v>
      </c>
      <c r="I9528" s="60" t="s">
        <v>10851</v>
      </c>
    </row>
    <row r="9529" spans="1:9" hidden="1" x14ac:dyDescent="0.25">
      <c r="A9529" s="60" t="s">
        <v>4649</v>
      </c>
      <c r="B9529" s="60" t="s">
        <v>10852</v>
      </c>
      <c r="C9529" s="60" t="s">
        <v>10853</v>
      </c>
      <c r="D9529" s="60">
        <v>1</v>
      </c>
      <c r="E9529" s="60" t="s">
        <v>28</v>
      </c>
      <c r="F9529" s="62">
        <v>1500000</v>
      </c>
      <c r="G9529" s="217">
        <f t="shared" si="282"/>
        <v>1500000</v>
      </c>
      <c r="H9529" s="60" t="s">
        <v>1266</v>
      </c>
      <c r="I9529" s="60" t="s">
        <v>10851</v>
      </c>
    </row>
    <row r="9530" spans="1:9" hidden="1" x14ac:dyDescent="0.25">
      <c r="A9530" s="60" t="s">
        <v>4649</v>
      </c>
      <c r="B9530" s="60" t="s">
        <v>10852</v>
      </c>
      <c r="C9530" s="60" t="s">
        <v>10854</v>
      </c>
      <c r="D9530" s="60">
        <v>1</v>
      </c>
      <c r="E9530" s="60" t="s">
        <v>28</v>
      </c>
      <c r="F9530" s="62">
        <v>1500000</v>
      </c>
      <c r="G9530" s="217">
        <f t="shared" si="282"/>
        <v>1500000</v>
      </c>
      <c r="H9530" s="60" t="s">
        <v>1266</v>
      </c>
      <c r="I9530" s="60" t="s">
        <v>10851</v>
      </c>
    </row>
    <row r="9531" spans="1:9" hidden="1" x14ac:dyDescent="0.25">
      <c r="A9531" s="60" t="s">
        <v>4649</v>
      </c>
      <c r="B9531" s="60" t="s">
        <v>10852</v>
      </c>
      <c r="C9531" s="60" t="s">
        <v>10855</v>
      </c>
      <c r="D9531" s="60">
        <v>1</v>
      </c>
      <c r="E9531" s="60" t="s">
        <v>28</v>
      </c>
      <c r="F9531" s="62">
        <v>1500000</v>
      </c>
      <c r="G9531" s="217">
        <f t="shared" si="282"/>
        <v>1500000</v>
      </c>
      <c r="H9531" s="60" t="s">
        <v>1266</v>
      </c>
      <c r="I9531" s="60" t="s">
        <v>10851</v>
      </c>
    </row>
    <row r="9532" spans="1:9" hidden="1" x14ac:dyDescent="0.25">
      <c r="A9532" s="60" t="s">
        <v>4649</v>
      </c>
      <c r="B9532" s="60" t="s">
        <v>10852</v>
      </c>
      <c r="C9532" s="60" t="s">
        <v>10856</v>
      </c>
      <c r="D9532" s="60">
        <v>1</v>
      </c>
      <c r="E9532" s="60" t="s">
        <v>28</v>
      </c>
      <c r="F9532" s="62">
        <v>1500000</v>
      </c>
      <c r="G9532" s="217">
        <f t="shared" si="282"/>
        <v>1500000</v>
      </c>
      <c r="H9532" s="60" t="s">
        <v>1266</v>
      </c>
      <c r="I9532" s="60" t="s">
        <v>10851</v>
      </c>
    </row>
    <row r="9533" spans="1:9" hidden="1" x14ac:dyDescent="0.25">
      <c r="A9533" s="60" t="s">
        <v>4649</v>
      </c>
      <c r="B9533" s="60" t="s">
        <v>10852</v>
      </c>
      <c r="C9533" s="60" t="s">
        <v>10857</v>
      </c>
      <c r="D9533" s="60">
        <v>1</v>
      </c>
      <c r="E9533" s="60" t="s">
        <v>28</v>
      </c>
      <c r="F9533" s="62">
        <v>1500000</v>
      </c>
      <c r="G9533" s="217">
        <f t="shared" si="282"/>
        <v>1500000</v>
      </c>
      <c r="H9533" s="60" t="s">
        <v>1266</v>
      </c>
      <c r="I9533" s="60" t="s">
        <v>10851</v>
      </c>
    </row>
    <row r="9534" spans="1:9" hidden="1" x14ac:dyDescent="0.25">
      <c r="A9534" s="60" t="s">
        <v>4649</v>
      </c>
      <c r="B9534" s="60" t="s">
        <v>10852</v>
      </c>
      <c r="C9534" s="60" t="s">
        <v>10858</v>
      </c>
      <c r="D9534" s="60">
        <v>1</v>
      </c>
      <c r="E9534" s="60" t="s">
        <v>28</v>
      </c>
      <c r="F9534" s="62">
        <v>1500000</v>
      </c>
      <c r="G9534" s="217">
        <f t="shared" si="282"/>
        <v>1500000</v>
      </c>
      <c r="H9534" s="60" t="s">
        <v>1266</v>
      </c>
      <c r="I9534" s="60" t="s">
        <v>10851</v>
      </c>
    </row>
    <row r="9535" spans="1:9" hidden="1" x14ac:dyDescent="0.25">
      <c r="A9535" s="60" t="s">
        <v>4649</v>
      </c>
      <c r="B9535" s="60" t="s">
        <v>10852</v>
      </c>
      <c r="C9535" s="60" t="s">
        <v>10859</v>
      </c>
      <c r="D9535" s="60">
        <v>1</v>
      </c>
      <c r="E9535" s="60" t="s">
        <v>28</v>
      </c>
      <c r="F9535" s="62">
        <v>1500000</v>
      </c>
      <c r="G9535" s="217">
        <f t="shared" si="282"/>
        <v>1500000</v>
      </c>
      <c r="H9535" s="60" t="s">
        <v>1266</v>
      </c>
      <c r="I9535" s="60" t="s">
        <v>10851</v>
      </c>
    </row>
    <row r="9536" spans="1:9" hidden="1" x14ac:dyDescent="0.25">
      <c r="A9536" s="60" t="s">
        <v>4649</v>
      </c>
      <c r="B9536" s="74" t="s">
        <v>10599</v>
      </c>
      <c r="C9536" s="60" t="s">
        <v>10860</v>
      </c>
      <c r="D9536" s="60">
        <v>1</v>
      </c>
      <c r="E9536" s="60" t="s">
        <v>28</v>
      </c>
      <c r="F9536" s="62">
        <v>1500000</v>
      </c>
      <c r="G9536" s="217">
        <f t="shared" si="282"/>
        <v>1500000</v>
      </c>
      <c r="H9536" s="60" t="s">
        <v>1266</v>
      </c>
      <c r="I9536" s="60" t="s">
        <v>10861</v>
      </c>
    </row>
    <row r="9537" spans="1:9" hidden="1" x14ac:dyDescent="0.25">
      <c r="A9537" s="60" t="s">
        <v>4649</v>
      </c>
      <c r="B9537" s="74" t="s">
        <v>10599</v>
      </c>
      <c r="C9537" s="60" t="s">
        <v>10862</v>
      </c>
      <c r="D9537" s="60">
        <v>1</v>
      </c>
      <c r="E9537" s="60" t="s">
        <v>28</v>
      </c>
      <c r="F9537" s="62">
        <v>1500000</v>
      </c>
      <c r="G9537" s="217">
        <f t="shared" si="282"/>
        <v>1500000</v>
      </c>
      <c r="H9537" s="60" t="s">
        <v>1266</v>
      </c>
      <c r="I9537" s="60" t="s">
        <v>10861</v>
      </c>
    </row>
    <row r="9538" spans="1:9" hidden="1" x14ac:dyDescent="0.25">
      <c r="A9538" s="60" t="s">
        <v>4649</v>
      </c>
      <c r="B9538" s="74" t="s">
        <v>10599</v>
      </c>
      <c r="C9538" s="60" t="s">
        <v>10863</v>
      </c>
      <c r="D9538" s="60">
        <v>1</v>
      </c>
      <c r="E9538" s="60" t="s">
        <v>28</v>
      </c>
      <c r="F9538" s="62">
        <v>1500000</v>
      </c>
      <c r="G9538" s="217">
        <f t="shared" si="282"/>
        <v>1500000</v>
      </c>
      <c r="H9538" s="60" t="s">
        <v>1266</v>
      </c>
      <c r="I9538" s="60" t="s">
        <v>10861</v>
      </c>
    </row>
    <row r="9539" spans="1:9" hidden="1" x14ac:dyDescent="0.25">
      <c r="A9539" s="60" t="s">
        <v>4649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02">
        <v>10000</v>
      </c>
      <c r="G9539" s="217">
        <f t="shared" si="282"/>
        <v>40000</v>
      </c>
      <c r="H9539" s="60" t="s">
        <v>1791</v>
      </c>
      <c r="I9539" s="60" t="s">
        <v>9495</v>
      </c>
    </row>
    <row r="9540" spans="1:9" hidden="1" x14ac:dyDescent="0.25">
      <c r="A9540" s="60" t="s">
        <v>4649</v>
      </c>
      <c r="B9540" s="60" t="s">
        <v>9507</v>
      </c>
      <c r="C9540" s="60" t="s">
        <v>329</v>
      </c>
      <c r="D9540" s="60">
        <v>0.3</v>
      </c>
      <c r="E9540" s="60" t="s">
        <v>330</v>
      </c>
      <c r="F9540" s="602">
        <v>82500</v>
      </c>
      <c r="G9540" s="217">
        <f t="shared" si="282"/>
        <v>24750</v>
      </c>
      <c r="H9540" s="60" t="s">
        <v>1791</v>
      </c>
      <c r="I9540" s="60" t="s">
        <v>9495</v>
      </c>
    </row>
    <row r="9541" spans="1:9" hidden="1" x14ac:dyDescent="0.25">
      <c r="A9541" s="60" t="s">
        <v>10864</v>
      </c>
      <c r="B9541" s="60" t="s">
        <v>3997</v>
      </c>
      <c r="C9541" s="60" t="s">
        <v>4419</v>
      </c>
      <c r="D9541" s="65">
        <v>5</v>
      </c>
      <c r="E9541" s="66" t="s">
        <v>330</v>
      </c>
      <c r="F9541" s="89">
        <v>23000</v>
      </c>
      <c r="G9541" s="217">
        <f t="shared" si="282"/>
        <v>115000</v>
      </c>
      <c r="H9541" s="86" t="s">
        <v>169</v>
      </c>
      <c r="I9541" s="73"/>
    </row>
    <row r="9542" spans="1:9" hidden="1" x14ac:dyDescent="0.25">
      <c r="A9542" s="60" t="s">
        <v>10864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82"/>
        <v>123250</v>
      </c>
      <c r="H9542" s="86" t="s">
        <v>169</v>
      </c>
      <c r="I9542" s="73"/>
    </row>
    <row r="9543" spans="1:9" hidden="1" x14ac:dyDescent="0.25">
      <c r="A9543" s="60" t="s">
        <v>10864</v>
      </c>
      <c r="B9543" s="60" t="s">
        <v>4660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82"/>
        <v>4000</v>
      </c>
      <c r="H9543" s="86" t="s">
        <v>1619</v>
      </c>
      <c r="I9543" s="73"/>
    </row>
    <row r="9544" spans="1:9" hidden="1" x14ac:dyDescent="0.25">
      <c r="A9544" s="60" t="s">
        <v>10864</v>
      </c>
      <c r="B9544" s="63" t="s">
        <v>10676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82"/>
        <v>100000</v>
      </c>
      <c r="H9544" s="86" t="s">
        <v>2038</v>
      </c>
      <c r="I9544" s="73" t="s">
        <v>9427</v>
      </c>
    </row>
    <row r="9545" spans="1:9" hidden="1" x14ac:dyDescent="0.25">
      <c r="A9545" s="60" t="s">
        <v>10864</v>
      </c>
      <c r="B9545" s="60" t="s">
        <v>10630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83">D9545*F9545</f>
        <v>175000</v>
      </c>
      <c r="H9545" s="86" t="s">
        <v>1105</v>
      </c>
      <c r="I9545" s="73" t="s">
        <v>9426</v>
      </c>
    </row>
    <row r="9546" spans="1:9" hidden="1" x14ac:dyDescent="0.25">
      <c r="A9546" s="60" t="s">
        <v>10864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83"/>
        <v>20000</v>
      </c>
      <c r="H9546" s="86" t="s">
        <v>1105</v>
      </c>
      <c r="I9546" s="73" t="s">
        <v>9426</v>
      </c>
    </row>
    <row r="9547" spans="1:9" hidden="1" x14ac:dyDescent="0.25">
      <c r="A9547" s="60" t="s">
        <v>10864</v>
      </c>
      <c r="B9547" s="60" t="s">
        <v>4925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83"/>
        <v>10000</v>
      </c>
      <c r="H9547" s="86" t="s">
        <v>1105</v>
      </c>
      <c r="I9547" s="73" t="s">
        <v>9426</v>
      </c>
    </row>
    <row r="9548" spans="1:9" hidden="1" x14ac:dyDescent="0.25">
      <c r="A9548" s="60" t="s">
        <v>10864</v>
      </c>
      <c r="B9548" s="60" t="s">
        <v>9507</v>
      </c>
      <c r="C9548" s="60" t="s">
        <v>329</v>
      </c>
      <c r="D9548" s="60">
        <v>0.3</v>
      </c>
      <c r="E9548" s="60" t="s">
        <v>330</v>
      </c>
      <c r="F9548" s="602">
        <v>82500</v>
      </c>
      <c r="G9548" s="68">
        <f t="shared" si="283"/>
        <v>24750</v>
      </c>
      <c r="H9548" s="86" t="s">
        <v>1105</v>
      </c>
      <c r="I9548" s="73" t="s">
        <v>9426</v>
      </c>
    </row>
    <row r="9549" spans="1:9" hidden="1" x14ac:dyDescent="0.25">
      <c r="A9549" s="60" t="s">
        <v>10864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83"/>
        <v>253800</v>
      </c>
      <c r="H9549" s="86" t="s">
        <v>1105</v>
      </c>
      <c r="I9549" s="73" t="s">
        <v>9426</v>
      </c>
    </row>
    <row r="9550" spans="1:9" hidden="1" x14ac:dyDescent="0.25">
      <c r="A9550" s="60" t="s">
        <v>10864</v>
      </c>
      <c r="B9550" s="60" t="s">
        <v>4047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83"/>
        <v>87500</v>
      </c>
      <c r="H9550" s="86" t="s">
        <v>1105</v>
      </c>
      <c r="I9550" s="73" t="s">
        <v>9426</v>
      </c>
    </row>
    <row r="9551" spans="1:9" hidden="1" x14ac:dyDescent="0.25">
      <c r="A9551" s="60" t="s">
        <v>10864</v>
      </c>
      <c r="B9551" s="60" t="s">
        <v>8381</v>
      </c>
      <c r="C9551" s="60" t="s">
        <v>8382</v>
      </c>
      <c r="D9551" s="65">
        <v>1</v>
      </c>
      <c r="E9551" s="372" t="s">
        <v>28</v>
      </c>
      <c r="F9551" s="68">
        <v>81500</v>
      </c>
      <c r="G9551" s="68">
        <f t="shared" si="283"/>
        <v>81500</v>
      </c>
      <c r="H9551" s="86" t="s">
        <v>1105</v>
      </c>
      <c r="I9551" s="73" t="s">
        <v>9426</v>
      </c>
    </row>
    <row r="9552" spans="1:9" hidden="1" x14ac:dyDescent="0.25">
      <c r="A9552" s="60" t="s">
        <v>10864</v>
      </c>
      <c r="B9552" s="60" t="s">
        <v>5195</v>
      </c>
      <c r="C9552" s="60" t="s">
        <v>287</v>
      </c>
      <c r="D9552" s="81">
        <v>1</v>
      </c>
      <c r="E9552" s="66" t="s">
        <v>28</v>
      </c>
      <c r="F9552" s="394">
        <v>36000</v>
      </c>
      <c r="G9552" s="68">
        <f t="shared" si="283"/>
        <v>36000</v>
      </c>
      <c r="H9552" s="86" t="s">
        <v>1105</v>
      </c>
      <c r="I9552" s="73" t="s">
        <v>9426</v>
      </c>
    </row>
    <row r="9553" spans="1:10" hidden="1" x14ac:dyDescent="0.25">
      <c r="A9553" s="60" t="s">
        <v>10864</v>
      </c>
      <c r="B9553" s="514" t="s">
        <v>4169</v>
      </c>
      <c r="C9553" s="378" t="s">
        <v>8582</v>
      </c>
      <c r="D9553" s="377">
        <v>1</v>
      </c>
      <c r="E9553" s="443" t="s">
        <v>28</v>
      </c>
      <c r="F9553" s="380">
        <v>32500</v>
      </c>
      <c r="G9553" s="443">
        <f t="shared" si="283"/>
        <v>32500</v>
      </c>
      <c r="H9553" s="497" t="s">
        <v>160</v>
      </c>
      <c r="I9553" s="497" t="s">
        <v>9530</v>
      </c>
    </row>
    <row r="9554" spans="1:10" hidden="1" x14ac:dyDescent="0.25">
      <c r="A9554" s="60" t="s">
        <v>10864</v>
      </c>
      <c r="B9554" s="60" t="s">
        <v>10630</v>
      </c>
      <c r="C9554" s="60"/>
      <c r="D9554" s="65">
        <v>0.5</v>
      </c>
      <c r="E9554" s="60" t="s">
        <v>71</v>
      </c>
      <c r="F9554" s="67">
        <v>350000</v>
      </c>
      <c r="G9554" s="68">
        <f t="shared" si="283"/>
        <v>175000</v>
      </c>
      <c r="H9554" s="86" t="s">
        <v>147</v>
      </c>
      <c r="I9554" s="364" t="s">
        <v>9462</v>
      </c>
    </row>
    <row r="9555" spans="1:10" hidden="1" x14ac:dyDescent="0.25">
      <c r="A9555" s="60" t="s">
        <v>10864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83"/>
        <v>20000</v>
      </c>
      <c r="H9555" s="86" t="s">
        <v>147</v>
      </c>
      <c r="I9555" s="364" t="s">
        <v>9462</v>
      </c>
    </row>
    <row r="9556" spans="1:10" hidden="1" x14ac:dyDescent="0.25">
      <c r="A9556" s="60" t="s">
        <v>10864</v>
      </c>
      <c r="B9556" s="60" t="s">
        <v>4925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83"/>
        <v>10000</v>
      </c>
      <c r="H9556" s="86" t="s">
        <v>147</v>
      </c>
      <c r="I9556" s="364" t="s">
        <v>9462</v>
      </c>
    </row>
    <row r="9557" spans="1:10" hidden="1" x14ac:dyDescent="0.25">
      <c r="A9557" s="60" t="s">
        <v>10864</v>
      </c>
      <c r="B9557" s="63" t="s">
        <v>4170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83"/>
        <v>20000</v>
      </c>
      <c r="H9557" s="86" t="s">
        <v>147</v>
      </c>
      <c r="I9557" s="364" t="s">
        <v>9462</v>
      </c>
    </row>
    <row r="9558" spans="1:10" hidden="1" x14ac:dyDescent="0.25">
      <c r="A9558" s="60" t="s">
        <v>10864</v>
      </c>
      <c r="B9558" s="60" t="s">
        <v>234</v>
      </c>
      <c r="C9558" s="77" t="s">
        <v>10649</v>
      </c>
      <c r="D9558" s="65">
        <v>1</v>
      </c>
      <c r="E9558" s="66" t="s">
        <v>31</v>
      </c>
      <c r="F9558" s="72">
        <v>118181</v>
      </c>
      <c r="G9558" s="68">
        <f t="shared" si="283"/>
        <v>118181</v>
      </c>
      <c r="H9558" s="86" t="s">
        <v>147</v>
      </c>
      <c r="I9558" s="364" t="s">
        <v>9462</v>
      </c>
    </row>
    <row r="9559" spans="1:10" hidden="1" x14ac:dyDescent="0.25">
      <c r="A9559" s="60" t="s">
        <v>10864</v>
      </c>
      <c r="B9559" s="75" t="s">
        <v>10865</v>
      </c>
      <c r="C9559" s="71" t="s">
        <v>10586</v>
      </c>
      <c r="D9559" s="65">
        <v>3</v>
      </c>
      <c r="E9559" s="66" t="s">
        <v>31</v>
      </c>
      <c r="F9559" s="67">
        <v>15000</v>
      </c>
      <c r="G9559" s="68">
        <f t="shared" si="283"/>
        <v>45000</v>
      </c>
      <c r="H9559" s="86" t="s">
        <v>147</v>
      </c>
      <c r="I9559" s="364" t="s">
        <v>9462</v>
      </c>
    </row>
    <row r="9560" spans="1:10" hidden="1" x14ac:dyDescent="0.25">
      <c r="A9560" s="60" t="s">
        <v>10864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83"/>
        <v>28200</v>
      </c>
      <c r="H9560" s="86" t="s">
        <v>147</v>
      </c>
      <c r="I9560" s="364" t="s">
        <v>9462</v>
      </c>
    </row>
    <row r="9561" spans="1:10" hidden="1" x14ac:dyDescent="0.25">
      <c r="A9561" s="60" t="s">
        <v>10864</v>
      </c>
      <c r="B9561" s="60" t="s">
        <v>10588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83"/>
        <v>86000</v>
      </c>
      <c r="H9561" s="86" t="s">
        <v>147</v>
      </c>
      <c r="I9561" s="364" t="s">
        <v>9462</v>
      </c>
    </row>
    <row r="9562" spans="1:10" hidden="1" x14ac:dyDescent="0.25">
      <c r="A9562" s="60" t="s">
        <v>10864</v>
      </c>
      <c r="B9562" s="60" t="s">
        <v>236</v>
      </c>
      <c r="C9562" s="60" t="s">
        <v>10699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9462</v>
      </c>
    </row>
    <row r="9563" spans="1:10" hidden="1" x14ac:dyDescent="0.25">
      <c r="A9563" s="60" t="s">
        <v>10864</v>
      </c>
      <c r="B9563" s="111" t="s">
        <v>5467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9462</v>
      </c>
      <c r="J9563"/>
    </row>
    <row r="9564" spans="1:10" hidden="1" x14ac:dyDescent="0.25">
      <c r="A9564" s="60" t="s">
        <v>10864</v>
      </c>
      <c r="B9564" s="63" t="s">
        <v>4062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9462</v>
      </c>
      <c r="J9564"/>
    </row>
    <row r="9565" spans="1:10" hidden="1" x14ac:dyDescent="0.25">
      <c r="A9565" s="60" t="s">
        <v>10864</v>
      </c>
      <c r="B9565" s="60" t="s">
        <v>5264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84">D9565*F9565</f>
        <v>100000</v>
      </c>
      <c r="H9565" s="86" t="s">
        <v>1637</v>
      </c>
      <c r="I9565" s="77" t="s">
        <v>9510</v>
      </c>
      <c r="J9565"/>
    </row>
    <row r="9566" spans="1:10" hidden="1" x14ac:dyDescent="0.25">
      <c r="A9566" s="60" t="s">
        <v>10864</v>
      </c>
      <c r="B9566" s="60" t="s">
        <v>6386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84"/>
        <v>50000</v>
      </c>
      <c r="H9566" s="86" t="s">
        <v>1637</v>
      </c>
      <c r="I9566" s="77" t="s">
        <v>9510</v>
      </c>
      <c r="J9566" s="104"/>
    </row>
    <row r="9567" spans="1:10" hidden="1" x14ac:dyDescent="0.25">
      <c r="A9567" s="60" t="s">
        <v>10864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84"/>
        <v>253800</v>
      </c>
      <c r="H9567" s="86" t="s">
        <v>1637</v>
      </c>
      <c r="I9567" s="77" t="s">
        <v>9510</v>
      </c>
      <c r="J9567" s="104"/>
    </row>
    <row r="9568" spans="1:10" hidden="1" x14ac:dyDescent="0.25">
      <c r="A9568" s="60" t="s">
        <v>10864</v>
      </c>
      <c r="B9568" s="60" t="s">
        <v>4047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84"/>
        <v>87500</v>
      </c>
      <c r="H9568" s="86" t="s">
        <v>1637</v>
      </c>
      <c r="I9568" s="77" t="s">
        <v>9510</v>
      </c>
      <c r="J9568"/>
    </row>
    <row r="9569" spans="1:10" hidden="1" x14ac:dyDescent="0.25">
      <c r="A9569" s="60" t="s">
        <v>10864</v>
      </c>
      <c r="B9569" s="60" t="s">
        <v>10588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84"/>
        <v>86000</v>
      </c>
      <c r="H9569" s="86" t="s">
        <v>1637</v>
      </c>
      <c r="I9569" s="77" t="s">
        <v>9510</v>
      </c>
      <c r="J9569"/>
    </row>
    <row r="9570" spans="1:10" hidden="1" x14ac:dyDescent="0.25">
      <c r="A9570" s="60" t="s">
        <v>10864</v>
      </c>
      <c r="B9570" s="60" t="s">
        <v>9507</v>
      </c>
      <c r="C9570" s="60" t="s">
        <v>329</v>
      </c>
      <c r="D9570" s="60">
        <v>0.6</v>
      </c>
      <c r="E9570" s="60" t="s">
        <v>330</v>
      </c>
      <c r="F9570" s="602">
        <v>82500</v>
      </c>
      <c r="G9570" s="68">
        <f t="shared" si="284"/>
        <v>49500</v>
      </c>
      <c r="H9570" s="86" t="s">
        <v>1637</v>
      </c>
      <c r="I9570" s="77" t="s">
        <v>9510</v>
      </c>
      <c r="J9570" t="s">
        <v>10866</v>
      </c>
    </row>
    <row r="9571" spans="1:10" x14ac:dyDescent="0.25">
      <c r="A9571" s="60" t="s">
        <v>10864</v>
      </c>
      <c r="B9571" s="132" t="s">
        <v>7731</v>
      </c>
      <c r="C9571" s="60"/>
      <c r="D9571" s="81">
        <v>1</v>
      </c>
      <c r="E9571" s="60" t="s">
        <v>28</v>
      </c>
      <c r="F9571" s="217">
        <v>12500</v>
      </c>
      <c r="G9571" s="217">
        <f t="shared" si="284"/>
        <v>12500</v>
      </c>
      <c r="H9571" s="86" t="s">
        <v>4599</v>
      </c>
      <c r="I9571" s="77"/>
      <c r="J9571" t="s">
        <v>10866</v>
      </c>
    </row>
    <row r="9572" spans="1:10" hidden="1" x14ac:dyDescent="0.25">
      <c r="A9572" s="60" t="s">
        <v>10864</v>
      </c>
      <c r="B9572" s="132" t="s">
        <v>4583</v>
      </c>
      <c r="C9572" s="87"/>
      <c r="D9572" s="65">
        <v>20</v>
      </c>
      <c r="E9572" s="66" t="s">
        <v>28</v>
      </c>
      <c r="F9572" s="72">
        <v>1550</v>
      </c>
      <c r="G9572" s="217">
        <f t="shared" si="284"/>
        <v>31000</v>
      </c>
      <c r="H9572" s="86" t="s">
        <v>4599</v>
      </c>
      <c r="I9572" s="77"/>
      <c r="J9572"/>
    </row>
    <row r="9573" spans="1:10" hidden="1" x14ac:dyDescent="0.25">
      <c r="A9573" s="60" t="s">
        <v>10864</v>
      </c>
      <c r="B9573" s="60" t="s">
        <v>4664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84"/>
        <v>97500</v>
      </c>
      <c r="H9573" s="86" t="s">
        <v>4665</v>
      </c>
      <c r="I9573" s="77"/>
      <c r="J9573"/>
    </row>
    <row r="9574" spans="1:10" hidden="1" x14ac:dyDescent="0.25">
      <c r="A9574" s="60" t="s">
        <v>10864</v>
      </c>
      <c r="B9574" s="60" t="s">
        <v>4666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84"/>
        <v>15000</v>
      </c>
      <c r="H9574" s="86" t="s">
        <v>4665</v>
      </c>
      <c r="I9574" s="77"/>
      <c r="J9574"/>
    </row>
    <row r="9575" spans="1:10" hidden="1" x14ac:dyDescent="0.25">
      <c r="A9575" s="60" t="s">
        <v>10864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84"/>
        <v>390000</v>
      </c>
      <c r="H9575" s="86" t="s">
        <v>696</v>
      </c>
      <c r="I9575" s="60" t="s">
        <v>10867</v>
      </c>
      <c r="J9575"/>
    </row>
    <row r="9576" spans="1:10" hidden="1" x14ac:dyDescent="0.25">
      <c r="A9576" s="60" t="s">
        <v>10864</v>
      </c>
      <c r="B9576" s="60" t="s">
        <v>10868</v>
      </c>
      <c r="C9576" s="60" t="s">
        <v>10869</v>
      </c>
      <c r="D9576" s="65">
        <v>1</v>
      </c>
      <c r="E9576" s="66" t="s">
        <v>28</v>
      </c>
      <c r="F9576" s="72">
        <v>99000</v>
      </c>
      <c r="G9576" s="217">
        <f t="shared" si="284"/>
        <v>99000</v>
      </c>
      <c r="H9576" s="86" t="s">
        <v>10870</v>
      </c>
      <c r="I9576" s="60" t="s">
        <v>10867</v>
      </c>
      <c r="J9576"/>
    </row>
    <row r="9577" spans="1:10" hidden="1" x14ac:dyDescent="0.25">
      <c r="A9577" s="60" t="s">
        <v>10864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84"/>
        <v>123750</v>
      </c>
      <c r="H9577" s="86" t="s">
        <v>10870</v>
      </c>
      <c r="I9577" s="60"/>
      <c r="J9577"/>
    </row>
    <row r="9578" spans="1:10" hidden="1" x14ac:dyDescent="0.25">
      <c r="A9578" s="60" t="s">
        <v>10864</v>
      </c>
      <c r="B9578" s="60" t="s">
        <v>4201</v>
      </c>
      <c r="C9578" s="60" t="s">
        <v>4027</v>
      </c>
      <c r="D9578" s="65">
        <v>1</v>
      </c>
      <c r="E9578" s="66" t="s">
        <v>28</v>
      </c>
      <c r="F9578" s="67">
        <v>460000</v>
      </c>
      <c r="G9578" s="217">
        <f t="shared" si="284"/>
        <v>460000</v>
      </c>
      <c r="H9578" s="86" t="s">
        <v>2274</v>
      </c>
      <c r="I9578" s="60" t="s">
        <v>9353</v>
      </c>
      <c r="J9578"/>
    </row>
    <row r="9579" spans="1:10" hidden="1" x14ac:dyDescent="0.25">
      <c r="A9579" s="60" t="s">
        <v>4667</v>
      </c>
      <c r="B9579" s="60" t="s">
        <v>3997</v>
      </c>
      <c r="C9579" s="60" t="s">
        <v>4419</v>
      </c>
      <c r="D9579" s="65">
        <v>5</v>
      </c>
      <c r="E9579" s="66" t="s">
        <v>330</v>
      </c>
      <c r="F9579" s="89">
        <v>23000</v>
      </c>
      <c r="G9579" s="217">
        <f t="shared" si="284"/>
        <v>115000</v>
      </c>
      <c r="H9579" s="86" t="s">
        <v>169</v>
      </c>
      <c r="I9579" s="73"/>
      <c r="J9579"/>
    </row>
    <row r="9580" spans="1:10" hidden="1" x14ac:dyDescent="0.25">
      <c r="A9580" s="60" t="s">
        <v>4667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84"/>
        <v>49300</v>
      </c>
      <c r="H9580" s="86" t="s">
        <v>169</v>
      </c>
      <c r="I9580" s="73"/>
      <c r="J9580"/>
    </row>
    <row r="9581" spans="1:10" hidden="1" x14ac:dyDescent="0.25">
      <c r="A9581" s="60" t="s">
        <v>4667</v>
      </c>
      <c r="B9581" s="75" t="s">
        <v>10871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84"/>
        <v>3434400</v>
      </c>
      <c r="H9581" s="86" t="s">
        <v>4490</v>
      </c>
      <c r="I9581" s="73"/>
      <c r="J9581"/>
    </row>
    <row r="9582" spans="1:10" hidden="1" x14ac:dyDescent="0.25">
      <c r="A9582" s="60" t="s">
        <v>4667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84"/>
        <v>9000</v>
      </c>
      <c r="H9582" s="86" t="s">
        <v>4599</v>
      </c>
      <c r="I9582" s="73"/>
      <c r="J9582"/>
    </row>
    <row r="9583" spans="1:10" x14ac:dyDescent="0.25">
      <c r="A9583" s="60" t="s">
        <v>4667</v>
      </c>
      <c r="B9583" s="132" t="s">
        <v>7731</v>
      </c>
      <c r="C9583" s="60"/>
      <c r="D9583" s="65">
        <v>1</v>
      </c>
      <c r="E9583" s="66" t="s">
        <v>28</v>
      </c>
      <c r="F9583" s="67">
        <v>7000</v>
      </c>
      <c r="G9583" s="68">
        <f t="shared" si="284"/>
        <v>7000</v>
      </c>
      <c r="H9583" s="86" t="s">
        <v>4599</v>
      </c>
      <c r="I9583" s="73"/>
      <c r="J9583"/>
    </row>
    <row r="9584" spans="1:10" x14ac:dyDescent="0.25">
      <c r="A9584" s="60" t="s">
        <v>4667</v>
      </c>
      <c r="B9584" s="60" t="s">
        <v>10708</v>
      </c>
      <c r="C9584" s="60"/>
      <c r="D9584" s="65">
        <v>1</v>
      </c>
      <c r="E9584" s="66" t="s">
        <v>28</v>
      </c>
      <c r="F9584" s="396">
        <v>35000</v>
      </c>
      <c r="G9584" s="68">
        <f t="shared" si="284"/>
        <v>35000</v>
      </c>
      <c r="H9584" s="86" t="s">
        <v>4599</v>
      </c>
      <c r="I9584" s="73"/>
      <c r="J9584"/>
    </row>
    <row r="9585" spans="1:10" hidden="1" x14ac:dyDescent="0.25">
      <c r="A9585" s="60" t="s">
        <v>4667</v>
      </c>
      <c r="B9585" s="60" t="s">
        <v>4410</v>
      </c>
      <c r="C9585" s="60"/>
      <c r="D9585" s="65">
        <v>1</v>
      </c>
      <c r="E9585" s="60" t="s">
        <v>3929</v>
      </c>
      <c r="F9585" s="67">
        <v>75000</v>
      </c>
      <c r="G9585" s="217">
        <f t="shared" si="284"/>
        <v>75000</v>
      </c>
      <c r="H9585" s="86" t="s">
        <v>4599</v>
      </c>
      <c r="I9585" s="73"/>
      <c r="J9585"/>
    </row>
    <row r="9586" spans="1:10" hidden="1" x14ac:dyDescent="0.25">
      <c r="A9586" s="60" t="s">
        <v>4667</v>
      </c>
      <c r="B9586" s="60" t="s">
        <v>4428</v>
      </c>
      <c r="C9586" s="203" t="s">
        <v>10872</v>
      </c>
      <c r="D9586" s="65">
        <v>1</v>
      </c>
      <c r="E9586" s="60" t="s">
        <v>28</v>
      </c>
      <c r="F9586" s="72"/>
      <c r="G9586" s="217">
        <f t="shared" si="284"/>
        <v>0</v>
      </c>
      <c r="H9586" s="86" t="s">
        <v>1146</v>
      </c>
      <c r="I9586" s="73" t="s">
        <v>10873</v>
      </c>
      <c r="J9586"/>
    </row>
    <row r="9587" spans="1:10" hidden="1" x14ac:dyDescent="0.25">
      <c r="A9587" s="60" t="s">
        <v>4667</v>
      </c>
      <c r="B9587" s="60" t="s">
        <v>4428</v>
      </c>
      <c r="C9587" s="203" t="s">
        <v>10874</v>
      </c>
      <c r="D9587" s="65">
        <v>1</v>
      </c>
      <c r="E9587" s="60" t="s">
        <v>28</v>
      </c>
      <c r="F9587" s="67"/>
      <c r="G9587" s="68">
        <f t="shared" si="284"/>
        <v>0</v>
      </c>
      <c r="H9587" s="86" t="s">
        <v>1146</v>
      </c>
      <c r="I9587" s="73" t="s">
        <v>10873</v>
      </c>
      <c r="J9587"/>
    </row>
    <row r="9588" spans="1:10" hidden="1" x14ac:dyDescent="0.25">
      <c r="A9588" s="60" t="s">
        <v>4667</v>
      </c>
      <c r="B9588" s="60" t="s">
        <v>4143</v>
      </c>
      <c r="C9588" s="60"/>
      <c r="D9588" s="60">
        <v>1</v>
      </c>
      <c r="E9588" s="60" t="s">
        <v>28</v>
      </c>
      <c r="F9588" s="602">
        <v>140000</v>
      </c>
      <c r="G9588" s="68">
        <f t="shared" si="284"/>
        <v>140000</v>
      </c>
      <c r="H9588" s="86" t="s">
        <v>1146</v>
      </c>
      <c r="I9588" s="73" t="s">
        <v>10873</v>
      </c>
      <c r="J9588"/>
    </row>
    <row r="9589" spans="1:10" hidden="1" x14ac:dyDescent="0.25">
      <c r="A9589" s="60" t="s">
        <v>4667</v>
      </c>
      <c r="B9589" s="378" t="s">
        <v>135</v>
      </c>
      <c r="C9589" s="378" t="s">
        <v>136</v>
      </c>
      <c r="D9589" s="377">
        <v>9</v>
      </c>
      <c r="E9589" s="501" t="s">
        <v>330</v>
      </c>
      <c r="F9589" s="382">
        <v>28200</v>
      </c>
      <c r="G9589" s="380">
        <f t="shared" si="284"/>
        <v>253800</v>
      </c>
      <c r="H9589" s="497" t="s">
        <v>558</v>
      </c>
      <c r="I9589" s="446" t="s">
        <v>10875</v>
      </c>
      <c r="J9589"/>
    </row>
    <row r="9590" spans="1:10" hidden="1" x14ac:dyDescent="0.25">
      <c r="A9590" s="60" t="s">
        <v>4667</v>
      </c>
      <c r="B9590" s="378" t="s">
        <v>10876</v>
      </c>
      <c r="C9590" s="378"/>
      <c r="D9590" s="377">
        <v>1</v>
      </c>
      <c r="E9590" s="501" t="s">
        <v>28</v>
      </c>
      <c r="F9590" s="380">
        <v>36000</v>
      </c>
      <c r="G9590" s="380">
        <f t="shared" si="284"/>
        <v>36000</v>
      </c>
      <c r="H9590" s="497" t="s">
        <v>558</v>
      </c>
      <c r="I9590" s="446" t="s">
        <v>10875</v>
      </c>
    </row>
    <row r="9591" spans="1:10" hidden="1" x14ac:dyDescent="0.25">
      <c r="A9591" s="60" t="s">
        <v>4667</v>
      </c>
      <c r="B9591" s="60" t="s">
        <v>4668</v>
      </c>
      <c r="C9591" s="60" t="s">
        <v>10877</v>
      </c>
      <c r="D9591" s="65">
        <v>3</v>
      </c>
      <c r="E9591" s="66" t="s">
        <v>4669</v>
      </c>
      <c r="F9591" s="72">
        <v>44000</v>
      </c>
      <c r="G9591" s="68">
        <f t="shared" si="284"/>
        <v>132000</v>
      </c>
      <c r="H9591" s="86" t="s">
        <v>789</v>
      </c>
      <c r="I9591" s="73" t="s">
        <v>10878</v>
      </c>
    </row>
    <row r="9592" spans="1:10" hidden="1" x14ac:dyDescent="0.25">
      <c r="A9592" s="60" t="s">
        <v>4667</v>
      </c>
      <c r="B9592" s="60" t="s">
        <v>4670</v>
      </c>
      <c r="C9592" s="60"/>
      <c r="D9592" s="65">
        <v>2</v>
      </c>
      <c r="E9592" s="372" t="s">
        <v>4669</v>
      </c>
      <c r="F9592" s="68">
        <v>10000</v>
      </c>
      <c r="G9592" s="68">
        <f t="shared" si="284"/>
        <v>20000</v>
      </c>
      <c r="H9592" s="86" t="s">
        <v>789</v>
      </c>
      <c r="I9592" s="73" t="s">
        <v>10878</v>
      </c>
    </row>
    <row r="9593" spans="1:10" hidden="1" x14ac:dyDescent="0.25">
      <c r="A9593" s="60" t="s">
        <v>4667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84"/>
        <v>150000</v>
      </c>
      <c r="H9593" s="86" t="s">
        <v>789</v>
      </c>
      <c r="I9593" s="73" t="s">
        <v>10878</v>
      </c>
    </row>
    <row r="9594" spans="1:10" hidden="1" x14ac:dyDescent="0.25">
      <c r="A9594" s="60" t="s">
        <v>4667</v>
      </c>
      <c r="B9594" s="60" t="s">
        <v>10879</v>
      </c>
      <c r="C9594" s="75"/>
      <c r="D9594" s="81">
        <v>2</v>
      </c>
      <c r="E9594" s="66" t="s">
        <v>31</v>
      </c>
      <c r="F9594" s="68">
        <v>40000</v>
      </c>
      <c r="G9594" s="336">
        <f t="shared" si="284"/>
        <v>80000</v>
      </c>
      <c r="H9594" s="86" t="s">
        <v>789</v>
      </c>
      <c r="I9594" s="73" t="s">
        <v>10878</v>
      </c>
    </row>
    <row r="9595" spans="1:10" hidden="1" x14ac:dyDescent="0.25">
      <c r="A9595" s="60" t="s">
        <v>4667</v>
      </c>
      <c r="B9595" s="407" t="s">
        <v>4410</v>
      </c>
      <c r="C9595" s="75"/>
      <c r="D9595" s="81">
        <v>1</v>
      </c>
      <c r="E9595" s="336" t="s">
        <v>3929</v>
      </c>
      <c r="F9595" s="68">
        <v>75000</v>
      </c>
      <c r="G9595" s="336">
        <f t="shared" si="284"/>
        <v>75000</v>
      </c>
      <c r="H9595" s="364" t="s">
        <v>552</v>
      </c>
      <c r="I9595" s="364" t="s">
        <v>10880</v>
      </c>
    </row>
    <row r="9596" spans="1:10" hidden="1" x14ac:dyDescent="0.25">
      <c r="A9596" s="60" t="s">
        <v>4667</v>
      </c>
      <c r="B9596" s="60" t="s">
        <v>4671</v>
      </c>
      <c r="C9596" s="60" t="s">
        <v>4672</v>
      </c>
      <c r="D9596" s="65">
        <v>2</v>
      </c>
      <c r="E9596" s="60" t="s">
        <v>31</v>
      </c>
      <c r="F9596" s="62">
        <v>25000</v>
      </c>
      <c r="G9596" s="68">
        <f t="shared" si="284"/>
        <v>50000</v>
      </c>
      <c r="H9596" s="86" t="s">
        <v>4673</v>
      </c>
      <c r="I9596" s="364"/>
    </row>
    <row r="9597" spans="1:10" hidden="1" x14ac:dyDescent="0.25">
      <c r="A9597" s="60" t="s">
        <v>4667</v>
      </c>
      <c r="B9597" s="60" t="s">
        <v>4674</v>
      </c>
      <c r="C9597" s="60" t="s">
        <v>4675</v>
      </c>
      <c r="D9597" s="65">
        <v>2</v>
      </c>
      <c r="E9597" s="66" t="s">
        <v>28</v>
      </c>
      <c r="F9597" s="67">
        <v>27000</v>
      </c>
      <c r="G9597" s="68">
        <f t="shared" si="284"/>
        <v>54000</v>
      </c>
      <c r="H9597" s="86" t="s">
        <v>4673</v>
      </c>
      <c r="I9597" s="364"/>
    </row>
    <row r="9598" spans="1:10" hidden="1" x14ac:dyDescent="0.25">
      <c r="A9598" s="60" t="s">
        <v>4667</v>
      </c>
      <c r="B9598" s="74" t="s">
        <v>10599</v>
      </c>
      <c r="C9598" s="60" t="s">
        <v>10881</v>
      </c>
      <c r="D9598" s="65">
        <v>1</v>
      </c>
      <c r="E9598" s="66" t="s">
        <v>31</v>
      </c>
      <c r="F9598" s="72">
        <v>1535000</v>
      </c>
      <c r="G9598" s="68">
        <f t="shared" si="284"/>
        <v>1535000</v>
      </c>
      <c r="H9598" s="86" t="s">
        <v>3096</v>
      </c>
      <c r="I9598" s="364" t="s">
        <v>9531</v>
      </c>
    </row>
    <row r="9599" spans="1:10" hidden="1" x14ac:dyDescent="0.25">
      <c r="A9599" s="60" t="s">
        <v>4667</v>
      </c>
      <c r="B9599" s="74" t="s">
        <v>10599</v>
      </c>
      <c r="C9599" s="60" t="s">
        <v>10882</v>
      </c>
      <c r="D9599" s="65">
        <v>1</v>
      </c>
      <c r="E9599" s="66" t="s">
        <v>31</v>
      </c>
      <c r="F9599" s="67">
        <v>1535000</v>
      </c>
      <c r="G9599" s="68">
        <f t="shared" si="284"/>
        <v>1535000</v>
      </c>
      <c r="H9599" s="86" t="s">
        <v>3096</v>
      </c>
      <c r="I9599" s="364" t="s">
        <v>9531</v>
      </c>
    </row>
    <row r="9600" spans="1:10" hidden="1" x14ac:dyDescent="0.25">
      <c r="A9600" s="60" t="s">
        <v>4667</v>
      </c>
      <c r="B9600" s="79" t="s">
        <v>10850</v>
      </c>
      <c r="C9600" s="71" t="s">
        <v>10604</v>
      </c>
      <c r="D9600" s="81">
        <v>2</v>
      </c>
      <c r="E9600" s="66" t="s">
        <v>28</v>
      </c>
      <c r="F9600" s="217">
        <v>155000</v>
      </c>
      <c r="G9600" s="217">
        <f t="shared" si="284"/>
        <v>310000</v>
      </c>
      <c r="H9600" s="86" t="s">
        <v>3096</v>
      </c>
      <c r="I9600" s="364" t="s">
        <v>9531</v>
      </c>
    </row>
    <row r="9601" spans="1:9" hidden="1" x14ac:dyDescent="0.25">
      <c r="A9601" s="60" t="s">
        <v>4667</v>
      </c>
      <c r="B9601" s="60" t="s">
        <v>4678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84"/>
        <v>138000</v>
      </c>
      <c r="H9601" s="86" t="s">
        <v>2038</v>
      </c>
      <c r="I9601" s="73" t="s">
        <v>9427</v>
      </c>
    </row>
    <row r="9602" spans="1:9" hidden="1" x14ac:dyDescent="0.25">
      <c r="A9602" s="60" t="s">
        <v>4667</v>
      </c>
      <c r="B9602" s="63" t="s">
        <v>4679</v>
      </c>
      <c r="C9602" s="60" t="s">
        <v>70</v>
      </c>
      <c r="D9602" s="65">
        <v>1</v>
      </c>
      <c r="E9602" s="66" t="s">
        <v>28</v>
      </c>
      <c r="F9602" s="396">
        <v>160000</v>
      </c>
      <c r="G9602" s="68">
        <f t="shared" si="284"/>
        <v>160000</v>
      </c>
      <c r="H9602" s="86" t="s">
        <v>2038</v>
      </c>
      <c r="I9602" s="73" t="s">
        <v>9427</v>
      </c>
    </row>
    <row r="9603" spans="1:9" hidden="1" x14ac:dyDescent="0.25">
      <c r="A9603" s="60" t="s">
        <v>4667</v>
      </c>
      <c r="B9603" s="60" t="s">
        <v>4676</v>
      </c>
      <c r="C9603" s="60"/>
      <c r="D9603" s="81">
        <v>1</v>
      </c>
      <c r="E9603" s="66" t="s">
        <v>28</v>
      </c>
      <c r="F9603" s="217">
        <v>18000</v>
      </c>
      <c r="G9603" s="68">
        <f t="shared" si="284"/>
        <v>18000</v>
      </c>
      <c r="H9603" s="86" t="s">
        <v>134</v>
      </c>
      <c r="I9603" s="364"/>
    </row>
    <row r="9604" spans="1:9" hidden="1" x14ac:dyDescent="0.25">
      <c r="A9604" s="60" t="s">
        <v>4667</v>
      </c>
      <c r="B9604" s="60" t="s">
        <v>10883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84"/>
        <v>250000</v>
      </c>
      <c r="H9604" s="86" t="s">
        <v>1043</v>
      </c>
      <c r="I9604" s="364" t="s">
        <v>9542</v>
      </c>
    </row>
    <row r="9605" spans="1:9" hidden="1" x14ac:dyDescent="0.25">
      <c r="A9605" s="60" t="s">
        <v>4667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84"/>
        <v>375000</v>
      </c>
      <c r="H9605" s="86" t="s">
        <v>1043</v>
      </c>
      <c r="I9605" s="77" t="s">
        <v>9542</v>
      </c>
    </row>
    <row r="9606" spans="1:9" hidden="1" x14ac:dyDescent="0.25">
      <c r="A9606" s="60" t="s">
        <v>4687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84"/>
        <v>28200</v>
      </c>
      <c r="H9606" s="86" t="s">
        <v>169</v>
      </c>
      <c r="I9606" s="73"/>
    </row>
    <row r="9607" spans="1:9" hidden="1" x14ac:dyDescent="0.25">
      <c r="A9607" s="60" t="s">
        <v>4687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84"/>
        <v>73950</v>
      </c>
      <c r="H9607" s="86" t="s">
        <v>169</v>
      </c>
      <c r="I9607" s="73"/>
    </row>
    <row r="9608" spans="1:9" hidden="1" x14ac:dyDescent="0.25">
      <c r="A9608" s="60" t="s">
        <v>4687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84"/>
        <v>3000</v>
      </c>
      <c r="H9608" s="86" t="s">
        <v>134</v>
      </c>
      <c r="I9608" s="73"/>
    </row>
    <row r="9609" spans="1:9" hidden="1" x14ac:dyDescent="0.25">
      <c r="A9609" s="60" t="s">
        <v>4687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84"/>
        <v>29750</v>
      </c>
      <c r="H9609" s="86" t="s">
        <v>134</v>
      </c>
      <c r="I9609" s="73"/>
    </row>
    <row r="9610" spans="1:9" hidden="1" x14ac:dyDescent="0.25">
      <c r="A9610" s="60" t="s">
        <v>4687</v>
      </c>
      <c r="B9610" s="75" t="s">
        <v>10884</v>
      </c>
      <c r="C9610" s="64"/>
      <c r="D9610" s="81">
        <v>22</v>
      </c>
      <c r="E9610" s="66" t="s">
        <v>38</v>
      </c>
      <c r="F9610" s="82">
        <v>1</v>
      </c>
      <c r="G9610" s="68">
        <f t="shared" si="284"/>
        <v>22</v>
      </c>
      <c r="H9610" s="86" t="s">
        <v>134</v>
      </c>
      <c r="I9610" s="73"/>
    </row>
    <row r="9611" spans="1:9" hidden="1" x14ac:dyDescent="0.25">
      <c r="A9611" s="60" t="s">
        <v>4687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84"/>
        <v>60000</v>
      </c>
      <c r="H9611" s="86" t="s">
        <v>198</v>
      </c>
      <c r="I9611" s="73" t="s">
        <v>9554</v>
      </c>
    </row>
    <row r="9612" spans="1:9" hidden="1" x14ac:dyDescent="0.25">
      <c r="A9612" s="60" t="s">
        <v>4687</v>
      </c>
      <c r="B9612" s="111" t="s">
        <v>5467</v>
      </c>
      <c r="C9612" s="119" t="s">
        <v>122</v>
      </c>
      <c r="D9612" s="65">
        <v>2</v>
      </c>
      <c r="E9612" s="66" t="s">
        <v>28</v>
      </c>
      <c r="F9612" s="396">
        <v>65000</v>
      </c>
      <c r="G9612" s="68">
        <f t="shared" si="284"/>
        <v>130000</v>
      </c>
      <c r="H9612" s="86" t="s">
        <v>198</v>
      </c>
      <c r="I9612" s="73" t="s">
        <v>9554</v>
      </c>
    </row>
    <row r="9613" spans="1:9" hidden="1" x14ac:dyDescent="0.25">
      <c r="A9613" s="60" t="s">
        <v>4687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84"/>
        <v>42300</v>
      </c>
      <c r="H9613" s="86" t="s">
        <v>198</v>
      </c>
      <c r="I9613" s="73" t="s">
        <v>9554</v>
      </c>
    </row>
    <row r="9614" spans="1:9" hidden="1" x14ac:dyDescent="0.25">
      <c r="A9614" s="60" t="s">
        <v>4687</v>
      </c>
      <c r="B9614" s="60" t="s">
        <v>3997</v>
      </c>
      <c r="C9614" s="60" t="s">
        <v>4419</v>
      </c>
      <c r="D9614" s="65">
        <v>1.5</v>
      </c>
      <c r="E9614" s="60" t="s">
        <v>330</v>
      </c>
      <c r="F9614" s="72">
        <v>23000</v>
      </c>
      <c r="G9614" s="217">
        <f t="shared" si="284"/>
        <v>34500</v>
      </c>
      <c r="H9614" s="86" t="s">
        <v>198</v>
      </c>
      <c r="I9614" s="73" t="s">
        <v>9554</v>
      </c>
    </row>
    <row r="9615" spans="1:9" hidden="1" x14ac:dyDescent="0.25">
      <c r="A9615" s="60" t="s">
        <v>4687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84"/>
        <v>49500</v>
      </c>
      <c r="H9615" s="86" t="s">
        <v>198</v>
      </c>
      <c r="I9615" s="73" t="s">
        <v>9554</v>
      </c>
    </row>
    <row r="9616" spans="1:9" hidden="1" x14ac:dyDescent="0.25">
      <c r="A9616" s="60" t="s">
        <v>4687</v>
      </c>
      <c r="B9616" s="111" t="s">
        <v>5467</v>
      </c>
      <c r="C9616" s="119" t="s">
        <v>122</v>
      </c>
      <c r="D9616" s="65">
        <v>2</v>
      </c>
      <c r="E9616" s="66" t="s">
        <v>28</v>
      </c>
      <c r="F9616" s="396">
        <v>65000</v>
      </c>
      <c r="G9616" s="68">
        <f t="shared" si="284"/>
        <v>130000</v>
      </c>
      <c r="H9616" s="86" t="s">
        <v>1041</v>
      </c>
      <c r="I9616" s="73" t="s">
        <v>10885</v>
      </c>
    </row>
    <row r="9617" spans="1:9" hidden="1" x14ac:dyDescent="0.25">
      <c r="A9617" s="60" t="s">
        <v>4687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84"/>
        <v>225600</v>
      </c>
      <c r="H9617" s="364" t="s">
        <v>671</v>
      </c>
      <c r="I9617" s="73" t="s">
        <v>8637</v>
      </c>
    </row>
    <row r="9618" spans="1:9" hidden="1" x14ac:dyDescent="0.25">
      <c r="A9618" s="60" t="s">
        <v>4687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84"/>
        <v>50000</v>
      </c>
      <c r="H9618" s="364" t="s">
        <v>671</v>
      </c>
      <c r="I9618" s="73" t="s">
        <v>8637</v>
      </c>
    </row>
    <row r="9619" spans="1:9" hidden="1" x14ac:dyDescent="0.25">
      <c r="A9619" s="60" t="s">
        <v>4687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84"/>
        <v>43000</v>
      </c>
      <c r="H9619" s="364" t="s">
        <v>671</v>
      </c>
      <c r="I9619" s="73" t="s">
        <v>8637</v>
      </c>
    </row>
    <row r="9620" spans="1:9" hidden="1" x14ac:dyDescent="0.25">
      <c r="A9620" s="60" t="s">
        <v>4687</v>
      </c>
      <c r="B9620" s="60" t="s">
        <v>232</v>
      </c>
      <c r="C9620" s="60" t="s">
        <v>10886</v>
      </c>
      <c r="D9620" s="65">
        <v>1</v>
      </c>
      <c r="E9620" s="66" t="s">
        <v>31</v>
      </c>
      <c r="F9620" s="67">
        <v>198550</v>
      </c>
      <c r="G9620" s="68">
        <f t="shared" si="284"/>
        <v>198550</v>
      </c>
      <c r="H9620" s="364" t="s">
        <v>671</v>
      </c>
      <c r="I9620" s="73" t="s">
        <v>8637</v>
      </c>
    </row>
    <row r="9621" spans="1:9" hidden="1" x14ac:dyDescent="0.25">
      <c r="A9621" s="60" t="s">
        <v>4687</v>
      </c>
      <c r="B9621" s="79" t="s">
        <v>4852</v>
      </c>
      <c r="C9621" s="60" t="s">
        <v>4853</v>
      </c>
      <c r="D9621" s="81">
        <v>1</v>
      </c>
      <c r="E9621" s="66" t="s">
        <v>31</v>
      </c>
      <c r="F9621" s="68">
        <v>196350</v>
      </c>
      <c r="G9621" s="336">
        <f t="shared" si="284"/>
        <v>196350</v>
      </c>
      <c r="H9621" s="364" t="s">
        <v>671</v>
      </c>
      <c r="I9621" s="73" t="s">
        <v>8637</v>
      </c>
    </row>
    <row r="9622" spans="1:9" hidden="1" x14ac:dyDescent="0.25">
      <c r="A9622" s="60" t="s">
        <v>4687</v>
      </c>
      <c r="B9622" s="60" t="s">
        <v>4102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84"/>
        <v>25000</v>
      </c>
      <c r="H9622" s="364" t="s">
        <v>671</v>
      </c>
      <c r="I9622" s="73" t="s">
        <v>8637</v>
      </c>
    </row>
    <row r="9623" spans="1:9" hidden="1" x14ac:dyDescent="0.25">
      <c r="A9623" s="60" t="s">
        <v>4687</v>
      </c>
      <c r="B9623" s="60" t="s">
        <v>4683</v>
      </c>
      <c r="C9623" s="60" t="s">
        <v>70</v>
      </c>
      <c r="D9623" s="65">
        <v>1</v>
      </c>
      <c r="E9623" s="66" t="s">
        <v>10887</v>
      </c>
      <c r="F9623" s="68">
        <v>30000</v>
      </c>
      <c r="G9623" s="68">
        <f t="shared" si="284"/>
        <v>30000</v>
      </c>
      <c r="H9623" s="86" t="s">
        <v>1665</v>
      </c>
      <c r="I9623" s="364"/>
    </row>
    <row r="9624" spans="1:9" hidden="1" x14ac:dyDescent="0.25">
      <c r="A9624" s="60" t="s">
        <v>4687</v>
      </c>
      <c r="B9624" s="60" t="s">
        <v>10888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84"/>
        <v>110000</v>
      </c>
      <c r="H9624" s="86" t="s">
        <v>1665</v>
      </c>
      <c r="I9624" s="364"/>
    </row>
    <row r="9625" spans="1:9" hidden="1" x14ac:dyDescent="0.25">
      <c r="A9625" s="60" t="s">
        <v>4687</v>
      </c>
      <c r="B9625" s="63" t="s">
        <v>8381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4687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6">
        <v>34689</v>
      </c>
      <c r="G9626" s="217">
        <f>D9626*F9626</f>
        <v>208134</v>
      </c>
      <c r="H9626" s="86" t="s">
        <v>825</v>
      </c>
      <c r="I9626" s="364" t="s">
        <v>10889</v>
      </c>
    </row>
    <row r="9627" spans="1:9" hidden="1" x14ac:dyDescent="0.25">
      <c r="A9627" s="60" t="s">
        <v>4687</v>
      </c>
      <c r="B9627" s="60" t="s">
        <v>4536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10889</v>
      </c>
    </row>
    <row r="9628" spans="1:9" hidden="1" x14ac:dyDescent="0.25">
      <c r="A9628" s="60" t="s">
        <v>4687</v>
      </c>
      <c r="B9628" s="63" t="s">
        <v>4428</v>
      </c>
      <c r="C9628" s="60" t="s">
        <v>10890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10891</v>
      </c>
    </row>
    <row r="9629" spans="1:9" hidden="1" x14ac:dyDescent="0.25">
      <c r="A9629" s="60" t="s">
        <v>4687</v>
      </c>
      <c r="B9629" s="60" t="s">
        <v>10892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85">D9629*F9629</f>
        <v>120000</v>
      </c>
      <c r="H9629" s="86" t="s">
        <v>714</v>
      </c>
      <c r="I9629" s="364" t="s">
        <v>10891</v>
      </c>
    </row>
    <row r="9630" spans="1:9" hidden="1" x14ac:dyDescent="0.25">
      <c r="A9630" s="60" t="s">
        <v>4687</v>
      </c>
      <c r="B9630" s="60" t="s">
        <v>4083</v>
      </c>
      <c r="C9630" s="60" t="s">
        <v>10563</v>
      </c>
      <c r="D9630" s="65">
        <v>1</v>
      </c>
      <c r="E9630" s="66" t="s">
        <v>28</v>
      </c>
      <c r="F9630" s="72">
        <v>460000</v>
      </c>
      <c r="G9630" s="68">
        <f t="shared" si="285"/>
        <v>460000</v>
      </c>
      <c r="H9630" s="86" t="s">
        <v>714</v>
      </c>
      <c r="I9630" s="364" t="s">
        <v>10891</v>
      </c>
    </row>
    <row r="9631" spans="1:9" hidden="1" x14ac:dyDescent="0.25">
      <c r="A9631" s="60" t="s">
        <v>4687</v>
      </c>
      <c r="B9631" s="63" t="s">
        <v>9564</v>
      </c>
      <c r="C9631" s="87" t="s">
        <v>9565</v>
      </c>
      <c r="D9631" s="65">
        <v>1</v>
      </c>
      <c r="E9631" s="66" t="s">
        <v>28</v>
      </c>
      <c r="F9631" s="72">
        <v>342000</v>
      </c>
      <c r="G9631" s="217">
        <f t="shared" si="285"/>
        <v>342000</v>
      </c>
      <c r="H9631" s="86" t="s">
        <v>10893</v>
      </c>
      <c r="I9631" s="77" t="s">
        <v>10399</v>
      </c>
    </row>
    <row r="9632" spans="1:9" hidden="1" x14ac:dyDescent="0.25">
      <c r="A9632" s="60" t="s">
        <v>4687</v>
      </c>
      <c r="B9632" s="60" t="s">
        <v>10894</v>
      </c>
      <c r="C9632" s="75" t="s">
        <v>10895</v>
      </c>
      <c r="D9632" s="81">
        <v>1</v>
      </c>
      <c r="E9632" s="66" t="s">
        <v>28</v>
      </c>
      <c r="F9632" s="217">
        <v>133000</v>
      </c>
      <c r="G9632" s="68">
        <f t="shared" si="285"/>
        <v>133000</v>
      </c>
      <c r="H9632" s="86" t="s">
        <v>10893</v>
      </c>
      <c r="I9632" s="77" t="s">
        <v>10399</v>
      </c>
    </row>
    <row r="9633" spans="1:9" hidden="1" x14ac:dyDescent="0.25">
      <c r="A9633" s="60" t="s">
        <v>4687</v>
      </c>
      <c r="B9633" s="80" t="s">
        <v>4765</v>
      </c>
      <c r="C9633" s="75" t="s">
        <v>10895</v>
      </c>
      <c r="D9633" s="65">
        <v>1</v>
      </c>
      <c r="E9633" s="66" t="s">
        <v>31</v>
      </c>
      <c r="F9633" s="72">
        <v>81000</v>
      </c>
      <c r="G9633" s="68">
        <f t="shared" si="285"/>
        <v>81000</v>
      </c>
      <c r="H9633" s="86" t="s">
        <v>10893</v>
      </c>
      <c r="I9633" s="77" t="s">
        <v>10399</v>
      </c>
    </row>
    <row r="9634" spans="1:9" hidden="1" x14ac:dyDescent="0.25">
      <c r="A9634" s="60" t="s">
        <v>4687</v>
      </c>
      <c r="B9634" s="60" t="s">
        <v>10896</v>
      </c>
      <c r="C9634" s="60" t="s">
        <v>10897</v>
      </c>
      <c r="D9634" s="65">
        <v>1</v>
      </c>
      <c r="E9634" s="60" t="s">
        <v>28</v>
      </c>
      <c r="F9634" s="67">
        <v>7000000</v>
      </c>
      <c r="G9634" s="68">
        <f t="shared" si="285"/>
        <v>7000000</v>
      </c>
      <c r="H9634" s="86" t="s">
        <v>953</v>
      </c>
      <c r="I9634" s="77" t="s">
        <v>10399</v>
      </c>
    </row>
    <row r="9635" spans="1:9" hidden="1" x14ac:dyDescent="0.25">
      <c r="A9635" s="60" t="s">
        <v>4687</v>
      </c>
      <c r="B9635" s="60" t="s">
        <v>4688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85"/>
        <v>50000</v>
      </c>
      <c r="H9635" s="86" t="s">
        <v>953</v>
      </c>
      <c r="I9635" s="77"/>
    </row>
    <row r="9636" spans="1:9" hidden="1" x14ac:dyDescent="0.25">
      <c r="A9636" s="60" t="s">
        <v>4687</v>
      </c>
      <c r="B9636" s="132" t="s">
        <v>4583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85"/>
        <v>55800</v>
      </c>
      <c r="H9636" s="86" t="s">
        <v>4599</v>
      </c>
      <c r="I9636" s="77"/>
    </row>
    <row r="9637" spans="1:9" hidden="1" x14ac:dyDescent="0.25">
      <c r="A9637" s="60" t="s">
        <v>4687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85"/>
        <v>3000</v>
      </c>
      <c r="H9637" s="86" t="s">
        <v>4599</v>
      </c>
      <c r="I9637" s="77"/>
    </row>
    <row r="9638" spans="1:9" hidden="1" x14ac:dyDescent="0.25">
      <c r="A9638" s="60" t="s">
        <v>4687</v>
      </c>
      <c r="B9638" s="60" t="s">
        <v>4689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85"/>
        <v>14000</v>
      </c>
      <c r="H9638" s="86" t="s">
        <v>4690</v>
      </c>
      <c r="I9638" s="77"/>
    </row>
    <row r="9639" spans="1:9" hidden="1" x14ac:dyDescent="0.25">
      <c r="A9639" s="60" t="s">
        <v>4687</v>
      </c>
      <c r="B9639" s="60" t="s">
        <v>4691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85"/>
        <v>12000</v>
      </c>
      <c r="H9639" s="86" t="s">
        <v>4690</v>
      </c>
      <c r="I9639" s="77"/>
    </row>
    <row r="9640" spans="1:9" hidden="1" x14ac:dyDescent="0.25">
      <c r="A9640" s="60" t="s">
        <v>4694</v>
      </c>
      <c r="B9640" s="60" t="s">
        <v>3997</v>
      </c>
      <c r="C9640" s="60" t="s">
        <v>4419</v>
      </c>
      <c r="D9640" s="65">
        <v>5</v>
      </c>
      <c r="E9640" s="66" t="s">
        <v>330</v>
      </c>
      <c r="F9640" s="89">
        <v>23000</v>
      </c>
      <c r="G9640" s="217">
        <f t="shared" si="285"/>
        <v>115000</v>
      </c>
      <c r="H9640" s="86" t="s">
        <v>169</v>
      </c>
      <c r="I9640" s="73"/>
    </row>
    <row r="9641" spans="1:9" hidden="1" x14ac:dyDescent="0.25">
      <c r="A9641" s="60" t="s">
        <v>4694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85"/>
        <v>73950</v>
      </c>
      <c r="H9641" s="86" t="s">
        <v>169</v>
      </c>
      <c r="I9641" s="73"/>
    </row>
    <row r="9642" spans="1:9" hidden="1" x14ac:dyDescent="0.25">
      <c r="A9642" s="60" t="s">
        <v>4694</v>
      </c>
      <c r="B9642" s="132" t="s">
        <v>4583</v>
      </c>
      <c r="C9642" s="75"/>
      <c r="D9642" s="81">
        <v>30</v>
      </c>
      <c r="E9642" s="66" t="s">
        <v>28</v>
      </c>
      <c r="F9642" s="217">
        <v>1550</v>
      </c>
      <c r="G9642" s="68">
        <f t="shared" si="285"/>
        <v>46500</v>
      </c>
      <c r="H9642" s="86" t="s">
        <v>134</v>
      </c>
      <c r="I9642" s="73"/>
    </row>
    <row r="9643" spans="1:9" hidden="1" x14ac:dyDescent="0.25">
      <c r="A9643" s="60" t="s">
        <v>4694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85"/>
        <v>17000</v>
      </c>
      <c r="H9643" s="86" t="s">
        <v>134</v>
      </c>
      <c r="I9643" s="73"/>
    </row>
    <row r="9644" spans="1:9" hidden="1" x14ac:dyDescent="0.25">
      <c r="A9644" s="60" t="s">
        <v>4694</v>
      </c>
      <c r="B9644" s="60" t="s">
        <v>4426</v>
      </c>
      <c r="C9644" s="203" t="s">
        <v>10563</v>
      </c>
      <c r="D9644" s="65">
        <v>1</v>
      </c>
      <c r="E9644" s="66" t="s">
        <v>28</v>
      </c>
      <c r="F9644" s="67">
        <v>460000</v>
      </c>
      <c r="G9644" s="68">
        <f t="shared" si="285"/>
        <v>460000</v>
      </c>
      <c r="H9644" s="86" t="s">
        <v>2744</v>
      </c>
      <c r="I9644" s="73" t="s">
        <v>10898</v>
      </c>
    </row>
    <row r="9645" spans="1:9" hidden="1" x14ac:dyDescent="0.25">
      <c r="A9645" s="60" t="s">
        <v>4694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85"/>
        <v>225600</v>
      </c>
      <c r="H9645" s="86" t="s">
        <v>138</v>
      </c>
      <c r="I9645" s="73" t="s">
        <v>10899</v>
      </c>
    </row>
    <row r="9646" spans="1:9" hidden="1" x14ac:dyDescent="0.25">
      <c r="A9646" s="60" t="s">
        <v>4694</v>
      </c>
      <c r="B9646" s="60" t="s">
        <v>4047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85"/>
        <v>87500</v>
      </c>
      <c r="H9646" s="86" t="s">
        <v>138</v>
      </c>
      <c r="I9646" s="73" t="s">
        <v>10899</v>
      </c>
    </row>
    <row r="9647" spans="1:9" hidden="1" x14ac:dyDescent="0.25">
      <c r="A9647" s="60" t="s">
        <v>4694</v>
      </c>
      <c r="B9647" s="63" t="s">
        <v>8381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85"/>
        <v>31000</v>
      </c>
      <c r="H9647" s="86" t="s">
        <v>138</v>
      </c>
      <c r="I9647" s="73" t="s">
        <v>10899</v>
      </c>
    </row>
    <row r="9648" spans="1:9" hidden="1" x14ac:dyDescent="0.25">
      <c r="A9648" s="60" t="s">
        <v>4694</v>
      </c>
      <c r="B9648" s="60" t="s">
        <v>107</v>
      </c>
      <c r="C9648" s="60" t="s">
        <v>10900</v>
      </c>
      <c r="D9648" s="65">
        <v>1</v>
      </c>
      <c r="E9648" s="66" t="s">
        <v>28</v>
      </c>
      <c r="F9648" s="89">
        <v>6500000</v>
      </c>
      <c r="G9648" s="68">
        <f t="shared" si="285"/>
        <v>6500000</v>
      </c>
      <c r="H9648" s="364" t="s">
        <v>6435</v>
      </c>
      <c r="I9648" s="73" t="s">
        <v>10901</v>
      </c>
    </row>
    <row r="9649" spans="1:9" x14ac:dyDescent="0.25">
      <c r="A9649" s="60" t="s">
        <v>4694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85"/>
        <v>12500</v>
      </c>
      <c r="H9649" s="364" t="s">
        <v>4599</v>
      </c>
      <c r="I9649" s="73"/>
    </row>
    <row r="9650" spans="1:9" hidden="1" x14ac:dyDescent="0.25">
      <c r="A9650" s="60" t="s">
        <v>4694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85"/>
        <v>12000</v>
      </c>
      <c r="H9650" s="86" t="s">
        <v>4599</v>
      </c>
      <c r="I9650" s="73"/>
    </row>
    <row r="9651" spans="1:9" hidden="1" x14ac:dyDescent="0.25">
      <c r="A9651" s="60" t="s">
        <v>4694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85"/>
        <v>17000</v>
      </c>
      <c r="H9651" s="364" t="s">
        <v>4599</v>
      </c>
      <c r="I9651" s="73"/>
    </row>
    <row r="9652" spans="1:9" hidden="1" x14ac:dyDescent="0.25">
      <c r="A9652" s="60" t="s">
        <v>4694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4599</v>
      </c>
      <c r="I9652" s="73"/>
    </row>
    <row r="9653" spans="1:9" hidden="1" x14ac:dyDescent="0.25">
      <c r="A9653" s="60" t="s">
        <v>4694</v>
      </c>
      <c r="B9653" s="60" t="s">
        <v>4695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85"/>
        <v>2400000</v>
      </c>
      <c r="H9653" s="86" t="s">
        <v>825</v>
      </c>
      <c r="I9653" s="364" t="s">
        <v>10889</v>
      </c>
    </row>
    <row r="9654" spans="1:9" hidden="1" x14ac:dyDescent="0.25">
      <c r="A9654" s="60" t="s">
        <v>4694</v>
      </c>
      <c r="B9654" s="132" t="s">
        <v>10902</v>
      </c>
      <c r="C9654" s="60" t="s">
        <v>8582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10889</v>
      </c>
    </row>
    <row r="9655" spans="1:9" hidden="1" x14ac:dyDescent="0.25">
      <c r="A9655" s="60" t="s">
        <v>4694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10889</v>
      </c>
    </row>
    <row r="9656" spans="1:9" hidden="1" x14ac:dyDescent="0.25">
      <c r="A9656" s="60" t="s">
        <v>4694</v>
      </c>
      <c r="B9656" s="60" t="s">
        <v>4426</v>
      </c>
      <c r="C9656" s="203" t="s">
        <v>10563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10903</v>
      </c>
    </row>
    <row r="9657" spans="1:9" hidden="1" x14ac:dyDescent="0.25">
      <c r="A9657" s="60" t="s">
        <v>4694</v>
      </c>
      <c r="B9657" s="60" t="s">
        <v>4426</v>
      </c>
      <c r="C9657" s="203" t="s">
        <v>10563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10904</v>
      </c>
    </row>
    <row r="9658" spans="1:9" hidden="1" x14ac:dyDescent="0.25">
      <c r="A9658" s="60" t="s">
        <v>4694</v>
      </c>
      <c r="B9658" s="60" t="s">
        <v>4426</v>
      </c>
      <c r="C9658" s="203" t="s">
        <v>10563</v>
      </c>
      <c r="D9658" s="65">
        <v>1</v>
      </c>
      <c r="E9658" s="66" t="s">
        <v>28</v>
      </c>
      <c r="F9658" s="67">
        <v>460000</v>
      </c>
      <c r="G9658" s="68">
        <f t="shared" si="285"/>
        <v>460000</v>
      </c>
      <c r="H9658" s="86" t="s">
        <v>825</v>
      </c>
      <c r="I9658" s="364" t="s">
        <v>9636</v>
      </c>
    </row>
    <row r="9659" spans="1:9" hidden="1" x14ac:dyDescent="0.25">
      <c r="A9659" s="60" t="s">
        <v>4694</v>
      </c>
      <c r="B9659" s="60" t="s">
        <v>4695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85"/>
        <v>2400000</v>
      </c>
      <c r="H9659" s="86" t="s">
        <v>825</v>
      </c>
      <c r="I9659" s="364" t="s">
        <v>10889</v>
      </c>
    </row>
    <row r="9660" spans="1:9" hidden="1" x14ac:dyDescent="0.25">
      <c r="A9660" s="60" t="s">
        <v>4694</v>
      </c>
      <c r="B9660" s="132" t="s">
        <v>10902</v>
      </c>
      <c r="C9660" s="60" t="s">
        <v>8582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10889</v>
      </c>
    </row>
    <row r="9661" spans="1:9" hidden="1" x14ac:dyDescent="0.25">
      <c r="A9661" s="60" t="s">
        <v>4694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10889</v>
      </c>
    </row>
    <row r="9662" spans="1:9" hidden="1" x14ac:dyDescent="0.25">
      <c r="A9662" s="60" t="s">
        <v>4694</v>
      </c>
      <c r="B9662" s="79" t="s">
        <v>101</v>
      </c>
      <c r="C9662" s="60" t="s">
        <v>10905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10906</v>
      </c>
    </row>
    <row r="9663" spans="1:9" hidden="1" x14ac:dyDescent="0.25">
      <c r="A9663" s="60" t="s">
        <v>4694</v>
      </c>
      <c r="B9663" s="79" t="s">
        <v>101</v>
      </c>
      <c r="C9663" s="60" t="s">
        <v>10907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10906</v>
      </c>
    </row>
    <row r="9664" spans="1:9" hidden="1" x14ac:dyDescent="0.25">
      <c r="A9664" s="60" t="s">
        <v>4694</v>
      </c>
      <c r="B9664" s="79" t="s">
        <v>101</v>
      </c>
      <c r="C9664" s="60" t="s">
        <v>10908</v>
      </c>
      <c r="D9664" s="65">
        <v>1</v>
      </c>
      <c r="E9664" s="60" t="s">
        <v>28</v>
      </c>
      <c r="F9664" s="217">
        <v>3097800</v>
      </c>
      <c r="G9664" s="217">
        <f t="shared" si="285"/>
        <v>3097800</v>
      </c>
      <c r="H9664" s="86" t="s">
        <v>696</v>
      </c>
      <c r="I9664" s="364" t="s">
        <v>10906</v>
      </c>
    </row>
    <row r="9665" spans="1:9" hidden="1" x14ac:dyDescent="0.25">
      <c r="A9665" s="60" t="s">
        <v>4694</v>
      </c>
      <c r="B9665" s="79" t="s">
        <v>101</v>
      </c>
      <c r="C9665" s="60" t="s">
        <v>10909</v>
      </c>
      <c r="D9665" s="65">
        <v>1</v>
      </c>
      <c r="E9665" s="66" t="s">
        <v>28</v>
      </c>
      <c r="F9665" s="217">
        <v>3097800</v>
      </c>
      <c r="G9665" s="217">
        <f t="shared" si="285"/>
        <v>3097800</v>
      </c>
      <c r="H9665" s="86" t="s">
        <v>696</v>
      </c>
      <c r="I9665" s="364" t="s">
        <v>10906</v>
      </c>
    </row>
    <row r="9666" spans="1:9" hidden="1" x14ac:dyDescent="0.25">
      <c r="A9666" s="60" t="s">
        <v>4694</v>
      </c>
      <c r="B9666" s="79" t="s">
        <v>101</v>
      </c>
      <c r="C9666" s="60" t="s">
        <v>10910</v>
      </c>
      <c r="D9666" s="81">
        <v>1</v>
      </c>
      <c r="E9666" s="66" t="s">
        <v>28</v>
      </c>
      <c r="F9666" s="217">
        <v>3097800</v>
      </c>
      <c r="G9666" s="68">
        <f t="shared" si="285"/>
        <v>3097800</v>
      </c>
      <c r="H9666" s="86" t="s">
        <v>696</v>
      </c>
      <c r="I9666" s="364" t="s">
        <v>10906</v>
      </c>
    </row>
    <row r="9667" spans="1:9" hidden="1" x14ac:dyDescent="0.25">
      <c r="A9667" s="60" t="s">
        <v>4694</v>
      </c>
      <c r="B9667" s="79" t="s">
        <v>101</v>
      </c>
      <c r="C9667" s="60" t="s">
        <v>10911</v>
      </c>
      <c r="D9667" s="65">
        <v>1</v>
      </c>
      <c r="E9667" s="66" t="s">
        <v>31</v>
      </c>
      <c r="F9667" s="217">
        <v>3097800</v>
      </c>
      <c r="G9667" s="68">
        <f t="shared" si="285"/>
        <v>3097800</v>
      </c>
      <c r="H9667" s="86" t="s">
        <v>696</v>
      </c>
      <c r="I9667" s="364" t="s">
        <v>10906</v>
      </c>
    </row>
    <row r="9668" spans="1:9" hidden="1" x14ac:dyDescent="0.25">
      <c r="A9668" s="60" t="s">
        <v>4694</v>
      </c>
      <c r="B9668" s="63" t="s">
        <v>10912</v>
      </c>
      <c r="C9668" s="60" t="s">
        <v>650</v>
      </c>
      <c r="D9668" s="65">
        <v>10</v>
      </c>
      <c r="E9668" s="66" t="s">
        <v>28</v>
      </c>
      <c r="F9668" s="396">
        <v>7500</v>
      </c>
      <c r="G9668" s="68">
        <f t="shared" si="285"/>
        <v>75000</v>
      </c>
      <c r="H9668" s="86" t="s">
        <v>696</v>
      </c>
      <c r="I9668" s="77" t="s">
        <v>10906</v>
      </c>
    </row>
    <row r="9669" spans="1:9" hidden="1" x14ac:dyDescent="0.25">
      <c r="A9669" s="60" t="s">
        <v>4694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85"/>
        <v>96000</v>
      </c>
      <c r="H9669" s="86" t="s">
        <v>696</v>
      </c>
      <c r="I9669" s="77" t="s">
        <v>10906</v>
      </c>
    </row>
    <row r="9670" spans="1:9" hidden="1" x14ac:dyDescent="0.25">
      <c r="A9670" s="60" t="s">
        <v>4694</v>
      </c>
      <c r="B9670" s="60" t="s">
        <v>4655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85"/>
        <v>25000</v>
      </c>
      <c r="H9670" s="86" t="s">
        <v>696</v>
      </c>
      <c r="I9670" s="77" t="s">
        <v>10906</v>
      </c>
    </row>
    <row r="9671" spans="1:9" hidden="1" x14ac:dyDescent="0.25">
      <c r="A9671" s="60" t="s">
        <v>4702</v>
      </c>
      <c r="B9671" s="60" t="s">
        <v>3997</v>
      </c>
      <c r="C9671" s="60" t="s">
        <v>4419</v>
      </c>
      <c r="D9671" s="65">
        <v>7</v>
      </c>
      <c r="E9671" s="66" t="s">
        <v>330</v>
      </c>
      <c r="F9671" s="89">
        <v>23000</v>
      </c>
      <c r="G9671" s="217">
        <f t="shared" si="285"/>
        <v>161000</v>
      </c>
      <c r="H9671" s="86" t="s">
        <v>169</v>
      </c>
      <c r="I9671" s="73"/>
    </row>
    <row r="9672" spans="1:9" hidden="1" x14ac:dyDescent="0.25">
      <c r="A9672" s="60" t="s">
        <v>4702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85"/>
        <v>73950</v>
      </c>
      <c r="H9672" s="86" t="s">
        <v>169</v>
      </c>
      <c r="I9672" s="73"/>
    </row>
    <row r="9673" spans="1:9" hidden="1" x14ac:dyDescent="0.25">
      <c r="A9673" s="60" t="s">
        <v>4702</v>
      </c>
      <c r="B9673" s="60" t="s">
        <v>3997</v>
      </c>
      <c r="C9673" s="60" t="s">
        <v>4419</v>
      </c>
      <c r="D9673" s="65">
        <v>3</v>
      </c>
      <c r="E9673" s="66" t="s">
        <v>330</v>
      </c>
      <c r="F9673" s="89">
        <v>23000</v>
      </c>
      <c r="G9673" s="68">
        <f t="shared" si="285"/>
        <v>69000</v>
      </c>
      <c r="H9673" s="86" t="s">
        <v>1301</v>
      </c>
      <c r="I9673" s="73"/>
    </row>
    <row r="9674" spans="1:9" hidden="1" x14ac:dyDescent="0.25">
      <c r="A9674" s="60" t="s">
        <v>4702</v>
      </c>
      <c r="B9674" s="60" t="s">
        <v>4404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85"/>
        <v>37500</v>
      </c>
      <c r="H9674" s="86" t="s">
        <v>134</v>
      </c>
      <c r="I9674" s="73"/>
    </row>
    <row r="9675" spans="1:9" hidden="1" x14ac:dyDescent="0.25">
      <c r="A9675" s="60" t="s">
        <v>4702</v>
      </c>
      <c r="B9675" s="60" t="s">
        <v>4608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85"/>
        <v>40500</v>
      </c>
      <c r="H9675" s="86" t="s">
        <v>134</v>
      </c>
      <c r="I9675" s="73"/>
    </row>
    <row r="9676" spans="1:9" hidden="1" x14ac:dyDescent="0.25">
      <c r="A9676" s="60" t="s">
        <v>4702</v>
      </c>
      <c r="B9676" s="60" t="s">
        <v>4482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85"/>
        <v>20000</v>
      </c>
      <c r="H9676" s="86" t="s">
        <v>134</v>
      </c>
      <c r="I9676" s="73"/>
    </row>
    <row r="9677" spans="1:9" hidden="1" x14ac:dyDescent="0.25">
      <c r="A9677" s="60" t="s">
        <v>4702</v>
      </c>
      <c r="B9677" s="60" t="s">
        <v>4704</v>
      </c>
      <c r="C9677" s="60" t="s">
        <v>4705</v>
      </c>
      <c r="D9677" s="65">
        <v>1</v>
      </c>
      <c r="E9677" s="372" t="s">
        <v>28</v>
      </c>
      <c r="F9677" s="68">
        <v>32000</v>
      </c>
      <c r="G9677" s="68">
        <f t="shared" si="285"/>
        <v>32000</v>
      </c>
      <c r="H9677" s="86" t="s">
        <v>1317</v>
      </c>
      <c r="I9677" s="73"/>
    </row>
    <row r="9678" spans="1:9" hidden="1" x14ac:dyDescent="0.25">
      <c r="A9678" s="60" t="s">
        <v>4702</v>
      </c>
      <c r="B9678" s="60" t="s">
        <v>4706</v>
      </c>
      <c r="C9678" s="60" t="s">
        <v>4705</v>
      </c>
      <c r="D9678" s="65">
        <v>10</v>
      </c>
      <c r="E9678" s="60" t="s">
        <v>28</v>
      </c>
      <c r="F9678" s="62">
        <v>600</v>
      </c>
      <c r="G9678" s="68">
        <f t="shared" si="285"/>
        <v>6000</v>
      </c>
      <c r="H9678" s="86" t="s">
        <v>1317</v>
      </c>
      <c r="I9678" s="73"/>
    </row>
    <row r="9679" spans="1:9" hidden="1" x14ac:dyDescent="0.25">
      <c r="A9679" s="60" t="s">
        <v>4702</v>
      </c>
      <c r="B9679" s="60" t="s">
        <v>3997</v>
      </c>
      <c r="C9679" s="60" t="s">
        <v>4419</v>
      </c>
      <c r="D9679" s="65">
        <v>1.5</v>
      </c>
      <c r="E9679" s="66" t="s">
        <v>330</v>
      </c>
      <c r="F9679" s="89">
        <v>23000</v>
      </c>
      <c r="G9679" s="217">
        <f t="shared" si="285"/>
        <v>34500</v>
      </c>
      <c r="H9679" s="86" t="s">
        <v>154</v>
      </c>
      <c r="I9679" s="73"/>
    </row>
    <row r="9680" spans="1:9" hidden="1" x14ac:dyDescent="0.25">
      <c r="A9680" s="60" t="s">
        <v>4702</v>
      </c>
      <c r="B9680" s="63" t="s">
        <v>6939</v>
      </c>
      <c r="C9680" s="71"/>
      <c r="D9680" s="65">
        <v>1</v>
      </c>
      <c r="E9680" s="66" t="s">
        <v>28</v>
      </c>
      <c r="F9680" s="72">
        <v>10000</v>
      </c>
      <c r="G9680" s="68">
        <f t="shared" si="285"/>
        <v>10000</v>
      </c>
      <c r="H9680" s="86" t="s">
        <v>154</v>
      </c>
      <c r="I9680" s="73" t="s">
        <v>10913</v>
      </c>
    </row>
    <row r="9681" spans="1:9" hidden="1" x14ac:dyDescent="0.25">
      <c r="A9681" s="60" t="s">
        <v>4702</v>
      </c>
      <c r="B9681" s="111" t="s">
        <v>4719</v>
      </c>
      <c r="C9681" s="119"/>
      <c r="D9681" s="65">
        <v>1</v>
      </c>
      <c r="E9681" s="66" t="s">
        <v>28</v>
      </c>
      <c r="F9681" s="396">
        <v>20000</v>
      </c>
      <c r="G9681" s="68">
        <f t="shared" si="285"/>
        <v>20000</v>
      </c>
      <c r="H9681" s="86" t="s">
        <v>154</v>
      </c>
      <c r="I9681" s="73" t="s">
        <v>10913</v>
      </c>
    </row>
    <row r="9682" spans="1:9" hidden="1" x14ac:dyDescent="0.25">
      <c r="A9682" s="60" t="s">
        <v>4702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85"/>
        <v>178500</v>
      </c>
      <c r="H9682" s="86" t="s">
        <v>198</v>
      </c>
      <c r="I9682" s="73" t="s">
        <v>10914</v>
      </c>
    </row>
    <row r="9683" spans="1:9" hidden="1" x14ac:dyDescent="0.25">
      <c r="A9683" s="60" t="s">
        <v>4702</v>
      </c>
      <c r="B9683" s="111" t="s">
        <v>10915</v>
      </c>
      <c r="C9683" s="119"/>
      <c r="D9683" s="65">
        <v>1</v>
      </c>
      <c r="E9683" s="66" t="s">
        <v>28</v>
      </c>
      <c r="F9683" s="396"/>
      <c r="G9683" s="68">
        <f t="shared" si="285"/>
        <v>0</v>
      </c>
      <c r="H9683" s="86" t="s">
        <v>198</v>
      </c>
      <c r="I9683" s="73" t="s">
        <v>10914</v>
      </c>
    </row>
    <row r="9684" spans="1:9" hidden="1" x14ac:dyDescent="0.25">
      <c r="A9684" s="60" t="s">
        <v>4702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85"/>
        <v>11000</v>
      </c>
      <c r="H9684" s="86" t="s">
        <v>198</v>
      </c>
      <c r="I9684" s="73" t="s">
        <v>10914</v>
      </c>
    </row>
    <row r="9685" spans="1:9" hidden="1" x14ac:dyDescent="0.25">
      <c r="A9685" s="60" t="s">
        <v>4702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85"/>
        <v>138756</v>
      </c>
      <c r="H9685" s="86" t="s">
        <v>198</v>
      </c>
      <c r="I9685" s="73" t="s">
        <v>10914</v>
      </c>
    </row>
    <row r="9686" spans="1:9" hidden="1" x14ac:dyDescent="0.25">
      <c r="A9686" s="60" t="s">
        <v>4702</v>
      </c>
      <c r="B9686" s="63" t="s">
        <v>4170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85"/>
        <v>20000</v>
      </c>
      <c r="H9686" s="364" t="s">
        <v>198</v>
      </c>
      <c r="I9686" s="73" t="s">
        <v>10914</v>
      </c>
    </row>
    <row r="9687" spans="1:9" hidden="1" x14ac:dyDescent="0.25">
      <c r="A9687" s="60" t="s">
        <v>4702</v>
      </c>
      <c r="B9687" s="60" t="s">
        <v>4685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85"/>
        <v>1000000</v>
      </c>
      <c r="H9687" s="86" t="s">
        <v>3096</v>
      </c>
      <c r="I9687" s="364"/>
    </row>
    <row r="9688" spans="1:9" hidden="1" x14ac:dyDescent="0.25">
      <c r="A9688" s="60" t="s">
        <v>4702</v>
      </c>
      <c r="B9688" s="79" t="s">
        <v>4852</v>
      </c>
      <c r="C9688" s="60" t="s">
        <v>4853</v>
      </c>
      <c r="D9688" s="65">
        <v>1</v>
      </c>
      <c r="E9688" s="66" t="s">
        <v>28</v>
      </c>
      <c r="F9688" s="72">
        <v>196350</v>
      </c>
      <c r="G9688" s="217">
        <f t="shared" si="285"/>
        <v>196350</v>
      </c>
      <c r="H9688" s="86" t="s">
        <v>3096</v>
      </c>
      <c r="I9688" s="364"/>
    </row>
    <row r="9689" spans="1:9" hidden="1" x14ac:dyDescent="0.25">
      <c r="A9689" s="60" t="s">
        <v>4702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85"/>
        <v>50000</v>
      </c>
      <c r="H9689" s="86" t="s">
        <v>3096</v>
      </c>
      <c r="I9689" s="364"/>
    </row>
    <row r="9690" spans="1:9" hidden="1" x14ac:dyDescent="0.25">
      <c r="A9690" s="60" t="s">
        <v>4702</v>
      </c>
      <c r="B9690" s="132" t="s">
        <v>10916</v>
      </c>
      <c r="C9690" s="71" t="s">
        <v>10586</v>
      </c>
      <c r="D9690" s="65">
        <v>1</v>
      </c>
      <c r="E9690" s="66" t="s">
        <v>28</v>
      </c>
      <c r="F9690" s="72">
        <v>50000</v>
      </c>
      <c r="G9690" s="217">
        <f t="shared" si="285"/>
        <v>50000</v>
      </c>
      <c r="H9690" s="86" t="s">
        <v>3096</v>
      </c>
      <c r="I9690" s="364"/>
    </row>
    <row r="9691" spans="1:9" hidden="1" x14ac:dyDescent="0.25">
      <c r="A9691" s="60" t="s">
        <v>4702</v>
      </c>
      <c r="B9691" s="132" t="s">
        <v>10917</v>
      </c>
      <c r="C9691" s="71" t="s">
        <v>10586</v>
      </c>
      <c r="D9691" s="65">
        <v>1</v>
      </c>
      <c r="E9691" s="66" t="s">
        <v>28</v>
      </c>
      <c r="F9691" s="72">
        <v>25000</v>
      </c>
      <c r="G9691" s="217">
        <f t="shared" si="285"/>
        <v>25000</v>
      </c>
      <c r="H9691" s="86" t="s">
        <v>3096</v>
      </c>
      <c r="I9691" s="364"/>
    </row>
    <row r="9692" spans="1:9" hidden="1" x14ac:dyDescent="0.25">
      <c r="A9692" s="60" t="s">
        <v>4702</v>
      </c>
      <c r="B9692" s="132" t="s">
        <v>10918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4702</v>
      </c>
      <c r="B9693" s="60" t="s">
        <v>10919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4702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4599</v>
      </c>
      <c r="I9694" s="364"/>
    </row>
    <row r="9695" spans="1:9" hidden="1" x14ac:dyDescent="0.25">
      <c r="A9695" s="60" t="s">
        <v>4702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86">D9695*F9695</f>
        <v>28900</v>
      </c>
      <c r="H9695" s="364" t="s">
        <v>4599</v>
      </c>
      <c r="I9695" s="364"/>
    </row>
    <row r="9696" spans="1:9" x14ac:dyDescent="0.25">
      <c r="A9696" s="60" t="s">
        <v>4702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86"/>
        <v>12500</v>
      </c>
      <c r="H9696" s="364" t="s">
        <v>4599</v>
      </c>
      <c r="I9696" s="364"/>
    </row>
    <row r="9697" spans="1:9" hidden="1" x14ac:dyDescent="0.25">
      <c r="A9697" s="60" t="s">
        <v>4702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86"/>
        <v>6000</v>
      </c>
      <c r="H9697" s="86" t="s">
        <v>4599</v>
      </c>
      <c r="I9697" s="364"/>
    </row>
    <row r="9698" spans="1:9" hidden="1" x14ac:dyDescent="0.25">
      <c r="A9698" s="60" t="s">
        <v>4702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86"/>
        <v>173445</v>
      </c>
      <c r="H9698" s="86" t="s">
        <v>4599</v>
      </c>
      <c r="I9698" s="364"/>
    </row>
    <row r="9699" spans="1:9" hidden="1" x14ac:dyDescent="0.25">
      <c r="A9699" s="60" t="s">
        <v>4702</v>
      </c>
      <c r="B9699" s="60" t="s">
        <v>3997</v>
      </c>
      <c r="C9699" s="60" t="s">
        <v>4419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4599</v>
      </c>
      <c r="I9699" s="364"/>
    </row>
    <row r="9700" spans="1:9" hidden="1" x14ac:dyDescent="0.25">
      <c r="A9700" s="60" t="s">
        <v>4702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4599</v>
      </c>
      <c r="I9700" s="364"/>
    </row>
    <row r="9701" spans="1:9" hidden="1" x14ac:dyDescent="0.25">
      <c r="A9701" s="60" t="s">
        <v>4702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4702</v>
      </c>
      <c r="B9702" s="60" t="s">
        <v>4709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4702</v>
      </c>
      <c r="B9703" s="60" t="s">
        <v>4710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4702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86"/>
        <v>11000</v>
      </c>
      <c r="H9704" s="86" t="s">
        <v>1043</v>
      </c>
      <c r="I9704" s="364"/>
    </row>
    <row r="9705" spans="1:9" hidden="1" x14ac:dyDescent="0.25">
      <c r="A9705" s="60" t="s">
        <v>4702</v>
      </c>
      <c r="B9705" s="60" t="s">
        <v>5195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86"/>
        <v>72000</v>
      </c>
      <c r="H9705" s="86" t="s">
        <v>1301</v>
      </c>
      <c r="I9705" s="364"/>
    </row>
    <row r="9706" spans="1:9" hidden="1" x14ac:dyDescent="0.25">
      <c r="A9706" s="60" t="s">
        <v>4702</v>
      </c>
      <c r="B9706" s="63" t="s">
        <v>8381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86"/>
        <v>31000</v>
      </c>
      <c r="H9706" s="86" t="s">
        <v>1301</v>
      </c>
      <c r="I9706" s="364"/>
    </row>
    <row r="9707" spans="1:9" hidden="1" x14ac:dyDescent="0.25">
      <c r="A9707" s="60" t="s">
        <v>4702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86"/>
        <v>45000</v>
      </c>
      <c r="H9707" s="86" t="s">
        <v>1791</v>
      </c>
      <c r="I9707" s="364"/>
    </row>
    <row r="9708" spans="1:9" hidden="1" x14ac:dyDescent="0.25">
      <c r="A9708" s="60" t="s">
        <v>4711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86"/>
        <v>28200</v>
      </c>
      <c r="H9708" s="86" t="s">
        <v>1306</v>
      </c>
      <c r="I9708" s="73"/>
    </row>
    <row r="9709" spans="1:9" hidden="1" x14ac:dyDescent="0.25">
      <c r="A9709" s="60" t="s">
        <v>4711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86"/>
        <v>147900</v>
      </c>
      <c r="H9709" s="86" t="s">
        <v>169</v>
      </c>
      <c r="I9709" s="73"/>
    </row>
    <row r="9710" spans="1:9" hidden="1" x14ac:dyDescent="0.25">
      <c r="A9710" s="60" t="s">
        <v>4711</v>
      </c>
      <c r="B9710" s="60" t="s">
        <v>3997</v>
      </c>
      <c r="C9710" s="60" t="s">
        <v>4419</v>
      </c>
      <c r="D9710" s="65">
        <v>10</v>
      </c>
      <c r="E9710" s="66" t="s">
        <v>330</v>
      </c>
      <c r="F9710" s="89">
        <v>23000</v>
      </c>
      <c r="G9710" s="68">
        <f t="shared" si="286"/>
        <v>230000</v>
      </c>
      <c r="H9710" s="86" t="s">
        <v>169</v>
      </c>
      <c r="I9710" s="73"/>
    </row>
    <row r="9711" spans="1:9" hidden="1" x14ac:dyDescent="0.25">
      <c r="A9711" s="60" t="s">
        <v>4711</v>
      </c>
      <c r="B9711" s="60" t="s">
        <v>3997</v>
      </c>
      <c r="C9711" s="60" t="s">
        <v>4419</v>
      </c>
      <c r="D9711" s="65">
        <v>5</v>
      </c>
      <c r="E9711" s="66" t="s">
        <v>330</v>
      </c>
      <c r="F9711" s="89">
        <v>23000</v>
      </c>
      <c r="G9711" s="68">
        <f t="shared" si="286"/>
        <v>115000</v>
      </c>
      <c r="H9711" s="86" t="s">
        <v>1301</v>
      </c>
      <c r="I9711" s="73"/>
    </row>
    <row r="9712" spans="1:9" hidden="1" x14ac:dyDescent="0.25">
      <c r="A9712" s="60" t="s">
        <v>4711</v>
      </c>
      <c r="B9712" s="60" t="s">
        <v>10920</v>
      </c>
      <c r="C9712" s="60"/>
      <c r="D9712" s="81">
        <v>1</v>
      </c>
      <c r="E9712" s="66" t="s">
        <v>3916</v>
      </c>
      <c r="F9712" s="62">
        <v>102500</v>
      </c>
      <c r="G9712" s="68">
        <f t="shared" si="286"/>
        <v>102500</v>
      </c>
      <c r="H9712" s="364" t="s">
        <v>4599</v>
      </c>
      <c r="I9712" s="73"/>
    </row>
    <row r="9713" spans="1:9" hidden="1" x14ac:dyDescent="0.25">
      <c r="A9713" s="60" t="s">
        <v>4711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86"/>
        <v>9000</v>
      </c>
      <c r="H9713" s="364" t="s">
        <v>4599</v>
      </c>
      <c r="I9713" s="73"/>
    </row>
    <row r="9714" spans="1:9" hidden="1" x14ac:dyDescent="0.25">
      <c r="A9714" s="60" t="s">
        <v>4711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86"/>
        <v>34000</v>
      </c>
      <c r="H9714" s="364" t="s">
        <v>4599</v>
      </c>
      <c r="I9714" s="73"/>
    </row>
    <row r="9715" spans="1:9" hidden="1" x14ac:dyDescent="0.25">
      <c r="A9715" s="60" t="s">
        <v>4711</v>
      </c>
      <c r="B9715" s="502" t="s">
        <v>7844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86"/>
        <v>258373.20574162679</v>
      </c>
      <c r="H9715" s="364" t="s">
        <v>35</v>
      </c>
      <c r="I9715" s="73"/>
    </row>
    <row r="9716" spans="1:9" hidden="1" x14ac:dyDescent="0.25">
      <c r="A9716" s="60" t="s">
        <v>4711</v>
      </c>
      <c r="B9716" s="63" t="s">
        <v>10921</v>
      </c>
      <c r="C9716" s="71" t="s">
        <v>10922</v>
      </c>
      <c r="D9716" s="65">
        <v>1</v>
      </c>
      <c r="E9716" s="66" t="s">
        <v>28</v>
      </c>
      <c r="F9716" s="72">
        <v>3700250</v>
      </c>
      <c r="G9716" s="68">
        <f t="shared" si="286"/>
        <v>3700250</v>
      </c>
      <c r="H9716" s="86" t="s">
        <v>10870</v>
      </c>
      <c r="I9716" s="73" t="s">
        <v>10923</v>
      </c>
    </row>
    <row r="9717" spans="1:9" hidden="1" x14ac:dyDescent="0.25">
      <c r="A9717" s="60" t="s">
        <v>4711</v>
      </c>
      <c r="B9717" s="63" t="s">
        <v>10921</v>
      </c>
      <c r="C9717" s="71" t="s">
        <v>10924</v>
      </c>
      <c r="D9717" s="65">
        <v>1</v>
      </c>
      <c r="E9717" s="66" t="s">
        <v>28</v>
      </c>
      <c r="F9717" s="72">
        <v>3700250</v>
      </c>
      <c r="G9717" s="68">
        <f t="shared" si="286"/>
        <v>3700250</v>
      </c>
      <c r="H9717" s="86" t="s">
        <v>10870</v>
      </c>
      <c r="I9717" s="73" t="s">
        <v>10923</v>
      </c>
    </row>
    <row r="9718" spans="1:9" hidden="1" x14ac:dyDescent="0.25">
      <c r="A9718" s="60" t="s">
        <v>4711</v>
      </c>
      <c r="B9718" s="60" t="s">
        <v>4457</v>
      </c>
      <c r="C9718" s="60" t="s">
        <v>2662</v>
      </c>
      <c r="D9718" s="65">
        <v>2</v>
      </c>
      <c r="E9718" s="66" t="s">
        <v>28</v>
      </c>
      <c r="F9718" s="396">
        <v>110000</v>
      </c>
      <c r="G9718" s="68">
        <f t="shared" si="286"/>
        <v>220000</v>
      </c>
      <c r="H9718" s="86" t="s">
        <v>10870</v>
      </c>
      <c r="I9718" s="73" t="s">
        <v>10923</v>
      </c>
    </row>
    <row r="9719" spans="1:9" hidden="1" x14ac:dyDescent="0.25">
      <c r="A9719" s="60" t="s">
        <v>4711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86"/>
        <v>640000</v>
      </c>
      <c r="H9719" s="86" t="s">
        <v>4716</v>
      </c>
      <c r="I9719" s="73" t="s">
        <v>10923</v>
      </c>
    </row>
    <row r="9720" spans="1:9" hidden="1" x14ac:dyDescent="0.25">
      <c r="A9720" s="60" t="s">
        <v>4711</v>
      </c>
      <c r="B9720" s="60" t="s">
        <v>4714</v>
      </c>
      <c r="C9720" s="60" t="s">
        <v>4431</v>
      </c>
      <c r="D9720" s="65">
        <v>1</v>
      </c>
      <c r="E9720" s="60" t="s">
        <v>28</v>
      </c>
      <c r="F9720" s="62">
        <v>193000</v>
      </c>
      <c r="G9720" s="68">
        <f t="shared" si="286"/>
        <v>193000</v>
      </c>
      <c r="H9720" s="86" t="s">
        <v>134</v>
      </c>
      <c r="I9720" s="73"/>
    </row>
    <row r="9721" spans="1:9" hidden="1" x14ac:dyDescent="0.25">
      <c r="A9721" s="60" t="s">
        <v>4711</v>
      </c>
      <c r="B9721" s="60" t="s">
        <v>5010</v>
      </c>
      <c r="C9721" s="353" t="s">
        <v>10925</v>
      </c>
      <c r="D9721" s="65">
        <v>1</v>
      </c>
      <c r="E9721" s="66" t="s">
        <v>28</v>
      </c>
      <c r="F9721" s="89">
        <v>1270000</v>
      </c>
      <c r="G9721" s="68">
        <f t="shared" si="286"/>
        <v>1270000</v>
      </c>
      <c r="H9721" s="86" t="s">
        <v>147</v>
      </c>
      <c r="I9721" s="73" t="s">
        <v>10926</v>
      </c>
    </row>
    <row r="9722" spans="1:9" hidden="1" x14ac:dyDescent="0.25">
      <c r="A9722" s="60" t="s">
        <v>4711</v>
      </c>
      <c r="B9722" s="75" t="s">
        <v>10836</v>
      </c>
      <c r="C9722" s="71" t="s">
        <v>10604</v>
      </c>
      <c r="D9722" s="60">
        <v>1</v>
      </c>
      <c r="E9722" s="66" t="s">
        <v>28</v>
      </c>
      <c r="F9722" s="72">
        <v>148500</v>
      </c>
      <c r="G9722" s="68">
        <f t="shared" si="286"/>
        <v>148500</v>
      </c>
      <c r="H9722" s="86" t="s">
        <v>147</v>
      </c>
      <c r="I9722" s="73" t="s">
        <v>10926</v>
      </c>
    </row>
    <row r="9723" spans="1:9" hidden="1" x14ac:dyDescent="0.25">
      <c r="A9723" s="60" t="s">
        <v>4711</v>
      </c>
      <c r="B9723" s="60" t="s">
        <v>10613</v>
      </c>
      <c r="C9723" s="60" t="s">
        <v>10567</v>
      </c>
      <c r="D9723" s="81">
        <v>1</v>
      </c>
      <c r="E9723" s="66" t="s">
        <v>28</v>
      </c>
      <c r="F9723" s="217">
        <v>45000</v>
      </c>
      <c r="G9723" s="68">
        <f t="shared" si="286"/>
        <v>45000</v>
      </c>
      <c r="H9723" s="86" t="s">
        <v>147</v>
      </c>
      <c r="I9723" s="73" t="s">
        <v>10926</v>
      </c>
    </row>
    <row r="9724" spans="1:9" hidden="1" x14ac:dyDescent="0.25">
      <c r="A9724" s="60" t="s">
        <v>4711</v>
      </c>
      <c r="B9724" s="74" t="s">
        <v>10599</v>
      </c>
      <c r="C9724" s="60" t="s">
        <v>10927</v>
      </c>
      <c r="D9724" s="65">
        <v>1</v>
      </c>
      <c r="E9724" s="66" t="s">
        <v>31</v>
      </c>
      <c r="F9724" s="72">
        <v>1535000</v>
      </c>
      <c r="G9724" s="217">
        <f t="shared" si="286"/>
        <v>1535000</v>
      </c>
      <c r="H9724" s="86" t="s">
        <v>1788</v>
      </c>
      <c r="I9724" s="364" t="s">
        <v>10928</v>
      </c>
    </row>
    <row r="9725" spans="1:9" hidden="1" x14ac:dyDescent="0.25">
      <c r="A9725" s="60" t="s">
        <v>4711</v>
      </c>
      <c r="B9725" s="74" t="s">
        <v>10599</v>
      </c>
      <c r="C9725" s="353" t="s">
        <v>10929</v>
      </c>
      <c r="D9725" s="65">
        <v>1</v>
      </c>
      <c r="E9725" s="66" t="s">
        <v>28</v>
      </c>
      <c r="F9725" s="62">
        <v>1535000</v>
      </c>
      <c r="G9725" s="217">
        <f t="shared" si="286"/>
        <v>1535000</v>
      </c>
      <c r="H9725" s="86" t="s">
        <v>1788</v>
      </c>
      <c r="I9725" s="364" t="s">
        <v>10928</v>
      </c>
    </row>
    <row r="9726" spans="1:9" hidden="1" x14ac:dyDescent="0.25">
      <c r="A9726" s="60" t="s">
        <v>4711</v>
      </c>
      <c r="B9726" s="79" t="s">
        <v>10850</v>
      </c>
      <c r="C9726" s="71" t="s">
        <v>10604</v>
      </c>
      <c r="D9726" s="65">
        <v>2</v>
      </c>
      <c r="E9726" s="66" t="s">
        <v>28</v>
      </c>
      <c r="F9726" s="72">
        <v>155000</v>
      </c>
      <c r="G9726" s="217">
        <f t="shared" si="286"/>
        <v>310000</v>
      </c>
      <c r="H9726" s="86" t="s">
        <v>1788</v>
      </c>
      <c r="I9726" s="364" t="s">
        <v>10928</v>
      </c>
    </row>
    <row r="9727" spans="1:9" hidden="1" x14ac:dyDescent="0.25">
      <c r="A9727" s="60" t="s">
        <v>4711</v>
      </c>
      <c r="B9727" s="60" t="s">
        <v>10613</v>
      </c>
      <c r="C9727" s="60" t="s">
        <v>10567</v>
      </c>
      <c r="D9727" s="65">
        <v>2</v>
      </c>
      <c r="E9727" s="66" t="s">
        <v>28</v>
      </c>
      <c r="F9727" s="72">
        <v>45000</v>
      </c>
      <c r="G9727" s="217">
        <f t="shared" si="286"/>
        <v>90000</v>
      </c>
      <c r="H9727" s="86" t="s">
        <v>1788</v>
      </c>
      <c r="I9727" s="364" t="s">
        <v>10928</v>
      </c>
    </row>
    <row r="9728" spans="1:9" hidden="1" x14ac:dyDescent="0.25">
      <c r="A9728" s="60" t="s">
        <v>4711</v>
      </c>
      <c r="B9728" s="132" t="s">
        <v>10930</v>
      </c>
      <c r="C9728" s="60"/>
      <c r="D9728" s="65">
        <v>1</v>
      </c>
      <c r="E9728" s="66" t="s">
        <v>28</v>
      </c>
      <c r="F9728" s="72">
        <v>45000</v>
      </c>
      <c r="G9728" s="217">
        <f t="shared" si="286"/>
        <v>45000</v>
      </c>
      <c r="H9728" s="86" t="s">
        <v>1788</v>
      </c>
      <c r="I9728" s="364" t="s">
        <v>10928</v>
      </c>
    </row>
    <row r="9729" spans="1:9" hidden="1" x14ac:dyDescent="0.25">
      <c r="A9729" s="60" t="s">
        <v>4711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10928</v>
      </c>
    </row>
    <row r="9730" spans="1:9" hidden="1" x14ac:dyDescent="0.25">
      <c r="A9730" s="60" t="s">
        <v>4711</v>
      </c>
      <c r="B9730" s="60" t="s">
        <v>4712</v>
      </c>
      <c r="C9730" s="203" t="s">
        <v>10931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10932</v>
      </c>
    </row>
    <row r="9731" spans="1:9" hidden="1" x14ac:dyDescent="0.25">
      <c r="A9731" s="60" t="s">
        <v>4711</v>
      </c>
      <c r="B9731" s="75" t="s">
        <v>4083</v>
      </c>
      <c r="C9731" s="75" t="s">
        <v>4027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10932</v>
      </c>
    </row>
    <row r="9732" spans="1:9" hidden="1" x14ac:dyDescent="0.25">
      <c r="A9732" s="60" t="s">
        <v>4711</v>
      </c>
      <c r="B9732" s="60" t="s">
        <v>4281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10932</v>
      </c>
    </row>
    <row r="9733" spans="1:9" hidden="1" x14ac:dyDescent="0.25">
      <c r="A9733" s="60" t="s">
        <v>4711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86"/>
        <v>225600</v>
      </c>
      <c r="H9733" s="86" t="s">
        <v>2214</v>
      </c>
      <c r="I9733" s="364" t="s">
        <v>10933</v>
      </c>
    </row>
    <row r="9734" spans="1:9" hidden="1" x14ac:dyDescent="0.25">
      <c r="A9734" s="60" t="s">
        <v>4711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10934</v>
      </c>
    </row>
    <row r="9735" spans="1:9" hidden="1" x14ac:dyDescent="0.25">
      <c r="A9735" s="60" t="s">
        <v>4711</v>
      </c>
      <c r="B9735" s="60" t="s">
        <v>10876</v>
      </c>
      <c r="C9735" s="60"/>
      <c r="D9735" s="81">
        <v>1</v>
      </c>
      <c r="E9735" s="66" t="s">
        <v>28</v>
      </c>
      <c r="F9735" s="394">
        <v>36000</v>
      </c>
      <c r="G9735" s="68">
        <f>D9735*F9735</f>
        <v>36000</v>
      </c>
      <c r="H9735" s="86" t="s">
        <v>2007</v>
      </c>
      <c r="I9735" s="364" t="s">
        <v>10934</v>
      </c>
    </row>
    <row r="9736" spans="1:9" hidden="1" x14ac:dyDescent="0.25">
      <c r="A9736" s="60" t="s">
        <v>4711</v>
      </c>
      <c r="B9736" s="60" t="s">
        <v>4047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10934</v>
      </c>
    </row>
    <row r="9737" spans="1:9" hidden="1" x14ac:dyDescent="0.25">
      <c r="A9737" s="60" t="s">
        <v>4711</v>
      </c>
      <c r="B9737" s="60" t="s">
        <v>8381</v>
      </c>
      <c r="C9737" s="60" t="s">
        <v>8382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10934</v>
      </c>
    </row>
    <row r="9738" spans="1:9" hidden="1" x14ac:dyDescent="0.25">
      <c r="A9738" s="60" t="s">
        <v>4711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86"/>
        <v>225600</v>
      </c>
      <c r="H9738" s="86" t="s">
        <v>126</v>
      </c>
      <c r="I9738" s="364" t="s">
        <v>10935</v>
      </c>
    </row>
    <row r="9739" spans="1:9" hidden="1" x14ac:dyDescent="0.25">
      <c r="A9739" s="60" t="s">
        <v>4711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86"/>
        <v>253800</v>
      </c>
      <c r="H9739" s="86" t="s">
        <v>1301</v>
      </c>
      <c r="I9739" s="364"/>
    </row>
    <row r="9740" spans="1:9" hidden="1" x14ac:dyDescent="0.25">
      <c r="A9740" s="60" t="s">
        <v>4711</v>
      </c>
      <c r="B9740" s="60" t="s">
        <v>4047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86"/>
        <v>87500</v>
      </c>
      <c r="H9740" s="86" t="s">
        <v>1301</v>
      </c>
      <c r="I9740" s="77"/>
    </row>
    <row r="9741" spans="1:9" hidden="1" x14ac:dyDescent="0.25">
      <c r="A9741" s="60" t="s">
        <v>4711</v>
      </c>
      <c r="B9741" s="60" t="s">
        <v>3997</v>
      </c>
      <c r="C9741" s="60" t="s">
        <v>4419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4711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4711</v>
      </c>
      <c r="B9743" s="60" t="s">
        <v>4715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4717</v>
      </c>
      <c r="B9744" s="60" t="s">
        <v>3997</v>
      </c>
      <c r="C9744" s="60" t="s">
        <v>4419</v>
      </c>
      <c r="D9744" s="65">
        <v>5</v>
      </c>
      <c r="E9744" s="66" t="s">
        <v>330</v>
      </c>
      <c r="F9744" s="89">
        <v>23000</v>
      </c>
      <c r="G9744" s="217">
        <f t="shared" ref="G9744:G9807" si="287">D9744*F9744</f>
        <v>115000</v>
      </c>
      <c r="H9744" s="86" t="s">
        <v>1301</v>
      </c>
      <c r="I9744" s="73"/>
    </row>
    <row r="9745" spans="1:9" hidden="1" x14ac:dyDescent="0.25">
      <c r="A9745" s="60" t="s">
        <v>4717</v>
      </c>
      <c r="B9745" s="60" t="s">
        <v>4707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87"/>
        <v>685000</v>
      </c>
      <c r="H9745" s="86" t="s">
        <v>696</v>
      </c>
      <c r="I9745" s="73" t="s">
        <v>10936</v>
      </c>
    </row>
    <row r="9746" spans="1:9" hidden="1" x14ac:dyDescent="0.25">
      <c r="A9746" s="60" t="s">
        <v>4717</v>
      </c>
      <c r="B9746" s="60" t="s">
        <v>4708</v>
      </c>
      <c r="C9746" s="60" t="s">
        <v>82</v>
      </c>
      <c r="D9746" s="65">
        <v>1</v>
      </c>
      <c r="E9746" s="66" t="s">
        <v>31</v>
      </c>
      <c r="F9746" s="396">
        <f>66000+420000+225000+100000+85000</f>
        <v>896000</v>
      </c>
      <c r="G9746" s="68">
        <f t="shared" si="287"/>
        <v>896000</v>
      </c>
      <c r="H9746" s="86" t="s">
        <v>696</v>
      </c>
      <c r="I9746" s="73" t="s">
        <v>10936</v>
      </c>
    </row>
    <row r="9747" spans="1:9" hidden="1" x14ac:dyDescent="0.25">
      <c r="A9747" s="60" t="s">
        <v>4717</v>
      </c>
      <c r="B9747" s="60" t="s">
        <v>4692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87"/>
        <v>1000000</v>
      </c>
      <c r="H9747" s="86" t="s">
        <v>696</v>
      </c>
      <c r="I9747" s="73" t="s">
        <v>10936</v>
      </c>
    </row>
    <row r="9748" spans="1:9" hidden="1" x14ac:dyDescent="0.25">
      <c r="A9748" s="60" t="s">
        <v>4717</v>
      </c>
      <c r="B9748" s="60" t="s">
        <v>4693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87"/>
        <v>200000</v>
      </c>
      <c r="H9748" s="86" t="s">
        <v>696</v>
      </c>
      <c r="I9748" s="73" t="s">
        <v>10936</v>
      </c>
    </row>
    <row r="9749" spans="1:9" hidden="1" x14ac:dyDescent="0.25">
      <c r="A9749" s="60" t="s">
        <v>4717</v>
      </c>
      <c r="B9749" s="60" t="s">
        <v>4728</v>
      </c>
      <c r="C9749" s="60" t="s">
        <v>4729</v>
      </c>
      <c r="D9749" s="65">
        <v>2</v>
      </c>
      <c r="E9749" s="66" t="s">
        <v>31</v>
      </c>
      <c r="F9749" s="68">
        <v>110000</v>
      </c>
      <c r="G9749" s="217">
        <f t="shared" si="287"/>
        <v>220000</v>
      </c>
      <c r="H9749" s="86" t="s">
        <v>134</v>
      </c>
      <c r="I9749" s="73"/>
    </row>
    <row r="9750" spans="1:9" hidden="1" x14ac:dyDescent="0.25">
      <c r="A9750" s="60" t="s">
        <v>4717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87"/>
        <v>310200</v>
      </c>
      <c r="H9750" s="364" t="s">
        <v>714</v>
      </c>
      <c r="I9750" s="73" t="s">
        <v>10937</v>
      </c>
    </row>
    <row r="9751" spans="1:9" hidden="1" x14ac:dyDescent="0.25">
      <c r="A9751" s="60" t="s">
        <v>4717</v>
      </c>
      <c r="B9751" s="60" t="s">
        <v>4047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87"/>
        <v>87500</v>
      </c>
      <c r="H9751" s="86" t="s">
        <v>714</v>
      </c>
      <c r="I9751" s="73" t="s">
        <v>10937</v>
      </c>
    </row>
    <row r="9752" spans="1:9" hidden="1" x14ac:dyDescent="0.25">
      <c r="A9752" s="60" t="s">
        <v>4717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87"/>
        <v>64600</v>
      </c>
      <c r="H9752" s="86" t="s">
        <v>714</v>
      </c>
      <c r="I9752" s="73" t="s">
        <v>10937</v>
      </c>
    </row>
    <row r="9753" spans="1:9" hidden="1" x14ac:dyDescent="0.25">
      <c r="A9753" s="60" t="s">
        <v>4717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4717</v>
      </c>
      <c r="B9754" s="80" t="s">
        <v>4104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4717</v>
      </c>
      <c r="B9755" s="80" t="s">
        <v>4410</v>
      </c>
      <c r="C9755" s="80"/>
      <c r="D9755" s="65">
        <v>1</v>
      </c>
      <c r="E9755" s="60" t="s">
        <v>3929</v>
      </c>
      <c r="F9755" s="62">
        <v>75000</v>
      </c>
      <c r="G9755" s="68">
        <f>D9755*F9755</f>
        <v>75000</v>
      </c>
      <c r="H9755" s="86" t="s">
        <v>4599</v>
      </c>
      <c r="I9755" s="73"/>
    </row>
    <row r="9756" spans="1:9" hidden="1" x14ac:dyDescent="0.25">
      <c r="A9756" s="60" t="s">
        <v>4717</v>
      </c>
      <c r="B9756" s="132" t="s">
        <v>4583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87"/>
        <v>60000</v>
      </c>
      <c r="H9756" s="86" t="s">
        <v>4599</v>
      </c>
      <c r="I9756" s="73"/>
    </row>
    <row r="9757" spans="1:9" hidden="1" x14ac:dyDescent="0.25">
      <c r="A9757" s="60" t="s">
        <v>4717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87"/>
        <v>85000</v>
      </c>
      <c r="H9757" s="364" t="s">
        <v>4599</v>
      </c>
      <c r="I9757" s="73"/>
    </row>
    <row r="9758" spans="1:9" x14ac:dyDescent="0.25">
      <c r="A9758" s="60" t="s">
        <v>4717</v>
      </c>
      <c r="B9758" s="60" t="s">
        <v>10938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87"/>
        <v>62500</v>
      </c>
      <c r="H9758" s="86" t="s">
        <v>4599</v>
      </c>
      <c r="I9758" s="73"/>
    </row>
    <row r="9759" spans="1:9" hidden="1" x14ac:dyDescent="0.25">
      <c r="A9759" s="60" t="s">
        <v>4717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87"/>
        <v>646000</v>
      </c>
      <c r="H9759" s="86" t="s">
        <v>10939</v>
      </c>
      <c r="I9759" s="364" t="s">
        <v>10940</v>
      </c>
    </row>
    <row r="9760" spans="1:9" hidden="1" x14ac:dyDescent="0.25">
      <c r="A9760" s="60" t="s">
        <v>4717</v>
      </c>
      <c r="B9760" s="60" t="s">
        <v>3997</v>
      </c>
      <c r="C9760" s="60" t="s">
        <v>4419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4717</v>
      </c>
      <c r="B9761" s="74" t="s">
        <v>10599</v>
      </c>
      <c r="C9761" s="71" t="s">
        <v>10941</v>
      </c>
      <c r="D9761" s="65">
        <v>1</v>
      </c>
      <c r="E9761" s="66" t="s">
        <v>28</v>
      </c>
      <c r="F9761" s="72">
        <v>1535000</v>
      </c>
      <c r="G9761" s="217">
        <f t="shared" si="287"/>
        <v>1535000</v>
      </c>
      <c r="H9761" s="86" t="s">
        <v>2277</v>
      </c>
      <c r="I9761" s="364" t="s">
        <v>10942</v>
      </c>
    </row>
    <row r="9762" spans="1:9" hidden="1" x14ac:dyDescent="0.25">
      <c r="A9762" s="60" t="s">
        <v>4717</v>
      </c>
      <c r="B9762" s="74" t="s">
        <v>10599</v>
      </c>
      <c r="C9762" s="60" t="s">
        <v>10943</v>
      </c>
      <c r="D9762" s="65">
        <v>1</v>
      </c>
      <c r="E9762" s="66" t="s">
        <v>28</v>
      </c>
      <c r="F9762" s="72">
        <v>1535000</v>
      </c>
      <c r="G9762" s="217">
        <f t="shared" si="287"/>
        <v>1535000</v>
      </c>
      <c r="H9762" s="86" t="s">
        <v>2277</v>
      </c>
      <c r="I9762" s="364" t="s">
        <v>10942</v>
      </c>
    </row>
    <row r="9763" spans="1:9" hidden="1" x14ac:dyDescent="0.25">
      <c r="A9763" s="60" t="s">
        <v>4717</v>
      </c>
      <c r="B9763" s="79" t="s">
        <v>10944</v>
      </c>
      <c r="C9763" s="71" t="s">
        <v>10604</v>
      </c>
      <c r="D9763" s="65">
        <v>2</v>
      </c>
      <c r="E9763" s="66" t="s">
        <v>28</v>
      </c>
      <c r="F9763" s="72">
        <v>155000</v>
      </c>
      <c r="G9763" s="217">
        <f t="shared" si="287"/>
        <v>310000</v>
      </c>
      <c r="H9763" s="86" t="s">
        <v>2277</v>
      </c>
      <c r="I9763" s="364" t="s">
        <v>10942</v>
      </c>
    </row>
    <row r="9764" spans="1:9" hidden="1" x14ac:dyDescent="0.25">
      <c r="A9764" s="60" t="s">
        <v>4717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4490</v>
      </c>
      <c r="I9764" s="364"/>
    </row>
    <row r="9765" spans="1:9" hidden="1" x14ac:dyDescent="0.25">
      <c r="A9765" s="60" t="s">
        <v>4717</v>
      </c>
      <c r="B9765" s="80" t="s">
        <v>4726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10945</v>
      </c>
    </row>
    <row r="9766" spans="1:9" hidden="1" x14ac:dyDescent="0.25">
      <c r="A9766" s="60" t="s">
        <v>4717</v>
      </c>
      <c r="B9766" s="60" t="s">
        <v>4727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10945</v>
      </c>
    </row>
    <row r="9767" spans="1:9" hidden="1" x14ac:dyDescent="0.25">
      <c r="A9767" s="60" t="s">
        <v>4717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10945</v>
      </c>
    </row>
    <row r="9768" spans="1:9" hidden="1" x14ac:dyDescent="0.25">
      <c r="A9768" s="60" t="s">
        <v>4717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87"/>
        <v>193800</v>
      </c>
      <c r="H9768" s="364" t="s">
        <v>2003</v>
      </c>
      <c r="I9768" s="364" t="s">
        <v>10945</v>
      </c>
    </row>
    <row r="9769" spans="1:9" hidden="1" x14ac:dyDescent="0.25">
      <c r="A9769" s="60" t="s">
        <v>4717</v>
      </c>
      <c r="B9769" s="60" t="s">
        <v>4083</v>
      </c>
      <c r="C9769" s="60" t="s">
        <v>4027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10946</v>
      </c>
    </row>
    <row r="9770" spans="1:9" hidden="1" x14ac:dyDescent="0.25">
      <c r="A9770" s="60" t="s">
        <v>4717</v>
      </c>
      <c r="B9770" s="60" t="s">
        <v>10947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10946</v>
      </c>
    </row>
    <row r="9771" spans="1:9" hidden="1" x14ac:dyDescent="0.25">
      <c r="A9771" s="60" t="s">
        <v>4717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10948</v>
      </c>
    </row>
    <row r="9772" spans="1:9" hidden="1" x14ac:dyDescent="0.25">
      <c r="A9772" s="60" t="s">
        <v>4717</v>
      </c>
      <c r="B9772" s="60" t="s">
        <v>4047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10948</v>
      </c>
    </row>
    <row r="9773" spans="1:9" hidden="1" x14ac:dyDescent="0.25">
      <c r="A9773" s="60" t="s">
        <v>4717</v>
      </c>
      <c r="B9773" s="60" t="s">
        <v>4083</v>
      </c>
      <c r="C9773" s="60" t="s">
        <v>4027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10948</v>
      </c>
    </row>
    <row r="9774" spans="1:9" hidden="1" x14ac:dyDescent="0.25">
      <c r="A9774" s="60" t="s">
        <v>4717</v>
      </c>
      <c r="B9774" s="60" t="s">
        <v>4724</v>
      </c>
      <c r="C9774" s="60"/>
      <c r="D9774" s="65">
        <v>10</v>
      </c>
      <c r="E9774" s="372" t="s">
        <v>31</v>
      </c>
      <c r="F9774" s="68">
        <v>2500</v>
      </c>
      <c r="G9774" s="217">
        <f t="shared" si="287"/>
        <v>25000</v>
      </c>
      <c r="H9774" s="86" t="s">
        <v>134</v>
      </c>
      <c r="I9774" s="77"/>
    </row>
    <row r="9775" spans="1:9" hidden="1" x14ac:dyDescent="0.25">
      <c r="A9775" s="60" t="s">
        <v>4717</v>
      </c>
      <c r="B9775" s="60" t="s">
        <v>4725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87"/>
        <v>9000</v>
      </c>
      <c r="H9775" s="86" t="s">
        <v>134</v>
      </c>
      <c r="I9775" s="77"/>
    </row>
    <row r="9776" spans="1:9" hidden="1" x14ac:dyDescent="0.25">
      <c r="A9776" s="60" t="s">
        <v>4717</v>
      </c>
      <c r="B9776" s="60" t="s">
        <v>4720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87"/>
        <v>2200000</v>
      </c>
      <c r="H9776" s="86" t="s">
        <v>198</v>
      </c>
      <c r="I9776" s="73" t="s">
        <v>10914</v>
      </c>
    </row>
    <row r="9777" spans="1:9" hidden="1" x14ac:dyDescent="0.25">
      <c r="A9777" s="60" t="s">
        <v>4717</v>
      </c>
      <c r="B9777" s="60" t="s">
        <v>4407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87"/>
        <v>500000</v>
      </c>
      <c r="H9777" s="86" t="s">
        <v>4722</v>
      </c>
      <c r="I9777" s="73"/>
    </row>
    <row r="9778" spans="1:9" hidden="1" x14ac:dyDescent="0.25">
      <c r="A9778" s="60" t="s">
        <v>4717</v>
      </c>
      <c r="B9778" s="60" t="s">
        <v>4721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87"/>
        <v>100000</v>
      </c>
      <c r="H9778" s="86" t="s">
        <v>4722</v>
      </c>
      <c r="I9778" s="77"/>
    </row>
    <row r="9779" spans="1:9" hidden="1" x14ac:dyDescent="0.25">
      <c r="A9779" s="60" t="s">
        <v>4717</v>
      </c>
      <c r="B9779" s="60" t="s">
        <v>4723</v>
      </c>
      <c r="C9779" s="60" t="s">
        <v>70</v>
      </c>
      <c r="D9779" s="65">
        <v>1</v>
      </c>
      <c r="E9779" s="66" t="s">
        <v>31</v>
      </c>
      <c r="F9779" s="396">
        <v>150000</v>
      </c>
      <c r="G9779" s="68">
        <f t="shared" si="287"/>
        <v>150000</v>
      </c>
      <c r="H9779" s="86" t="s">
        <v>4722</v>
      </c>
      <c r="I9779" s="60"/>
    </row>
    <row r="9780" spans="1:9" hidden="1" x14ac:dyDescent="0.25">
      <c r="A9780" s="60" t="s">
        <v>4717</v>
      </c>
      <c r="B9780" s="60" t="s">
        <v>4083</v>
      </c>
      <c r="C9780" s="60" t="s">
        <v>4027</v>
      </c>
      <c r="D9780" s="65">
        <v>1</v>
      </c>
      <c r="E9780" s="66" t="s">
        <v>28</v>
      </c>
      <c r="F9780" s="89">
        <v>475000</v>
      </c>
      <c r="G9780" s="217">
        <f t="shared" si="287"/>
        <v>475000</v>
      </c>
      <c r="H9780" s="86" t="s">
        <v>2274</v>
      </c>
      <c r="I9780" s="60" t="s">
        <v>10949</v>
      </c>
    </row>
    <row r="9781" spans="1:9" hidden="1" x14ac:dyDescent="0.25">
      <c r="A9781" s="60" t="s">
        <v>4717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87"/>
        <v>98600</v>
      </c>
      <c r="H9781" s="86" t="s">
        <v>169</v>
      </c>
      <c r="I9781" s="60"/>
    </row>
    <row r="9782" spans="1:9" hidden="1" x14ac:dyDescent="0.25">
      <c r="A9782" s="60" t="s">
        <v>4717</v>
      </c>
      <c r="B9782" s="60" t="s">
        <v>3997</v>
      </c>
      <c r="C9782" s="60" t="s">
        <v>4419</v>
      </c>
      <c r="D9782" s="65">
        <v>5</v>
      </c>
      <c r="E9782" s="66" t="s">
        <v>330</v>
      </c>
      <c r="F9782" s="89">
        <v>23000</v>
      </c>
      <c r="G9782" s="68">
        <f t="shared" si="287"/>
        <v>115000</v>
      </c>
      <c r="H9782" s="86" t="s">
        <v>169</v>
      </c>
      <c r="I9782" s="60"/>
    </row>
    <row r="9783" spans="1:9" hidden="1" x14ac:dyDescent="0.25">
      <c r="A9783" s="60" t="s">
        <v>4717</v>
      </c>
      <c r="B9783" s="60" t="s">
        <v>9507</v>
      </c>
      <c r="C9783" s="60"/>
      <c r="D9783" s="60">
        <v>0.3</v>
      </c>
      <c r="E9783" s="60" t="s">
        <v>330</v>
      </c>
      <c r="F9783" s="602">
        <v>82500</v>
      </c>
      <c r="G9783" s="217">
        <f t="shared" si="287"/>
        <v>24750</v>
      </c>
      <c r="H9783" s="86" t="s">
        <v>789</v>
      </c>
      <c r="I9783" s="60"/>
    </row>
    <row r="9784" spans="1:9" hidden="1" x14ac:dyDescent="0.25">
      <c r="A9784" s="60" t="s">
        <v>4717</v>
      </c>
      <c r="B9784" s="60" t="s">
        <v>5264</v>
      </c>
      <c r="C9784" s="75"/>
      <c r="D9784" s="60">
        <v>4</v>
      </c>
      <c r="E9784" s="60" t="s">
        <v>28</v>
      </c>
      <c r="F9784" s="602">
        <v>10000</v>
      </c>
      <c r="G9784" s="217">
        <f t="shared" si="287"/>
        <v>40000</v>
      </c>
      <c r="H9784" s="86" t="s">
        <v>789</v>
      </c>
      <c r="I9784" s="60"/>
    </row>
    <row r="9785" spans="1:9" hidden="1" x14ac:dyDescent="0.25">
      <c r="A9785" s="60" t="s">
        <v>4717</v>
      </c>
      <c r="B9785" s="79" t="s">
        <v>4268</v>
      </c>
      <c r="C9785" s="71"/>
      <c r="D9785" s="60">
        <v>4</v>
      </c>
      <c r="E9785" s="60" t="s">
        <v>28</v>
      </c>
      <c r="F9785" s="602">
        <v>5000</v>
      </c>
      <c r="G9785" s="217">
        <f t="shared" si="287"/>
        <v>20000</v>
      </c>
      <c r="H9785" s="86" t="s">
        <v>789</v>
      </c>
      <c r="I9785" s="60"/>
    </row>
    <row r="9786" spans="1:9" hidden="1" x14ac:dyDescent="0.25">
      <c r="A9786" s="60" t="s">
        <v>4717</v>
      </c>
      <c r="B9786" s="60" t="s">
        <v>4083</v>
      </c>
      <c r="C9786" s="60" t="s">
        <v>4027</v>
      </c>
      <c r="D9786" s="65">
        <v>1</v>
      </c>
      <c r="E9786" s="66" t="s">
        <v>28</v>
      </c>
      <c r="F9786" s="89">
        <v>475000</v>
      </c>
      <c r="G9786" s="217">
        <f t="shared" si="287"/>
        <v>475000</v>
      </c>
      <c r="H9786" s="60" t="s">
        <v>1637</v>
      </c>
      <c r="I9786" s="60" t="s">
        <v>9747</v>
      </c>
    </row>
    <row r="9787" spans="1:9" hidden="1" x14ac:dyDescent="0.25">
      <c r="A9787" s="60" t="s">
        <v>4717</v>
      </c>
      <c r="B9787" s="60" t="s">
        <v>4730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87"/>
        <v>30000</v>
      </c>
      <c r="H9787" s="86" t="s">
        <v>648</v>
      </c>
      <c r="I9787" s="60"/>
    </row>
    <row r="9788" spans="1:9" hidden="1" x14ac:dyDescent="0.25">
      <c r="A9788" s="60" t="s">
        <v>4717</v>
      </c>
      <c r="B9788" s="60" t="s">
        <v>4731</v>
      </c>
      <c r="C9788" s="60" t="s">
        <v>4732</v>
      </c>
      <c r="D9788" s="65">
        <v>1</v>
      </c>
      <c r="E9788" s="66" t="s">
        <v>31</v>
      </c>
      <c r="F9788" s="72">
        <v>125000</v>
      </c>
      <c r="G9788" s="217">
        <f t="shared" si="287"/>
        <v>125000</v>
      </c>
      <c r="H9788" s="86" t="s">
        <v>134</v>
      </c>
      <c r="I9788" s="60"/>
    </row>
    <row r="9789" spans="1:9" hidden="1" x14ac:dyDescent="0.25">
      <c r="A9789" s="60" t="s">
        <v>4717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87"/>
        <v>20000</v>
      </c>
      <c r="H9789" s="86" t="s">
        <v>4734</v>
      </c>
      <c r="I9789" s="60"/>
    </row>
    <row r="9790" spans="1:9" hidden="1" x14ac:dyDescent="0.25">
      <c r="A9790" s="60" t="s">
        <v>4717</v>
      </c>
      <c r="B9790" s="60" t="s">
        <v>10868</v>
      </c>
      <c r="C9790" s="60" t="s">
        <v>10869</v>
      </c>
      <c r="D9790" s="65">
        <v>1</v>
      </c>
      <c r="E9790" s="66" t="s">
        <v>28</v>
      </c>
      <c r="F9790" s="72">
        <v>99000</v>
      </c>
      <c r="G9790" s="217">
        <f t="shared" si="287"/>
        <v>99000</v>
      </c>
      <c r="H9790" s="86" t="s">
        <v>4734</v>
      </c>
      <c r="I9790" s="60"/>
    </row>
    <row r="9791" spans="1:9" hidden="1" x14ac:dyDescent="0.25">
      <c r="A9791" s="60" t="s">
        <v>4717</v>
      </c>
      <c r="B9791" s="60" t="s">
        <v>4733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87"/>
        <v>250000</v>
      </c>
      <c r="H9791" s="86" t="s">
        <v>4734</v>
      </c>
      <c r="I9791" s="60"/>
    </row>
    <row r="9792" spans="1:9" hidden="1" x14ac:dyDescent="0.25">
      <c r="A9792" s="60" t="s">
        <v>4717</v>
      </c>
      <c r="B9792" s="60" t="s">
        <v>4736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87"/>
        <v>150000</v>
      </c>
      <c r="H9792" s="86" t="s">
        <v>4734</v>
      </c>
      <c r="I9792" s="60"/>
    </row>
    <row r="9793" spans="1:9" hidden="1" x14ac:dyDescent="0.25">
      <c r="A9793" s="60" t="s">
        <v>4717</v>
      </c>
      <c r="B9793" s="60" t="s">
        <v>4737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87"/>
        <v>140000</v>
      </c>
      <c r="H9793" s="86" t="s">
        <v>4734</v>
      </c>
      <c r="I9793" s="60"/>
    </row>
    <row r="9794" spans="1:9" hidden="1" x14ac:dyDescent="0.25">
      <c r="A9794" s="60" t="s">
        <v>4717</v>
      </c>
      <c r="B9794" s="60" t="s">
        <v>4738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87"/>
        <v>45000</v>
      </c>
      <c r="H9794" s="86" t="s">
        <v>4734</v>
      </c>
      <c r="I9794" s="60"/>
    </row>
    <row r="9795" spans="1:9" hidden="1" x14ac:dyDescent="0.25">
      <c r="A9795" s="60" t="s">
        <v>4717</v>
      </c>
      <c r="B9795" s="60" t="s">
        <v>4407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87"/>
        <v>500000</v>
      </c>
      <c r="H9795" s="86" t="s">
        <v>4734</v>
      </c>
      <c r="I9795" s="60"/>
    </row>
    <row r="9796" spans="1:9" hidden="1" x14ac:dyDescent="0.25">
      <c r="A9796" s="60" t="s">
        <v>4717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87"/>
        <v>253800</v>
      </c>
      <c r="H9796" s="86" t="s">
        <v>4734</v>
      </c>
      <c r="I9796" s="60"/>
    </row>
    <row r="9797" spans="1:9" hidden="1" x14ac:dyDescent="0.25">
      <c r="A9797" s="60" t="s">
        <v>4717</v>
      </c>
      <c r="B9797" s="60" t="s">
        <v>9507</v>
      </c>
      <c r="C9797" s="60" t="s">
        <v>329</v>
      </c>
      <c r="D9797" s="60">
        <v>1.5</v>
      </c>
      <c r="E9797" s="60" t="s">
        <v>330</v>
      </c>
      <c r="F9797" s="602">
        <v>82500</v>
      </c>
      <c r="G9797" s="217">
        <f t="shared" si="287"/>
        <v>123750</v>
      </c>
      <c r="H9797" s="86" t="s">
        <v>4734</v>
      </c>
      <c r="I9797" s="60"/>
    </row>
    <row r="9798" spans="1:9" hidden="1" x14ac:dyDescent="0.25">
      <c r="A9798" s="60" t="s">
        <v>4717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87"/>
        <v>36975</v>
      </c>
      <c r="H9798" s="86" t="s">
        <v>4734</v>
      </c>
      <c r="I9798" s="60"/>
    </row>
    <row r="9799" spans="1:9" hidden="1" x14ac:dyDescent="0.25">
      <c r="A9799" s="60" t="s">
        <v>4717</v>
      </c>
      <c r="B9799" s="60" t="s">
        <v>10950</v>
      </c>
      <c r="C9799" s="60" t="s">
        <v>10951</v>
      </c>
      <c r="D9799" s="60">
        <v>1</v>
      </c>
      <c r="E9799" s="60" t="s">
        <v>28</v>
      </c>
      <c r="F9799" s="67">
        <v>110000</v>
      </c>
      <c r="G9799" s="217">
        <f t="shared" si="287"/>
        <v>110000</v>
      </c>
      <c r="H9799" s="86" t="s">
        <v>4734</v>
      </c>
      <c r="I9799" s="60"/>
    </row>
    <row r="9800" spans="1:9" hidden="1" x14ac:dyDescent="0.25">
      <c r="A9800" s="60" t="s">
        <v>4717</v>
      </c>
      <c r="B9800" s="60" t="s">
        <v>4739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87"/>
        <v>15000</v>
      </c>
      <c r="H9800" s="86" t="s">
        <v>4734</v>
      </c>
      <c r="I9800" s="60"/>
    </row>
    <row r="9801" spans="1:9" hidden="1" x14ac:dyDescent="0.25">
      <c r="A9801" s="60" t="s">
        <v>4717</v>
      </c>
      <c r="B9801" s="60" t="s">
        <v>4909</v>
      </c>
      <c r="C9801" s="60" t="s">
        <v>10952</v>
      </c>
      <c r="D9801" s="60">
        <v>1</v>
      </c>
      <c r="E9801" s="76" t="s">
        <v>71</v>
      </c>
      <c r="F9801" s="72">
        <v>1825000</v>
      </c>
      <c r="G9801" s="217">
        <f t="shared" si="287"/>
        <v>1825000</v>
      </c>
      <c r="H9801" s="60" t="s">
        <v>3894</v>
      </c>
      <c r="I9801" s="60" t="s">
        <v>10953</v>
      </c>
    </row>
    <row r="9802" spans="1:9" hidden="1" x14ac:dyDescent="0.25">
      <c r="A9802" s="60" t="s">
        <v>4717</v>
      </c>
      <c r="B9802" s="60" t="s">
        <v>4909</v>
      </c>
      <c r="C9802" s="60" t="s">
        <v>10954</v>
      </c>
      <c r="D9802" s="60">
        <v>1</v>
      </c>
      <c r="E9802" s="76" t="s">
        <v>71</v>
      </c>
      <c r="F9802" s="72">
        <v>1825000</v>
      </c>
      <c r="G9802" s="60">
        <f t="shared" si="287"/>
        <v>1825000</v>
      </c>
      <c r="H9802" s="60" t="s">
        <v>3894</v>
      </c>
      <c r="I9802" s="60" t="s">
        <v>10953</v>
      </c>
    </row>
    <row r="9803" spans="1:9" hidden="1" x14ac:dyDescent="0.25">
      <c r="A9803" s="60" t="s">
        <v>4717</v>
      </c>
      <c r="B9803" s="60" t="s">
        <v>4909</v>
      </c>
      <c r="C9803" s="60" t="s">
        <v>4914</v>
      </c>
      <c r="D9803" s="60">
        <v>1</v>
      </c>
      <c r="E9803" s="76" t="s">
        <v>71</v>
      </c>
      <c r="F9803" s="72">
        <v>1825000</v>
      </c>
      <c r="G9803" s="60">
        <f t="shared" si="287"/>
        <v>1825000</v>
      </c>
      <c r="H9803" s="60" t="s">
        <v>3894</v>
      </c>
      <c r="I9803" s="60" t="s">
        <v>10953</v>
      </c>
    </row>
    <row r="9804" spans="1:9" hidden="1" x14ac:dyDescent="0.25">
      <c r="A9804" s="60" t="s">
        <v>4740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87"/>
        <v>17000</v>
      </c>
      <c r="H9804" s="86" t="s">
        <v>5073</v>
      </c>
      <c r="I9804" s="73"/>
    </row>
    <row r="9805" spans="1:9" hidden="1" x14ac:dyDescent="0.25">
      <c r="A9805" s="60" t="s">
        <v>4740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6">
        <v>75000</v>
      </c>
      <c r="G9805" s="68">
        <f t="shared" si="287"/>
        <v>375000</v>
      </c>
      <c r="H9805" s="86" t="s">
        <v>552</v>
      </c>
      <c r="I9805" s="73" t="s">
        <v>10955</v>
      </c>
    </row>
    <row r="9806" spans="1:9" hidden="1" x14ac:dyDescent="0.25">
      <c r="A9806" s="60" t="s">
        <v>4740</v>
      </c>
      <c r="B9806" s="60" t="s">
        <v>4536</v>
      </c>
      <c r="C9806" s="60"/>
      <c r="D9806" s="65">
        <v>1</v>
      </c>
      <c r="E9806" s="66" t="s">
        <v>31</v>
      </c>
      <c r="F9806" s="396">
        <f>85000/12</f>
        <v>7083.333333333333</v>
      </c>
      <c r="G9806" s="68">
        <f t="shared" si="287"/>
        <v>7083.333333333333</v>
      </c>
      <c r="H9806" s="86" t="s">
        <v>198</v>
      </c>
      <c r="I9806" s="73" t="s">
        <v>10914</v>
      </c>
    </row>
    <row r="9807" spans="1:9" hidden="1" x14ac:dyDescent="0.25">
      <c r="A9807" s="60" t="s">
        <v>4740</v>
      </c>
      <c r="B9807" s="132" t="s">
        <v>10902</v>
      </c>
      <c r="C9807" s="60" t="s">
        <v>8582</v>
      </c>
      <c r="D9807" s="65">
        <v>1</v>
      </c>
      <c r="E9807" s="71" t="s">
        <v>28</v>
      </c>
      <c r="F9807" s="72">
        <v>32500</v>
      </c>
      <c r="G9807" s="68">
        <f t="shared" si="287"/>
        <v>32500</v>
      </c>
      <c r="H9807" s="86" t="s">
        <v>198</v>
      </c>
      <c r="I9807" s="73" t="s">
        <v>10914</v>
      </c>
    </row>
    <row r="9808" spans="1:9" hidden="1" x14ac:dyDescent="0.25">
      <c r="A9808" s="60" t="s">
        <v>4740</v>
      </c>
      <c r="B9808" s="60" t="s">
        <v>10782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88">D9808*F9808</f>
        <v>218000</v>
      </c>
      <c r="H9808" s="86" t="s">
        <v>198</v>
      </c>
      <c r="I9808" s="73" t="s">
        <v>10914</v>
      </c>
    </row>
    <row r="9809" spans="1:9" hidden="1" x14ac:dyDescent="0.25">
      <c r="A9809" s="60" t="s">
        <v>4740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88"/>
        <v>130000</v>
      </c>
      <c r="H9809" s="86" t="s">
        <v>620</v>
      </c>
      <c r="I9809" s="73"/>
    </row>
    <row r="9810" spans="1:9" hidden="1" x14ac:dyDescent="0.25">
      <c r="A9810" s="60" t="s">
        <v>4740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4740</v>
      </c>
      <c r="B9811" s="60" t="s">
        <v>3997</v>
      </c>
      <c r="C9811" s="60" t="s">
        <v>4419</v>
      </c>
      <c r="D9811" s="65">
        <v>10</v>
      </c>
      <c r="E9811" s="66" t="s">
        <v>330</v>
      </c>
      <c r="F9811" s="89">
        <v>23000</v>
      </c>
      <c r="G9811" s="68">
        <f t="shared" si="288"/>
        <v>230000</v>
      </c>
      <c r="H9811" s="86" t="s">
        <v>10264</v>
      </c>
      <c r="I9811" s="73"/>
    </row>
    <row r="9812" spans="1:9" hidden="1" x14ac:dyDescent="0.25">
      <c r="A9812" s="60" t="s">
        <v>4740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88"/>
        <v>9000</v>
      </c>
      <c r="H9812" s="86" t="s">
        <v>134</v>
      </c>
      <c r="I9812" s="73"/>
    </row>
    <row r="9813" spans="1:9" hidden="1" x14ac:dyDescent="0.25">
      <c r="A9813" s="60" t="s">
        <v>4740</v>
      </c>
      <c r="B9813" s="60" t="s">
        <v>10956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88"/>
        <v>45000</v>
      </c>
      <c r="H9813" s="86" t="s">
        <v>134</v>
      </c>
      <c r="I9813" s="73"/>
    </row>
    <row r="9814" spans="1:9" hidden="1" x14ac:dyDescent="0.25">
      <c r="A9814" s="60" t="s">
        <v>4740</v>
      </c>
      <c r="B9814" s="60" t="s">
        <v>4745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88"/>
        <v>10000</v>
      </c>
      <c r="H9814" s="86" t="s">
        <v>134</v>
      </c>
      <c r="I9814" s="73"/>
    </row>
    <row r="9815" spans="1:9" hidden="1" x14ac:dyDescent="0.25">
      <c r="A9815" s="60" t="s">
        <v>4740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88"/>
        <v>42500</v>
      </c>
      <c r="H9815" s="86" t="s">
        <v>134</v>
      </c>
      <c r="I9815" s="73"/>
    </row>
    <row r="9816" spans="1:9" hidden="1" x14ac:dyDescent="0.25">
      <c r="A9816" s="60" t="s">
        <v>4740</v>
      </c>
      <c r="B9816" s="60" t="s">
        <v>4755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88"/>
        <v>30000</v>
      </c>
      <c r="H9816" s="86" t="s">
        <v>648</v>
      </c>
      <c r="I9816" s="73"/>
    </row>
    <row r="9817" spans="1:9" hidden="1" x14ac:dyDescent="0.25">
      <c r="A9817" s="60" t="s">
        <v>4740</v>
      </c>
      <c r="B9817" s="60" t="s">
        <v>4756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88"/>
        <v>5000</v>
      </c>
      <c r="H9817" s="86" t="s">
        <v>648</v>
      </c>
      <c r="I9817" s="364"/>
    </row>
    <row r="9818" spans="1:9" hidden="1" x14ac:dyDescent="0.25">
      <c r="A9818" s="60" t="s">
        <v>4740</v>
      </c>
      <c r="B9818" s="60" t="s">
        <v>4741</v>
      </c>
      <c r="C9818" s="75" t="s">
        <v>4742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4740</v>
      </c>
      <c r="B9819" s="60" t="s">
        <v>4743</v>
      </c>
      <c r="C9819" s="60" t="s">
        <v>4742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4740</v>
      </c>
      <c r="B9820" s="60" t="s">
        <v>4747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88"/>
        <v>60000</v>
      </c>
      <c r="H9820" s="86" t="s">
        <v>147</v>
      </c>
      <c r="I9820" s="364"/>
    </row>
    <row r="9821" spans="1:9" x14ac:dyDescent="0.25">
      <c r="A9821" s="60" t="s">
        <v>4740</v>
      </c>
      <c r="B9821" s="60" t="s">
        <v>10957</v>
      </c>
      <c r="C9821" s="71"/>
      <c r="D9821" s="65">
        <v>1</v>
      </c>
      <c r="E9821" s="66" t="s">
        <v>28</v>
      </c>
      <c r="F9821" s="396">
        <v>35000</v>
      </c>
      <c r="G9821" s="217">
        <f t="shared" si="288"/>
        <v>35000</v>
      </c>
      <c r="H9821" s="86" t="s">
        <v>4599</v>
      </c>
      <c r="I9821" s="364"/>
    </row>
    <row r="9822" spans="1:9" hidden="1" x14ac:dyDescent="0.25">
      <c r="A9822" s="60" t="s">
        <v>4740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88"/>
        <v>9000</v>
      </c>
      <c r="H9822" s="86" t="s">
        <v>4599</v>
      </c>
      <c r="I9822" s="364"/>
    </row>
    <row r="9823" spans="1:9" x14ac:dyDescent="0.25">
      <c r="A9823" s="60" t="s">
        <v>4740</v>
      </c>
      <c r="B9823" s="132" t="s">
        <v>7731</v>
      </c>
      <c r="C9823" s="60"/>
      <c r="D9823" s="65">
        <v>1</v>
      </c>
      <c r="E9823" s="372" t="s">
        <v>28</v>
      </c>
      <c r="F9823" s="89">
        <v>12500</v>
      </c>
      <c r="G9823" s="217">
        <f t="shared" si="288"/>
        <v>12500</v>
      </c>
      <c r="H9823" s="86" t="s">
        <v>4599</v>
      </c>
      <c r="I9823" s="364"/>
    </row>
    <row r="9824" spans="1:9" hidden="1" x14ac:dyDescent="0.25">
      <c r="A9824" s="60" t="s">
        <v>4740</v>
      </c>
      <c r="B9824" s="60" t="s">
        <v>4370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88"/>
        <v>57500</v>
      </c>
      <c r="H9824" s="86" t="s">
        <v>4599</v>
      </c>
      <c r="I9824" s="364"/>
    </row>
    <row r="9825" spans="1:9" hidden="1" x14ac:dyDescent="0.25">
      <c r="A9825" s="60" t="s">
        <v>4740</v>
      </c>
      <c r="B9825" s="60" t="s">
        <v>3997</v>
      </c>
      <c r="C9825" s="60" t="s">
        <v>4419</v>
      </c>
      <c r="D9825" s="65">
        <v>3</v>
      </c>
      <c r="E9825" s="66" t="s">
        <v>330</v>
      </c>
      <c r="F9825" s="89">
        <v>23000</v>
      </c>
      <c r="G9825" s="217">
        <f t="shared" si="288"/>
        <v>69000</v>
      </c>
      <c r="H9825" s="86" t="s">
        <v>1301</v>
      </c>
      <c r="I9825" s="364"/>
    </row>
    <row r="9826" spans="1:9" hidden="1" x14ac:dyDescent="0.25">
      <c r="A9826" s="60" t="s">
        <v>4740</v>
      </c>
      <c r="B9826" s="60" t="s">
        <v>5264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88"/>
        <v>40000</v>
      </c>
      <c r="H9826" s="86" t="s">
        <v>1301</v>
      </c>
      <c r="I9826" s="364" t="s">
        <v>10958</v>
      </c>
    </row>
    <row r="9827" spans="1:9" hidden="1" x14ac:dyDescent="0.25">
      <c r="A9827" s="60" t="s">
        <v>4740</v>
      </c>
      <c r="B9827" s="60" t="s">
        <v>4925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88"/>
        <v>20000</v>
      </c>
      <c r="H9827" s="364" t="s">
        <v>1301</v>
      </c>
      <c r="I9827" s="364" t="s">
        <v>10958</v>
      </c>
    </row>
    <row r="9828" spans="1:9" hidden="1" x14ac:dyDescent="0.25">
      <c r="A9828" s="60" t="s">
        <v>4740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88"/>
        <v>24750</v>
      </c>
      <c r="H9828" s="364" t="s">
        <v>1301</v>
      </c>
      <c r="I9828" s="364" t="s">
        <v>10958</v>
      </c>
    </row>
    <row r="9829" spans="1:9" hidden="1" x14ac:dyDescent="0.25">
      <c r="A9829" s="60" t="s">
        <v>4740</v>
      </c>
      <c r="B9829" s="60" t="s">
        <v>8381</v>
      </c>
      <c r="C9829" s="60" t="s">
        <v>8382</v>
      </c>
      <c r="D9829" s="65">
        <v>1</v>
      </c>
      <c r="E9829" s="372" t="s">
        <v>28</v>
      </c>
      <c r="F9829" s="68">
        <v>81500</v>
      </c>
      <c r="G9829" s="336">
        <f t="shared" si="288"/>
        <v>81500</v>
      </c>
      <c r="H9829" s="86" t="s">
        <v>825</v>
      </c>
      <c r="I9829" s="364" t="s">
        <v>10959</v>
      </c>
    </row>
    <row r="9830" spans="1:9" hidden="1" x14ac:dyDescent="0.25">
      <c r="A9830" s="60" t="s">
        <v>4740</v>
      </c>
      <c r="B9830" s="60" t="s">
        <v>10876</v>
      </c>
      <c r="C9830" s="60"/>
      <c r="D9830" s="81">
        <v>1</v>
      </c>
      <c r="E9830" s="66" t="s">
        <v>28</v>
      </c>
      <c r="F9830" s="394">
        <v>36000</v>
      </c>
      <c r="G9830" s="68">
        <f t="shared" si="288"/>
        <v>36000</v>
      </c>
      <c r="H9830" s="86" t="s">
        <v>825</v>
      </c>
      <c r="I9830" s="364" t="s">
        <v>10959</v>
      </c>
    </row>
    <row r="9831" spans="1:9" hidden="1" x14ac:dyDescent="0.25">
      <c r="A9831" s="60" t="s">
        <v>4740</v>
      </c>
      <c r="B9831" s="60" t="s">
        <v>4909</v>
      </c>
      <c r="C9831" s="60" t="s">
        <v>4912</v>
      </c>
      <c r="D9831" s="65">
        <v>1</v>
      </c>
      <c r="E9831" s="372" t="s">
        <v>116</v>
      </c>
      <c r="F9831" s="72">
        <v>1825000</v>
      </c>
      <c r="G9831" s="217">
        <f t="shared" si="288"/>
        <v>1825000</v>
      </c>
      <c r="H9831" s="86" t="s">
        <v>1041</v>
      </c>
      <c r="I9831" s="77" t="s">
        <v>10960</v>
      </c>
    </row>
    <row r="9832" spans="1:9" hidden="1" x14ac:dyDescent="0.25">
      <c r="A9832" s="60" t="s">
        <v>4740</v>
      </c>
      <c r="B9832" s="60" t="s">
        <v>4909</v>
      </c>
      <c r="C9832" s="60" t="s">
        <v>10779</v>
      </c>
      <c r="D9832" s="65">
        <v>1</v>
      </c>
      <c r="E9832" s="66" t="s">
        <v>116</v>
      </c>
      <c r="F9832" s="72">
        <v>1825000</v>
      </c>
      <c r="G9832" s="68">
        <f t="shared" si="288"/>
        <v>1825000</v>
      </c>
      <c r="H9832" s="86" t="s">
        <v>1041</v>
      </c>
      <c r="I9832" s="77" t="s">
        <v>10960</v>
      </c>
    </row>
    <row r="9833" spans="1:9" hidden="1" x14ac:dyDescent="0.25">
      <c r="A9833" s="60" t="s">
        <v>4740</v>
      </c>
      <c r="B9833" s="60" t="s">
        <v>4083</v>
      </c>
      <c r="C9833" s="60" t="s">
        <v>10563</v>
      </c>
      <c r="D9833" s="65">
        <v>1</v>
      </c>
      <c r="E9833" s="66" t="s">
        <v>28</v>
      </c>
      <c r="F9833" s="72">
        <v>475000</v>
      </c>
      <c r="G9833" s="68">
        <f t="shared" si="288"/>
        <v>475000</v>
      </c>
      <c r="H9833" s="86" t="s">
        <v>1041</v>
      </c>
      <c r="I9833" s="77" t="s">
        <v>10960</v>
      </c>
    </row>
    <row r="9834" spans="1:9" hidden="1" x14ac:dyDescent="0.25">
      <c r="A9834" s="60" t="s">
        <v>4757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88"/>
        <v>42300</v>
      </c>
      <c r="H9834" s="86" t="s">
        <v>147</v>
      </c>
      <c r="I9834" s="73"/>
    </row>
    <row r="9835" spans="1:9" hidden="1" x14ac:dyDescent="0.25">
      <c r="A9835" s="60" t="s">
        <v>4757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88"/>
        <v>172550</v>
      </c>
      <c r="H9835" s="86" t="s">
        <v>169</v>
      </c>
      <c r="I9835" s="73"/>
    </row>
    <row r="9836" spans="1:9" hidden="1" x14ac:dyDescent="0.25">
      <c r="A9836" s="60" t="s">
        <v>4757</v>
      </c>
      <c r="B9836" s="60" t="s">
        <v>3997</v>
      </c>
      <c r="C9836" s="60" t="s">
        <v>4419</v>
      </c>
      <c r="D9836" s="65">
        <v>9</v>
      </c>
      <c r="E9836" s="66" t="s">
        <v>330</v>
      </c>
      <c r="F9836" s="89">
        <v>23000</v>
      </c>
      <c r="G9836" s="68">
        <f t="shared" si="288"/>
        <v>207000</v>
      </c>
      <c r="H9836" s="86" t="s">
        <v>169</v>
      </c>
      <c r="I9836" s="73"/>
    </row>
    <row r="9837" spans="1:9" hidden="1" x14ac:dyDescent="0.25">
      <c r="A9837" s="60" t="s">
        <v>4757</v>
      </c>
      <c r="B9837" s="60" t="s">
        <v>4766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88"/>
        <v>90000</v>
      </c>
      <c r="H9837" s="86" t="s">
        <v>1306</v>
      </c>
      <c r="I9837" s="73" t="s">
        <v>10961</v>
      </c>
    </row>
    <row r="9838" spans="1:9" hidden="1" x14ac:dyDescent="0.25">
      <c r="A9838" s="60" t="s">
        <v>4757</v>
      </c>
      <c r="B9838" s="60" t="s">
        <v>4761</v>
      </c>
      <c r="C9838" s="60" t="s">
        <v>4762</v>
      </c>
      <c r="D9838" s="65">
        <v>1</v>
      </c>
      <c r="E9838" s="66" t="s">
        <v>28</v>
      </c>
      <c r="F9838" s="67">
        <v>2630000</v>
      </c>
      <c r="G9838" s="68">
        <f t="shared" si="288"/>
        <v>2630000</v>
      </c>
      <c r="H9838" s="86" t="s">
        <v>4609</v>
      </c>
      <c r="I9838" s="73"/>
    </row>
    <row r="9839" spans="1:9" hidden="1" x14ac:dyDescent="0.25">
      <c r="A9839" s="60" t="s">
        <v>4757</v>
      </c>
      <c r="B9839" s="60" t="s">
        <v>4753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88"/>
        <v>495000</v>
      </c>
      <c r="H9839" s="86" t="s">
        <v>552</v>
      </c>
      <c r="I9839" s="73" t="s">
        <v>10962</v>
      </c>
    </row>
    <row r="9840" spans="1:9" hidden="1" x14ac:dyDescent="0.25">
      <c r="A9840" s="60" t="s">
        <v>4757</v>
      </c>
      <c r="B9840" s="60" t="s">
        <v>4754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88"/>
        <v>50000</v>
      </c>
      <c r="H9840" s="86" t="s">
        <v>552</v>
      </c>
      <c r="I9840" s="73" t="s">
        <v>10962</v>
      </c>
    </row>
    <row r="9841" spans="1:9" hidden="1" x14ac:dyDescent="0.25">
      <c r="A9841" s="60" t="s">
        <v>4757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88"/>
        <v>156100.5</v>
      </c>
      <c r="H9841" s="86" t="s">
        <v>687</v>
      </c>
      <c r="I9841" s="364" t="s">
        <v>10963</v>
      </c>
    </row>
    <row r="9842" spans="1:9" hidden="1" x14ac:dyDescent="0.25">
      <c r="A9842" s="60" t="s">
        <v>4757</v>
      </c>
      <c r="B9842" s="60" t="s">
        <v>4767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88"/>
        <v>120000</v>
      </c>
      <c r="H9842" s="86" t="s">
        <v>4599</v>
      </c>
      <c r="I9842" s="73"/>
    </row>
    <row r="9843" spans="1:9" hidden="1" x14ac:dyDescent="0.25">
      <c r="A9843" s="60" t="s">
        <v>4757</v>
      </c>
      <c r="B9843" s="60" t="s">
        <v>4522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88"/>
        <v>14500</v>
      </c>
      <c r="H9843" s="86" t="s">
        <v>4599</v>
      </c>
      <c r="I9843" s="73"/>
    </row>
    <row r="9844" spans="1:9" hidden="1" x14ac:dyDescent="0.25">
      <c r="A9844" s="60" t="s">
        <v>4757</v>
      </c>
      <c r="B9844" s="60" t="s">
        <v>4581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88"/>
        <v>55000</v>
      </c>
      <c r="H9844" s="86" t="s">
        <v>134</v>
      </c>
      <c r="I9844" s="73"/>
    </row>
    <row r="9845" spans="1:9" hidden="1" x14ac:dyDescent="0.25">
      <c r="A9845" s="60" t="s">
        <v>4757</v>
      </c>
      <c r="B9845" s="60" t="s">
        <v>4748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88"/>
        <v>3000</v>
      </c>
      <c r="H9845" s="86" t="s">
        <v>134</v>
      </c>
      <c r="I9845" s="73"/>
    </row>
    <row r="9846" spans="1:9" hidden="1" x14ac:dyDescent="0.25">
      <c r="A9846" s="60" t="s">
        <v>4757</v>
      </c>
      <c r="B9846" s="60" t="s">
        <v>3997</v>
      </c>
      <c r="C9846" s="60" t="s">
        <v>4419</v>
      </c>
      <c r="D9846" s="65">
        <v>3</v>
      </c>
      <c r="E9846" s="66" t="s">
        <v>330</v>
      </c>
      <c r="F9846" s="89">
        <v>23000</v>
      </c>
      <c r="G9846" s="217">
        <f t="shared" si="288"/>
        <v>69000</v>
      </c>
      <c r="H9846" s="86" t="s">
        <v>1301</v>
      </c>
      <c r="I9846" s="364"/>
    </row>
    <row r="9847" spans="1:9" hidden="1" x14ac:dyDescent="0.25">
      <c r="A9847" s="60" t="s">
        <v>4757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88"/>
        <v>253800</v>
      </c>
      <c r="H9847" s="86" t="s">
        <v>1043</v>
      </c>
      <c r="I9847" s="364" t="s">
        <v>10964</v>
      </c>
    </row>
    <row r="9848" spans="1:9" hidden="1" x14ac:dyDescent="0.25">
      <c r="A9848" s="60" t="s">
        <v>4757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88"/>
        <v>156100.5</v>
      </c>
      <c r="H9848" s="86" t="s">
        <v>1043</v>
      </c>
      <c r="I9848" s="364" t="s">
        <v>10964</v>
      </c>
    </row>
    <row r="9849" spans="1:9" hidden="1" x14ac:dyDescent="0.25">
      <c r="A9849" s="60" t="s">
        <v>4757</v>
      </c>
      <c r="B9849" s="60" t="s">
        <v>4536</v>
      </c>
      <c r="C9849" s="60"/>
      <c r="D9849" s="65">
        <v>1</v>
      </c>
      <c r="E9849" s="66" t="s">
        <v>31</v>
      </c>
      <c r="F9849" s="396">
        <f>85000/12</f>
        <v>7083.333333333333</v>
      </c>
      <c r="G9849" s="217">
        <f t="shared" si="288"/>
        <v>7083.333333333333</v>
      </c>
      <c r="H9849" s="86" t="s">
        <v>1043</v>
      </c>
      <c r="I9849" s="364" t="s">
        <v>10964</v>
      </c>
    </row>
    <row r="9850" spans="1:9" hidden="1" x14ac:dyDescent="0.25">
      <c r="A9850" s="60" t="s">
        <v>4757</v>
      </c>
      <c r="B9850" s="60" t="s">
        <v>4047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88"/>
        <v>87500</v>
      </c>
      <c r="H9850" s="86" t="s">
        <v>1043</v>
      </c>
      <c r="I9850" s="364" t="s">
        <v>10964</v>
      </c>
    </row>
    <row r="9851" spans="1:9" hidden="1" x14ac:dyDescent="0.25">
      <c r="A9851" s="60" t="s">
        <v>4757</v>
      </c>
      <c r="B9851" s="80" t="s">
        <v>4768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88"/>
        <v>125000</v>
      </c>
      <c r="H9851" s="86" t="s">
        <v>1043</v>
      </c>
      <c r="I9851" s="364" t="s">
        <v>10964</v>
      </c>
    </row>
    <row r="9852" spans="1:9" hidden="1" x14ac:dyDescent="0.25">
      <c r="A9852" s="60" t="s">
        <v>4757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88"/>
        <v>41250</v>
      </c>
      <c r="H9852" s="86" t="s">
        <v>1043</v>
      </c>
      <c r="I9852" s="364" t="s">
        <v>10964</v>
      </c>
    </row>
    <row r="9853" spans="1:9" hidden="1" x14ac:dyDescent="0.25">
      <c r="A9853" s="60" t="s">
        <v>4757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88"/>
        <v>49500</v>
      </c>
      <c r="H9853" s="86" t="s">
        <v>4490</v>
      </c>
      <c r="I9853" s="364"/>
    </row>
    <row r="9854" spans="1:9" hidden="1" x14ac:dyDescent="0.25">
      <c r="A9854" s="60" t="s">
        <v>4757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88"/>
        <v>84600</v>
      </c>
      <c r="H9854" s="86" t="s">
        <v>4490</v>
      </c>
      <c r="I9854" s="364"/>
    </row>
    <row r="9855" spans="1:9" hidden="1" x14ac:dyDescent="0.25">
      <c r="A9855" s="60" t="s">
        <v>4757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88"/>
        <v>50000</v>
      </c>
      <c r="H9855" s="86" t="s">
        <v>1146</v>
      </c>
      <c r="I9855" s="364"/>
    </row>
    <row r="9856" spans="1:9" hidden="1" x14ac:dyDescent="0.25">
      <c r="A9856" s="60" t="s">
        <v>4757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88"/>
        <v>138756</v>
      </c>
      <c r="H9856" s="86" t="s">
        <v>1146</v>
      </c>
      <c r="I9856" s="364"/>
    </row>
    <row r="9857" spans="1:9" hidden="1" x14ac:dyDescent="0.25">
      <c r="A9857" s="60" t="s">
        <v>4757</v>
      </c>
      <c r="B9857" s="60" t="s">
        <v>4536</v>
      </c>
      <c r="C9857" s="60"/>
      <c r="D9857" s="65">
        <v>2</v>
      </c>
      <c r="E9857" s="66" t="s">
        <v>31</v>
      </c>
      <c r="F9857" s="396">
        <f>85000/12</f>
        <v>7083.333333333333</v>
      </c>
      <c r="G9857" s="68">
        <f t="shared" si="288"/>
        <v>14166.666666666666</v>
      </c>
      <c r="H9857" s="364" t="s">
        <v>1146</v>
      </c>
      <c r="I9857" s="364"/>
    </row>
    <row r="9858" spans="1:9" hidden="1" x14ac:dyDescent="0.25">
      <c r="A9858" s="60" t="s">
        <v>4757</v>
      </c>
      <c r="B9858" s="60" t="s">
        <v>4748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88"/>
        <v>3000</v>
      </c>
      <c r="H9858" s="364" t="s">
        <v>1146</v>
      </c>
      <c r="I9858" s="364"/>
    </row>
    <row r="9859" spans="1:9" hidden="1" x14ac:dyDescent="0.25">
      <c r="A9859" s="60" t="s">
        <v>4757</v>
      </c>
      <c r="B9859" s="63" t="s">
        <v>4169</v>
      </c>
      <c r="C9859" s="60" t="s">
        <v>8582</v>
      </c>
      <c r="D9859" s="65">
        <v>1</v>
      </c>
      <c r="E9859" s="66" t="s">
        <v>28</v>
      </c>
      <c r="F9859" s="72">
        <v>32500</v>
      </c>
      <c r="G9859" s="336">
        <f t="shared" si="288"/>
        <v>32500</v>
      </c>
      <c r="H9859" s="86" t="s">
        <v>1146</v>
      </c>
      <c r="I9859" s="364"/>
    </row>
    <row r="9860" spans="1:9" hidden="1" x14ac:dyDescent="0.25">
      <c r="A9860" s="60" t="s">
        <v>4757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88"/>
        <v>218000</v>
      </c>
      <c r="H9860" s="86" t="s">
        <v>1146</v>
      </c>
      <c r="I9860" s="364"/>
    </row>
    <row r="9861" spans="1:9" hidden="1" x14ac:dyDescent="0.25">
      <c r="A9861" s="60" t="s">
        <v>4757</v>
      </c>
      <c r="B9861" s="60" t="s">
        <v>4769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88"/>
        <v>2200000</v>
      </c>
      <c r="H9861" s="86" t="s">
        <v>1146</v>
      </c>
      <c r="I9861" s="364"/>
    </row>
    <row r="9862" spans="1:9" hidden="1" x14ac:dyDescent="0.25">
      <c r="A9862" s="60" t="s">
        <v>4757</v>
      </c>
      <c r="B9862" s="79" t="s">
        <v>4852</v>
      </c>
      <c r="C9862" s="60" t="s">
        <v>4853</v>
      </c>
      <c r="D9862" s="65">
        <v>2</v>
      </c>
      <c r="E9862" s="66" t="s">
        <v>28</v>
      </c>
      <c r="F9862" s="89">
        <v>196350</v>
      </c>
      <c r="G9862" s="217">
        <f t="shared" si="288"/>
        <v>392700</v>
      </c>
      <c r="H9862" s="86" t="s">
        <v>1146</v>
      </c>
      <c r="I9862" s="364"/>
    </row>
    <row r="9863" spans="1:9" hidden="1" x14ac:dyDescent="0.25">
      <c r="A9863" s="60" t="s">
        <v>4757</v>
      </c>
      <c r="B9863" s="79" t="s">
        <v>4852</v>
      </c>
      <c r="C9863" s="60" t="s">
        <v>4853</v>
      </c>
      <c r="D9863" s="65">
        <v>1</v>
      </c>
      <c r="E9863" s="372" t="s">
        <v>28</v>
      </c>
      <c r="F9863" s="72">
        <v>196350</v>
      </c>
      <c r="G9863" s="217">
        <f t="shared" si="288"/>
        <v>196350</v>
      </c>
      <c r="H9863" s="86" t="s">
        <v>3096</v>
      </c>
      <c r="I9863" s="77" t="s">
        <v>8616</v>
      </c>
    </row>
    <row r="9864" spans="1:9" hidden="1" x14ac:dyDescent="0.25">
      <c r="A9864" s="60" t="s">
        <v>4757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88"/>
        <v>196000</v>
      </c>
      <c r="H9864" s="86" t="s">
        <v>3096</v>
      </c>
      <c r="I9864" s="77" t="s">
        <v>8616</v>
      </c>
    </row>
    <row r="9865" spans="1:9" hidden="1" x14ac:dyDescent="0.25">
      <c r="A9865" s="60" t="s">
        <v>4757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88"/>
        <v>37000</v>
      </c>
      <c r="H9865" s="86" t="s">
        <v>3096</v>
      </c>
      <c r="I9865" s="77" t="s">
        <v>8616</v>
      </c>
    </row>
    <row r="9866" spans="1:9" hidden="1" x14ac:dyDescent="0.25">
      <c r="A9866" s="60" t="s">
        <v>4757</v>
      </c>
      <c r="B9866" s="111" t="s">
        <v>5467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88"/>
        <v>360000</v>
      </c>
      <c r="H9866" s="86" t="s">
        <v>3096</v>
      </c>
      <c r="I9866" s="73" t="s">
        <v>8616</v>
      </c>
    </row>
    <row r="9867" spans="1:9" hidden="1" x14ac:dyDescent="0.25">
      <c r="A9867" s="60" t="s">
        <v>4757</v>
      </c>
      <c r="B9867" s="60" t="s">
        <v>10965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88"/>
        <v>10000</v>
      </c>
      <c r="H9867" s="86" t="s">
        <v>3096</v>
      </c>
      <c r="I9867" s="77" t="s">
        <v>8616</v>
      </c>
    </row>
    <row r="9868" spans="1:9" hidden="1" x14ac:dyDescent="0.25">
      <c r="A9868" s="60" t="s">
        <v>4757</v>
      </c>
      <c r="B9868" s="60" t="s">
        <v>234</v>
      </c>
      <c r="C9868" s="77" t="s">
        <v>10649</v>
      </c>
      <c r="D9868" s="65">
        <v>1</v>
      </c>
      <c r="E9868" s="66" t="s">
        <v>28</v>
      </c>
      <c r="F9868" s="89">
        <v>118181</v>
      </c>
      <c r="G9868" s="217">
        <f t="shared" si="288"/>
        <v>118181</v>
      </c>
      <c r="H9868" s="86" t="s">
        <v>789</v>
      </c>
      <c r="I9868" s="60" t="s">
        <v>10966</v>
      </c>
    </row>
    <row r="9869" spans="1:9" hidden="1" x14ac:dyDescent="0.25">
      <c r="A9869" s="60" t="s">
        <v>4757</v>
      </c>
      <c r="B9869" s="60" t="s">
        <v>236</v>
      </c>
      <c r="C9869" s="60" t="s">
        <v>10699</v>
      </c>
      <c r="D9869" s="65">
        <v>1</v>
      </c>
      <c r="E9869" s="60" t="s">
        <v>28</v>
      </c>
      <c r="F9869" s="67">
        <v>60000</v>
      </c>
      <c r="G9869" s="217">
        <f t="shared" si="288"/>
        <v>60000</v>
      </c>
      <c r="H9869" s="86" t="s">
        <v>789</v>
      </c>
      <c r="I9869" s="60" t="s">
        <v>10966</v>
      </c>
    </row>
    <row r="9870" spans="1:9" hidden="1" x14ac:dyDescent="0.25">
      <c r="A9870" s="60" t="s">
        <v>4784</v>
      </c>
      <c r="B9870" s="60" t="s">
        <v>4522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88"/>
        <v>14500</v>
      </c>
      <c r="H9870" s="86" t="s">
        <v>3884</v>
      </c>
      <c r="I9870" s="73"/>
    </row>
    <row r="9871" spans="1:9" hidden="1" x14ac:dyDescent="0.25">
      <c r="A9871" s="60" t="s">
        <v>4784</v>
      </c>
      <c r="B9871" s="60" t="s">
        <v>4748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88"/>
        <v>3000</v>
      </c>
      <c r="H9871" s="86" t="s">
        <v>3884</v>
      </c>
      <c r="I9871" s="73"/>
    </row>
    <row r="9872" spans="1:9" hidden="1" x14ac:dyDescent="0.25">
      <c r="A9872" s="60" t="s">
        <v>4784</v>
      </c>
      <c r="B9872" s="60" t="s">
        <v>4785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89">D9872*F9872</f>
        <v>11000</v>
      </c>
      <c r="H9872" s="86" t="s">
        <v>3884</v>
      </c>
      <c r="I9872" s="73"/>
    </row>
    <row r="9873" spans="1:9" hidden="1" x14ac:dyDescent="0.25">
      <c r="A9873" s="60" t="s">
        <v>4784</v>
      </c>
      <c r="B9873" s="60" t="s">
        <v>4786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89"/>
        <v>4000</v>
      </c>
      <c r="H9873" s="86" t="s">
        <v>3884</v>
      </c>
      <c r="I9873" s="73"/>
    </row>
    <row r="9874" spans="1:9" hidden="1" x14ac:dyDescent="0.25">
      <c r="A9874" s="60" t="s">
        <v>4784</v>
      </c>
      <c r="B9874" s="60" t="s">
        <v>4748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89"/>
        <v>3000</v>
      </c>
      <c r="H9874" s="86" t="s">
        <v>134</v>
      </c>
      <c r="I9874" s="73"/>
    </row>
    <row r="9875" spans="1:9" hidden="1" x14ac:dyDescent="0.25">
      <c r="A9875" s="60" t="s">
        <v>4784</v>
      </c>
      <c r="B9875" s="60" t="s">
        <v>4603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4784</v>
      </c>
      <c r="B9876" s="132" t="s">
        <v>4583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89"/>
        <v>99000</v>
      </c>
      <c r="H9876" s="86" t="s">
        <v>134</v>
      </c>
      <c r="I9876" s="73"/>
    </row>
    <row r="9877" spans="1:9" hidden="1" x14ac:dyDescent="0.25">
      <c r="A9877" s="60" t="s">
        <v>4784</v>
      </c>
      <c r="B9877" s="60" t="s">
        <v>4522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89"/>
        <v>14500</v>
      </c>
      <c r="H9877" s="597" t="s">
        <v>134</v>
      </c>
      <c r="I9877" s="73"/>
    </row>
    <row r="9878" spans="1:9" hidden="1" x14ac:dyDescent="0.25">
      <c r="A9878" s="60" t="s">
        <v>4784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89"/>
        <v>150000</v>
      </c>
      <c r="H9878" s="86" t="s">
        <v>552</v>
      </c>
      <c r="I9878" s="73" t="s">
        <v>10967</v>
      </c>
    </row>
    <row r="9879" spans="1:9" hidden="1" x14ac:dyDescent="0.25">
      <c r="A9879" s="60" t="s">
        <v>4784</v>
      </c>
      <c r="B9879" s="60" t="s">
        <v>10968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89"/>
        <v>280000</v>
      </c>
      <c r="H9879" s="86" t="s">
        <v>4010</v>
      </c>
      <c r="I9879" s="73" t="s">
        <v>10967</v>
      </c>
    </row>
    <row r="9880" spans="1:9" hidden="1" x14ac:dyDescent="0.25">
      <c r="A9880" s="60" t="s">
        <v>4784</v>
      </c>
      <c r="B9880" s="63" t="s">
        <v>4781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89"/>
        <v>315000</v>
      </c>
      <c r="H9880" s="86" t="s">
        <v>1916</v>
      </c>
      <c r="I9880" s="73" t="s">
        <v>10967</v>
      </c>
    </row>
    <row r="9881" spans="1:9" hidden="1" x14ac:dyDescent="0.25">
      <c r="A9881" s="60" t="s">
        <v>4784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89"/>
        <v>1115000</v>
      </c>
      <c r="H9881" s="86" t="s">
        <v>4010</v>
      </c>
      <c r="I9881" s="73" t="s">
        <v>10967</v>
      </c>
    </row>
    <row r="9882" spans="1:9" hidden="1" x14ac:dyDescent="0.25">
      <c r="A9882" s="60" t="s">
        <v>4784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89"/>
        <v>1115000</v>
      </c>
      <c r="H9882" s="86" t="s">
        <v>2858</v>
      </c>
      <c r="I9882" s="73" t="s">
        <v>10967</v>
      </c>
    </row>
    <row r="9883" spans="1:9" hidden="1" x14ac:dyDescent="0.25">
      <c r="A9883" s="60" t="s">
        <v>4784</v>
      </c>
      <c r="B9883" s="60" t="s">
        <v>4483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89"/>
        <v>55000</v>
      </c>
      <c r="H9883" s="86" t="s">
        <v>552</v>
      </c>
      <c r="I9883" s="73" t="s">
        <v>10967</v>
      </c>
    </row>
    <row r="9884" spans="1:9" hidden="1" x14ac:dyDescent="0.25">
      <c r="A9884" s="60" t="s">
        <v>4784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89"/>
        <v>132500</v>
      </c>
      <c r="H9884" s="86" t="s">
        <v>552</v>
      </c>
      <c r="I9884" s="73" t="s">
        <v>10967</v>
      </c>
    </row>
    <row r="9885" spans="1:9" hidden="1" x14ac:dyDescent="0.25">
      <c r="A9885" s="60" t="s">
        <v>4784</v>
      </c>
      <c r="B9885" s="60" t="s">
        <v>7597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89"/>
        <v>40000</v>
      </c>
      <c r="H9885" s="86" t="s">
        <v>552</v>
      </c>
      <c r="I9885" s="73" t="s">
        <v>10967</v>
      </c>
    </row>
    <row r="9886" spans="1:9" hidden="1" x14ac:dyDescent="0.25">
      <c r="A9886" s="60" t="s">
        <v>4784</v>
      </c>
      <c r="B9886" s="60" t="s">
        <v>4749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4599</v>
      </c>
      <c r="I9886" s="364"/>
    </row>
    <row r="9887" spans="1:9" hidden="1" x14ac:dyDescent="0.25">
      <c r="A9887" s="60" t="s">
        <v>4784</v>
      </c>
      <c r="B9887" s="60" t="s">
        <v>4522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4599</v>
      </c>
      <c r="I9887" s="364"/>
    </row>
    <row r="9888" spans="1:9" hidden="1" x14ac:dyDescent="0.25">
      <c r="A9888" s="60" t="s">
        <v>4784</v>
      </c>
      <c r="B9888" s="60" t="s">
        <v>4748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4599</v>
      </c>
      <c r="I9888" s="364"/>
    </row>
    <row r="9889" spans="1:9" hidden="1" x14ac:dyDescent="0.25">
      <c r="A9889" s="60" t="s">
        <v>4784</v>
      </c>
      <c r="B9889" s="60" t="s">
        <v>4789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4784</v>
      </c>
      <c r="B9890" s="60" t="s">
        <v>4790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89"/>
        <v>1580000</v>
      </c>
      <c r="H9890" s="86" t="s">
        <v>953</v>
      </c>
      <c r="I9890" s="364"/>
    </row>
    <row r="9891" spans="1:9" hidden="1" x14ac:dyDescent="0.25">
      <c r="A9891" s="60" t="s">
        <v>4791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89"/>
        <v>197200</v>
      </c>
      <c r="H9891" s="86" t="s">
        <v>169</v>
      </c>
      <c r="I9891" s="73"/>
    </row>
    <row r="9892" spans="1:9" hidden="1" x14ac:dyDescent="0.25">
      <c r="A9892" s="60" t="s">
        <v>4791</v>
      </c>
      <c r="B9892" s="60" t="s">
        <v>3997</v>
      </c>
      <c r="C9892" s="60" t="s">
        <v>4419</v>
      </c>
      <c r="D9892" s="65">
        <f>5+5</f>
        <v>10</v>
      </c>
      <c r="E9892" s="66" t="s">
        <v>330</v>
      </c>
      <c r="F9892" s="89">
        <v>23000</v>
      </c>
      <c r="G9892" s="68">
        <f t="shared" si="289"/>
        <v>230000</v>
      </c>
      <c r="H9892" s="86" t="s">
        <v>169</v>
      </c>
      <c r="I9892" s="73"/>
    </row>
    <row r="9893" spans="1:9" hidden="1" x14ac:dyDescent="0.25">
      <c r="A9893" s="60" t="s">
        <v>4791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89"/>
        <v>28200</v>
      </c>
      <c r="H9893" s="86" t="s">
        <v>169</v>
      </c>
      <c r="I9893" s="73"/>
    </row>
    <row r="9894" spans="1:9" hidden="1" x14ac:dyDescent="0.25">
      <c r="A9894" s="60" t="s">
        <v>4791</v>
      </c>
      <c r="B9894" s="132" t="s">
        <v>4583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89"/>
        <v>45000</v>
      </c>
      <c r="H9894" s="86" t="s">
        <v>134</v>
      </c>
      <c r="I9894" s="73"/>
    </row>
    <row r="9895" spans="1:9" hidden="1" x14ac:dyDescent="0.25">
      <c r="A9895" s="60" t="s">
        <v>4791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89"/>
        <v>17000</v>
      </c>
      <c r="H9895" s="86" t="s">
        <v>134</v>
      </c>
      <c r="I9895" s="73"/>
    </row>
    <row r="9896" spans="1:9" hidden="1" x14ac:dyDescent="0.25">
      <c r="A9896" s="60" t="s">
        <v>4791</v>
      </c>
      <c r="B9896" s="60" t="s">
        <v>4798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89"/>
        <v>869500</v>
      </c>
      <c r="H9896" s="86" t="s">
        <v>134</v>
      </c>
      <c r="I9896" s="73"/>
    </row>
    <row r="9897" spans="1:9" hidden="1" x14ac:dyDescent="0.25">
      <c r="A9897" s="60" t="s">
        <v>4791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89"/>
        <v>75000</v>
      </c>
      <c r="H9897" s="86" t="s">
        <v>134</v>
      </c>
      <c r="I9897" s="73"/>
    </row>
    <row r="9898" spans="1:9" hidden="1" x14ac:dyDescent="0.25">
      <c r="A9898" s="60" t="s">
        <v>4791</v>
      </c>
      <c r="B9898" s="77" t="s">
        <v>10969</v>
      </c>
      <c r="C9898" s="370" t="s">
        <v>10970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10971</v>
      </c>
    </row>
    <row r="9899" spans="1:9" hidden="1" x14ac:dyDescent="0.25">
      <c r="A9899" s="60" t="s">
        <v>4791</v>
      </c>
      <c r="B9899" s="77" t="s">
        <v>10969</v>
      </c>
      <c r="C9899" s="370" t="s">
        <v>10972</v>
      </c>
      <c r="D9899" s="65">
        <v>1</v>
      </c>
      <c r="E9899" s="66" t="s">
        <v>28</v>
      </c>
      <c r="F9899" s="72">
        <v>3400000</v>
      </c>
      <c r="G9899" s="217">
        <f t="shared" si="289"/>
        <v>3400000</v>
      </c>
      <c r="H9899" s="86" t="s">
        <v>696</v>
      </c>
      <c r="I9899" s="73" t="s">
        <v>10971</v>
      </c>
    </row>
    <row r="9900" spans="1:9" hidden="1" x14ac:dyDescent="0.25">
      <c r="A9900" s="60" t="s">
        <v>4791</v>
      </c>
      <c r="B9900" s="77" t="s">
        <v>10969</v>
      </c>
      <c r="C9900" s="370" t="s">
        <v>10973</v>
      </c>
      <c r="D9900" s="65">
        <v>1</v>
      </c>
      <c r="E9900" s="60" t="s">
        <v>28</v>
      </c>
      <c r="F9900" s="72">
        <v>3400000</v>
      </c>
      <c r="G9900" s="217">
        <f t="shared" si="289"/>
        <v>3400000</v>
      </c>
      <c r="H9900" s="86" t="s">
        <v>696</v>
      </c>
      <c r="I9900" s="73" t="s">
        <v>10971</v>
      </c>
    </row>
    <row r="9901" spans="1:9" hidden="1" x14ac:dyDescent="0.25">
      <c r="A9901" s="60" t="s">
        <v>4791</v>
      </c>
      <c r="B9901" s="77" t="s">
        <v>10969</v>
      </c>
      <c r="C9901" s="370" t="s">
        <v>10974</v>
      </c>
      <c r="D9901" s="65">
        <v>1</v>
      </c>
      <c r="E9901" s="66" t="s">
        <v>31</v>
      </c>
      <c r="F9901" s="72">
        <v>3400000</v>
      </c>
      <c r="G9901" s="217">
        <f t="shared" si="289"/>
        <v>3400000</v>
      </c>
      <c r="H9901" s="86" t="s">
        <v>696</v>
      </c>
      <c r="I9901" s="73" t="s">
        <v>10971</v>
      </c>
    </row>
    <row r="9902" spans="1:9" hidden="1" x14ac:dyDescent="0.25">
      <c r="A9902" s="60" t="s">
        <v>4791</v>
      </c>
      <c r="B9902" s="77" t="s">
        <v>10969</v>
      </c>
      <c r="C9902" s="370" t="s">
        <v>10975</v>
      </c>
      <c r="D9902" s="65">
        <v>1</v>
      </c>
      <c r="E9902" s="66" t="s">
        <v>31</v>
      </c>
      <c r="F9902" s="72">
        <v>3400000</v>
      </c>
      <c r="G9902" s="217">
        <f t="shared" si="289"/>
        <v>3400000</v>
      </c>
      <c r="H9902" s="86" t="s">
        <v>696</v>
      </c>
      <c r="I9902" s="73" t="s">
        <v>10971</v>
      </c>
    </row>
    <row r="9903" spans="1:9" hidden="1" x14ac:dyDescent="0.25">
      <c r="A9903" s="60" t="s">
        <v>4791</v>
      </c>
      <c r="B9903" s="77" t="s">
        <v>10969</v>
      </c>
      <c r="C9903" s="353" t="s">
        <v>10976</v>
      </c>
      <c r="D9903" s="65">
        <v>1</v>
      </c>
      <c r="E9903" s="66" t="s">
        <v>28</v>
      </c>
      <c r="F9903" s="72">
        <v>3400000</v>
      </c>
      <c r="G9903" s="68">
        <f t="shared" si="289"/>
        <v>3400000</v>
      </c>
      <c r="H9903" s="86" t="s">
        <v>696</v>
      </c>
      <c r="I9903" s="73" t="s">
        <v>10971</v>
      </c>
    </row>
    <row r="9904" spans="1:9" hidden="1" x14ac:dyDescent="0.25">
      <c r="A9904" s="60" t="s">
        <v>4791</v>
      </c>
      <c r="B9904" s="77" t="s">
        <v>10969</v>
      </c>
      <c r="C9904" s="353" t="s">
        <v>10977</v>
      </c>
      <c r="D9904" s="65">
        <v>1</v>
      </c>
      <c r="E9904" s="66" t="s">
        <v>28</v>
      </c>
      <c r="F9904" s="72">
        <v>3400000</v>
      </c>
      <c r="G9904" s="68">
        <f t="shared" si="289"/>
        <v>3400000</v>
      </c>
      <c r="H9904" s="86" t="s">
        <v>696</v>
      </c>
      <c r="I9904" s="73" t="s">
        <v>10971</v>
      </c>
    </row>
    <row r="9905" spans="1:9" hidden="1" x14ac:dyDescent="0.25">
      <c r="A9905" s="60" t="s">
        <v>4791</v>
      </c>
      <c r="B9905" s="77" t="s">
        <v>10969</v>
      </c>
      <c r="C9905" s="353" t="s">
        <v>10978</v>
      </c>
      <c r="D9905" s="65">
        <v>1</v>
      </c>
      <c r="E9905" s="66" t="s">
        <v>31</v>
      </c>
      <c r="F9905" s="72">
        <v>3400000</v>
      </c>
      <c r="G9905" s="68">
        <f t="shared" si="289"/>
        <v>3400000</v>
      </c>
      <c r="H9905" s="86" t="s">
        <v>696</v>
      </c>
      <c r="I9905" s="73" t="s">
        <v>10971</v>
      </c>
    </row>
    <row r="9906" spans="1:9" hidden="1" x14ac:dyDescent="0.25">
      <c r="A9906" s="60" t="s">
        <v>4791</v>
      </c>
      <c r="B9906" s="75" t="s">
        <v>4775</v>
      </c>
      <c r="C9906" s="60" t="s">
        <v>4773</v>
      </c>
      <c r="D9906" s="81">
        <v>8</v>
      </c>
      <c r="E9906" s="76" t="s">
        <v>28</v>
      </c>
      <c r="F9906" s="398">
        <v>305000</v>
      </c>
      <c r="G9906" s="68">
        <f t="shared" si="289"/>
        <v>2440000</v>
      </c>
      <c r="H9906" s="86" t="s">
        <v>696</v>
      </c>
      <c r="I9906" s="73" t="s">
        <v>10971</v>
      </c>
    </row>
    <row r="9907" spans="1:9" hidden="1" x14ac:dyDescent="0.25">
      <c r="A9907" s="60" t="s">
        <v>4791</v>
      </c>
      <c r="B9907" s="63" t="s">
        <v>4776</v>
      </c>
      <c r="C9907" s="60" t="s">
        <v>4773</v>
      </c>
      <c r="D9907" s="65">
        <v>8</v>
      </c>
      <c r="E9907" s="76" t="s">
        <v>28</v>
      </c>
      <c r="F9907" s="72">
        <v>85000</v>
      </c>
      <c r="G9907" s="68">
        <f t="shared" si="289"/>
        <v>680000</v>
      </c>
      <c r="H9907" s="86" t="s">
        <v>696</v>
      </c>
      <c r="I9907" s="73" t="s">
        <v>10971</v>
      </c>
    </row>
    <row r="9908" spans="1:9" hidden="1" x14ac:dyDescent="0.25">
      <c r="A9908" s="60" t="s">
        <v>4791</v>
      </c>
      <c r="B9908" s="60" t="s">
        <v>4758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89"/>
        <v>3400000</v>
      </c>
      <c r="H9908" s="86" t="s">
        <v>696</v>
      </c>
      <c r="I9908" s="73" t="s">
        <v>10971</v>
      </c>
    </row>
    <row r="9909" spans="1:9" hidden="1" x14ac:dyDescent="0.25">
      <c r="A9909" s="60" t="s">
        <v>4791</v>
      </c>
      <c r="B9909" s="60" t="s">
        <v>4777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89"/>
        <v>156000</v>
      </c>
      <c r="H9909" s="374" t="s">
        <v>696</v>
      </c>
      <c r="I9909" s="73" t="s">
        <v>10971</v>
      </c>
    </row>
    <row r="9910" spans="1:9" hidden="1" x14ac:dyDescent="0.25">
      <c r="A9910" s="60" t="s">
        <v>4791</v>
      </c>
      <c r="B9910" s="63" t="s">
        <v>4778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89"/>
        <v>10000</v>
      </c>
      <c r="H9910" s="69" t="s">
        <v>696</v>
      </c>
      <c r="I9910" s="73" t="s">
        <v>10971</v>
      </c>
    </row>
    <row r="9911" spans="1:9" hidden="1" x14ac:dyDescent="0.25">
      <c r="A9911" s="60" t="s">
        <v>4791</v>
      </c>
      <c r="B9911" s="63" t="s">
        <v>4779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89"/>
        <v>330000</v>
      </c>
      <c r="H9911" s="86" t="s">
        <v>696</v>
      </c>
      <c r="I9911" s="73" t="s">
        <v>10971</v>
      </c>
    </row>
    <row r="9912" spans="1:9" hidden="1" x14ac:dyDescent="0.25">
      <c r="A9912" s="60" t="s">
        <v>4791</v>
      </c>
      <c r="B9912" s="60" t="s">
        <v>4909</v>
      </c>
      <c r="C9912" s="188" t="s">
        <v>4912</v>
      </c>
      <c r="D9912" s="65">
        <v>1</v>
      </c>
      <c r="E9912" s="66" t="s">
        <v>71</v>
      </c>
      <c r="F9912" s="89">
        <v>1825000</v>
      </c>
      <c r="G9912" s="68">
        <f t="shared" si="289"/>
        <v>1825000</v>
      </c>
      <c r="H9912" s="86" t="s">
        <v>2744</v>
      </c>
      <c r="I9912" s="364" t="s">
        <v>10979</v>
      </c>
    </row>
    <row r="9913" spans="1:9" hidden="1" x14ac:dyDescent="0.25">
      <c r="A9913" s="60" t="s">
        <v>4791</v>
      </c>
      <c r="B9913" s="60" t="s">
        <v>4909</v>
      </c>
      <c r="C9913" s="60" t="s">
        <v>10954</v>
      </c>
      <c r="D9913" s="60">
        <v>1</v>
      </c>
      <c r="E9913" s="76" t="s">
        <v>71</v>
      </c>
      <c r="F9913" s="72">
        <v>1825000</v>
      </c>
      <c r="G9913" s="217">
        <f t="shared" si="289"/>
        <v>1825000</v>
      </c>
      <c r="H9913" s="86" t="s">
        <v>2744</v>
      </c>
      <c r="I9913" s="364" t="s">
        <v>10979</v>
      </c>
    </row>
    <row r="9914" spans="1:9" hidden="1" x14ac:dyDescent="0.25">
      <c r="A9914" s="60" t="s">
        <v>4791</v>
      </c>
      <c r="B9914" s="60" t="s">
        <v>4749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89"/>
        <v>115000</v>
      </c>
      <c r="H9914" s="86" t="s">
        <v>4599</v>
      </c>
      <c r="I9914" s="364"/>
    </row>
    <row r="9915" spans="1:9" hidden="1" x14ac:dyDescent="0.25">
      <c r="A9915" s="60" t="s">
        <v>4791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89"/>
        <v>225000</v>
      </c>
      <c r="H9915" s="86" t="s">
        <v>4792</v>
      </c>
      <c r="I9915" s="364"/>
    </row>
    <row r="9916" spans="1:9" hidden="1" x14ac:dyDescent="0.25">
      <c r="A9916" s="60" t="s">
        <v>4791</v>
      </c>
      <c r="B9916" s="60" t="s">
        <v>4536</v>
      </c>
      <c r="C9916" s="60" t="s">
        <v>70</v>
      </c>
      <c r="D9916" s="65">
        <v>1</v>
      </c>
      <c r="E9916" s="66" t="s">
        <v>31</v>
      </c>
      <c r="F9916" s="396">
        <f>85000/12</f>
        <v>7083.333333333333</v>
      </c>
      <c r="G9916" s="217">
        <f t="shared" si="289"/>
        <v>7083.333333333333</v>
      </c>
      <c r="H9916" s="86" t="s">
        <v>3096</v>
      </c>
      <c r="I9916" s="364"/>
    </row>
    <row r="9917" spans="1:9" hidden="1" x14ac:dyDescent="0.25">
      <c r="A9917" s="60" t="s">
        <v>4791</v>
      </c>
      <c r="B9917" s="60" t="s">
        <v>10771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89"/>
        <v>50000</v>
      </c>
      <c r="H9917" s="86" t="s">
        <v>3096</v>
      </c>
      <c r="I9917" s="364"/>
    </row>
    <row r="9918" spans="1:9" hidden="1" x14ac:dyDescent="0.25">
      <c r="A9918" s="60" t="s">
        <v>4791</v>
      </c>
      <c r="B9918" s="60" t="s">
        <v>4796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89"/>
        <v>1700000</v>
      </c>
      <c r="H9918" s="86" t="s">
        <v>1146</v>
      </c>
      <c r="I9918" s="364"/>
    </row>
    <row r="9919" spans="1:9" hidden="1" x14ac:dyDescent="0.25">
      <c r="A9919" s="60" t="s">
        <v>4791</v>
      </c>
      <c r="B9919" s="60" t="s">
        <v>4797</v>
      </c>
      <c r="C9919" s="60" t="s">
        <v>70</v>
      </c>
      <c r="D9919" s="65">
        <v>1</v>
      </c>
      <c r="E9919" s="66" t="s">
        <v>71</v>
      </c>
      <c r="F9919" s="396">
        <v>2200000</v>
      </c>
      <c r="G9919" s="68">
        <f t="shared" si="289"/>
        <v>2200000</v>
      </c>
      <c r="H9919" s="86" t="s">
        <v>1043</v>
      </c>
      <c r="I9919" s="364" t="s">
        <v>10964</v>
      </c>
    </row>
    <row r="9920" spans="1:9" hidden="1" x14ac:dyDescent="0.25">
      <c r="A9920" s="60" t="s">
        <v>4791</v>
      </c>
      <c r="B9920" s="60" t="s">
        <v>3997</v>
      </c>
      <c r="C9920" s="60" t="s">
        <v>4419</v>
      </c>
      <c r="D9920" s="65">
        <v>3</v>
      </c>
      <c r="E9920" s="66" t="s">
        <v>330</v>
      </c>
      <c r="F9920" s="89">
        <v>23000</v>
      </c>
      <c r="G9920" s="68">
        <f t="shared" si="289"/>
        <v>69000</v>
      </c>
      <c r="H9920" s="364" t="s">
        <v>714</v>
      </c>
      <c r="I9920" s="364"/>
    </row>
    <row r="9921" spans="1:9" hidden="1" x14ac:dyDescent="0.25">
      <c r="A9921" s="60" t="s">
        <v>4791</v>
      </c>
      <c r="B9921" s="60" t="s">
        <v>3997</v>
      </c>
      <c r="C9921" s="60" t="s">
        <v>4419</v>
      </c>
      <c r="D9921" s="65">
        <v>3</v>
      </c>
      <c r="E9921" s="66" t="s">
        <v>330</v>
      </c>
      <c r="F9921" s="89">
        <v>23000</v>
      </c>
      <c r="G9921" s="336">
        <f t="shared" si="289"/>
        <v>69000</v>
      </c>
      <c r="H9921" s="86" t="s">
        <v>1301</v>
      </c>
      <c r="I9921" s="364"/>
    </row>
    <row r="9922" spans="1:9" hidden="1" x14ac:dyDescent="0.25">
      <c r="A9922" s="60" t="s">
        <v>4791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89"/>
        <v>235000</v>
      </c>
      <c r="H9922" s="86" t="s">
        <v>3239</v>
      </c>
      <c r="I9922" s="364" t="s">
        <v>10980</v>
      </c>
    </row>
    <row r="9923" spans="1:9" hidden="1" x14ac:dyDescent="0.25">
      <c r="A9923" s="60" t="s">
        <v>4791</v>
      </c>
      <c r="B9923" s="79" t="s">
        <v>4062</v>
      </c>
      <c r="C9923" s="60"/>
      <c r="D9923" s="65">
        <v>1</v>
      </c>
      <c r="E9923" s="66" t="s">
        <v>28</v>
      </c>
      <c r="F9923" s="89">
        <v>65000</v>
      </c>
      <c r="G9923" s="217">
        <f t="shared" si="289"/>
        <v>65000</v>
      </c>
      <c r="H9923" s="86" t="s">
        <v>3239</v>
      </c>
      <c r="I9923" s="364" t="s">
        <v>10980</v>
      </c>
    </row>
    <row r="9924" spans="1:9" hidden="1" x14ac:dyDescent="0.25">
      <c r="A9924" s="60" t="s">
        <v>4791</v>
      </c>
      <c r="B9924" s="79" t="s">
        <v>9507</v>
      </c>
      <c r="C9924" s="60"/>
      <c r="D9924" s="65">
        <v>0.3</v>
      </c>
      <c r="E9924" s="372" t="s">
        <v>330</v>
      </c>
      <c r="F9924" s="72">
        <v>82500</v>
      </c>
      <c r="G9924" s="217">
        <f t="shared" si="289"/>
        <v>24750</v>
      </c>
      <c r="H9924" s="86" t="s">
        <v>3239</v>
      </c>
      <c r="I9924" s="364" t="s">
        <v>10980</v>
      </c>
    </row>
    <row r="9925" spans="1:9" hidden="1" x14ac:dyDescent="0.25">
      <c r="A9925" s="60" t="s">
        <v>4791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89"/>
        <v>12325</v>
      </c>
      <c r="H9925" s="86" t="s">
        <v>1791</v>
      </c>
      <c r="I9925" s="77"/>
    </row>
    <row r="9926" spans="1:9" hidden="1" x14ac:dyDescent="0.25">
      <c r="A9926" s="60" t="s">
        <v>4799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89"/>
        <v>225600</v>
      </c>
      <c r="H9926" s="86" t="s">
        <v>1095</v>
      </c>
      <c r="I9926" s="73" t="s">
        <v>10981</v>
      </c>
    </row>
    <row r="9927" spans="1:9" hidden="1" x14ac:dyDescent="0.25">
      <c r="A9927" s="60" t="s">
        <v>4799</v>
      </c>
      <c r="B9927" s="60" t="s">
        <v>4909</v>
      </c>
      <c r="C9927" s="188" t="s">
        <v>4910</v>
      </c>
      <c r="D9927" s="65">
        <v>1</v>
      </c>
      <c r="E9927" s="66" t="s">
        <v>71</v>
      </c>
      <c r="F9927" s="89">
        <v>1825000</v>
      </c>
      <c r="G9927" s="68">
        <f t="shared" si="289"/>
        <v>1825000</v>
      </c>
      <c r="H9927" s="86" t="s">
        <v>2007</v>
      </c>
      <c r="I9927" s="73" t="s">
        <v>10982</v>
      </c>
    </row>
    <row r="9928" spans="1:9" hidden="1" x14ac:dyDescent="0.25">
      <c r="A9928" s="60" t="s">
        <v>4799</v>
      </c>
      <c r="B9928" s="60" t="s">
        <v>4047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89"/>
        <v>87500</v>
      </c>
      <c r="H9928" s="86" t="s">
        <v>166</v>
      </c>
      <c r="I9928" s="73" t="s">
        <v>10983</v>
      </c>
    </row>
    <row r="9929" spans="1:9" hidden="1" x14ac:dyDescent="0.25">
      <c r="A9929" s="60" t="s">
        <v>4799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89"/>
        <v>253800</v>
      </c>
      <c r="H9929" s="86" t="s">
        <v>166</v>
      </c>
      <c r="I9929" s="73" t="s">
        <v>10983</v>
      </c>
    </row>
    <row r="9930" spans="1:9" hidden="1" x14ac:dyDescent="0.25">
      <c r="A9930" s="60" t="s">
        <v>4799</v>
      </c>
      <c r="B9930" s="60" t="s">
        <v>5195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89"/>
        <v>36000</v>
      </c>
      <c r="H9930" s="86" t="s">
        <v>166</v>
      </c>
      <c r="I9930" s="73" t="s">
        <v>10983</v>
      </c>
    </row>
    <row r="9931" spans="1:9" hidden="1" x14ac:dyDescent="0.25">
      <c r="A9931" s="60" t="s">
        <v>4799</v>
      </c>
      <c r="B9931" s="60" t="s">
        <v>8381</v>
      </c>
      <c r="C9931" s="60" t="s">
        <v>8382</v>
      </c>
      <c r="D9931" s="65">
        <v>1</v>
      </c>
      <c r="E9931" s="66" t="s">
        <v>28</v>
      </c>
      <c r="F9931" s="67">
        <v>81500</v>
      </c>
      <c r="G9931" s="68">
        <f t="shared" si="289"/>
        <v>81500</v>
      </c>
      <c r="H9931" s="86" t="s">
        <v>166</v>
      </c>
      <c r="I9931" s="73" t="s">
        <v>10983</v>
      </c>
    </row>
    <row r="9932" spans="1:9" hidden="1" x14ac:dyDescent="0.25">
      <c r="A9932" s="60" t="s">
        <v>4799</v>
      </c>
      <c r="B9932" s="60" t="s">
        <v>10575</v>
      </c>
      <c r="C9932" s="60" t="s">
        <v>10576</v>
      </c>
      <c r="D9932" s="65">
        <v>1</v>
      </c>
      <c r="E9932" s="66" t="s">
        <v>57</v>
      </c>
      <c r="F9932" s="67">
        <v>1261000</v>
      </c>
      <c r="G9932" s="68">
        <f t="shared" si="289"/>
        <v>1261000</v>
      </c>
      <c r="H9932" s="86" t="s">
        <v>648</v>
      </c>
      <c r="I9932" s="73"/>
    </row>
    <row r="9933" spans="1:9" hidden="1" x14ac:dyDescent="0.25">
      <c r="A9933" s="60" t="s">
        <v>4799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10984</v>
      </c>
    </row>
    <row r="9934" spans="1:9" hidden="1" x14ac:dyDescent="0.25">
      <c r="A9934" s="60" t="s">
        <v>4799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89"/>
        <v>72500</v>
      </c>
      <c r="H9934" s="86" t="s">
        <v>198</v>
      </c>
      <c r="I9934" s="73" t="s">
        <v>10984</v>
      </c>
    </row>
    <row r="9935" spans="1:9" hidden="1" x14ac:dyDescent="0.25">
      <c r="A9935" s="60" t="s">
        <v>4799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89"/>
        <v>90000</v>
      </c>
      <c r="H9935" s="86" t="s">
        <v>198</v>
      </c>
      <c r="I9935" s="73" t="s">
        <v>10984</v>
      </c>
    </row>
    <row r="9936" spans="1:9" hidden="1" x14ac:dyDescent="0.25">
      <c r="A9936" s="60" t="s">
        <v>4799</v>
      </c>
      <c r="B9936" s="60" t="s">
        <v>3990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90">D9936*F9936</f>
        <v>112200</v>
      </c>
      <c r="H9936" s="86" t="s">
        <v>198</v>
      </c>
      <c r="I9936" s="73" t="s">
        <v>10984</v>
      </c>
    </row>
    <row r="9937" spans="1:9" hidden="1" x14ac:dyDescent="0.25">
      <c r="A9937" s="60" t="s">
        <v>4799</v>
      </c>
      <c r="B9937" s="60" t="s">
        <v>4750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90"/>
        <v>140000</v>
      </c>
      <c r="H9937" s="86" t="s">
        <v>4599</v>
      </c>
      <c r="I9937" s="73"/>
    </row>
    <row r="9938" spans="1:9" hidden="1" x14ac:dyDescent="0.25">
      <c r="A9938" s="60" t="s">
        <v>4799</v>
      </c>
      <c r="B9938" s="60" t="s">
        <v>4800</v>
      </c>
      <c r="C9938" s="75"/>
      <c r="D9938" s="65">
        <v>5</v>
      </c>
      <c r="E9938" s="66" t="s">
        <v>28</v>
      </c>
      <c r="F9938" s="72">
        <v>8000</v>
      </c>
      <c r="G9938" s="68">
        <f t="shared" si="290"/>
        <v>40000</v>
      </c>
      <c r="H9938" s="86" t="s">
        <v>4599</v>
      </c>
      <c r="I9938" s="73"/>
    </row>
    <row r="9939" spans="1:9" hidden="1" x14ac:dyDescent="0.25">
      <c r="A9939" s="60" t="s">
        <v>4799</v>
      </c>
      <c r="B9939" s="60" t="s">
        <v>4483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90"/>
        <v>6000</v>
      </c>
      <c r="H9939" s="86" t="s">
        <v>134</v>
      </c>
      <c r="I9939" s="73"/>
    </row>
    <row r="9940" spans="1:9" hidden="1" x14ac:dyDescent="0.25">
      <c r="A9940" s="60" t="s">
        <v>4799</v>
      </c>
      <c r="B9940" s="79" t="s">
        <v>9507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90"/>
        <v>49500</v>
      </c>
      <c r="H9940" s="86" t="s">
        <v>1101</v>
      </c>
      <c r="I9940" s="73" t="s">
        <v>10985</v>
      </c>
    </row>
    <row r="9941" spans="1:9" hidden="1" x14ac:dyDescent="0.25">
      <c r="A9941" s="60" t="s">
        <v>4799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90"/>
        <v>130000</v>
      </c>
      <c r="H9941" s="86" t="s">
        <v>1101</v>
      </c>
      <c r="I9941" s="73" t="s">
        <v>10985</v>
      </c>
    </row>
    <row r="9942" spans="1:9" hidden="1" x14ac:dyDescent="0.25">
      <c r="A9942" s="60" t="s">
        <v>4799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90"/>
        <v>50000</v>
      </c>
      <c r="H9942" s="86" t="s">
        <v>1101</v>
      </c>
      <c r="I9942" s="73" t="s">
        <v>10985</v>
      </c>
    </row>
    <row r="9943" spans="1:9" hidden="1" x14ac:dyDescent="0.25">
      <c r="A9943" s="60" t="s">
        <v>4799</v>
      </c>
      <c r="B9943" s="94" t="s">
        <v>4299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90"/>
        <v>20000</v>
      </c>
      <c r="H9943" s="86" t="s">
        <v>1101</v>
      </c>
      <c r="I9943" s="73" t="s">
        <v>10985</v>
      </c>
    </row>
    <row r="9944" spans="1:9" hidden="1" x14ac:dyDescent="0.25">
      <c r="A9944" s="60" t="s">
        <v>4799</v>
      </c>
      <c r="B9944" s="60" t="s">
        <v>4207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90"/>
        <v>138000</v>
      </c>
      <c r="H9944" s="86" t="s">
        <v>1101</v>
      </c>
      <c r="I9944" s="73" t="s">
        <v>10985</v>
      </c>
    </row>
    <row r="9945" spans="1:9" hidden="1" x14ac:dyDescent="0.25">
      <c r="A9945" s="60" t="s">
        <v>4799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90"/>
        <v>225600</v>
      </c>
      <c r="H9945" s="86" t="s">
        <v>1101</v>
      </c>
      <c r="I9945" s="364" t="s">
        <v>10985</v>
      </c>
    </row>
    <row r="9946" spans="1:9" hidden="1" x14ac:dyDescent="0.25">
      <c r="A9946" s="60" t="s">
        <v>4799</v>
      </c>
      <c r="B9946" s="63" t="s">
        <v>4169</v>
      </c>
      <c r="C9946" s="60" t="s">
        <v>8582</v>
      </c>
      <c r="D9946" s="60">
        <v>1</v>
      </c>
      <c r="E9946" s="76" t="s">
        <v>28</v>
      </c>
      <c r="F9946" s="72">
        <v>32500</v>
      </c>
      <c r="G9946" s="217">
        <f t="shared" si="290"/>
        <v>32500</v>
      </c>
      <c r="H9946" s="86" t="s">
        <v>1306</v>
      </c>
      <c r="I9946" s="364" t="s">
        <v>10986</v>
      </c>
    </row>
    <row r="9947" spans="1:9" hidden="1" x14ac:dyDescent="0.25">
      <c r="A9947" s="60" t="s">
        <v>4799</v>
      </c>
      <c r="B9947" s="60" t="s">
        <v>10588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90"/>
        <v>172000</v>
      </c>
      <c r="H9947" s="86" t="s">
        <v>1306</v>
      </c>
      <c r="I9947" s="364" t="s">
        <v>10986</v>
      </c>
    </row>
    <row r="9948" spans="1:9" hidden="1" x14ac:dyDescent="0.25">
      <c r="A9948" s="60" t="s">
        <v>4799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90"/>
        <v>80000</v>
      </c>
      <c r="H9948" s="86" t="s">
        <v>1306</v>
      </c>
      <c r="I9948" s="364" t="s">
        <v>10986</v>
      </c>
    </row>
    <row r="9949" spans="1:9" hidden="1" x14ac:dyDescent="0.25">
      <c r="A9949" s="60" t="s">
        <v>4799</v>
      </c>
      <c r="B9949" s="60" t="s">
        <v>4925</v>
      </c>
      <c r="C9949" s="60" t="s">
        <v>391</v>
      </c>
      <c r="D9949" s="65">
        <v>8</v>
      </c>
      <c r="E9949" s="66" t="s">
        <v>31</v>
      </c>
      <c r="F9949" s="396">
        <v>5000</v>
      </c>
      <c r="G9949" s="217">
        <f t="shared" si="290"/>
        <v>40000</v>
      </c>
      <c r="H9949" s="86" t="s">
        <v>1306</v>
      </c>
      <c r="I9949" s="364" t="s">
        <v>10986</v>
      </c>
    </row>
    <row r="9950" spans="1:9" hidden="1" x14ac:dyDescent="0.25">
      <c r="A9950" s="60" t="s">
        <v>4799</v>
      </c>
      <c r="B9950" s="79" t="s">
        <v>9507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90"/>
        <v>49500</v>
      </c>
      <c r="H9950" s="86" t="s">
        <v>1306</v>
      </c>
      <c r="I9950" s="364" t="s">
        <v>10986</v>
      </c>
    </row>
    <row r="9951" spans="1:9" hidden="1" x14ac:dyDescent="0.25">
      <c r="A9951" s="60" t="s">
        <v>4799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90"/>
        <v>225600</v>
      </c>
      <c r="H9951" s="86" t="s">
        <v>1306</v>
      </c>
      <c r="I9951" s="364" t="s">
        <v>10986</v>
      </c>
    </row>
    <row r="9952" spans="1:9" hidden="1" x14ac:dyDescent="0.25">
      <c r="A9952" s="60" t="s">
        <v>4799</v>
      </c>
      <c r="B9952" s="60" t="s">
        <v>4047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90"/>
        <v>87500</v>
      </c>
      <c r="H9952" s="86" t="s">
        <v>3462</v>
      </c>
      <c r="I9952" s="364" t="s">
        <v>10987</v>
      </c>
    </row>
    <row r="9953" spans="1:9" hidden="1" x14ac:dyDescent="0.25">
      <c r="A9953" s="60" t="s">
        <v>4799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90"/>
        <v>253800</v>
      </c>
      <c r="H9953" s="86" t="s">
        <v>3462</v>
      </c>
      <c r="I9953" s="364" t="s">
        <v>10987</v>
      </c>
    </row>
    <row r="9954" spans="1:9" hidden="1" x14ac:dyDescent="0.25">
      <c r="A9954" s="60" t="s">
        <v>4799</v>
      </c>
      <c r="B9954" s="60" t="s">
        <v>5195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90"/>
        <v>36000</v>
      </c>
      <c r="H9954" s="86" t="s">
        <v>3462</v>
      </c>
      <c r="I9954" s="364" t="s">
        <v>10987</v>
      </c>
    </row>
    <row r="9955" spans="1:9" hidden="1" x14ac:dyDescent="0.25">
      <c r="A9955" s="60" t="s">
        <v>4799</v>
      </c>
      <c r="B9955" s="60" t="s">
        <v>8381</v>
      </c>
      <c r="C9955" s="60" t="s">
        <v>8382</v>
      </c>
      <c r="D9955" s="65">
        <v>1</v>
      </c>
      <c r="E9955" s="66" t="s">
        <v>28</v>
      </c>
      <c r="F9955" s="67">
        <v>81500</v>
      </c>
      <c r="G9955" s="217">
        <f t="shared" si="290"/>
        <v>81500</v>
      </c>
      <c r="H9955" s="86" t="s">
        <v>3462</v>
      </c>
      <c r="I9955" s="364" t="s">
        <v>10987</v>
      </c>
    </row>
    <row r="9956" spans="1:9" hidden="1" x14ac:dyDescent="0.25">
      <c r="A9956" s="60" t="s">
        <v>4799</v>
      </c>
      <c r="B9956" s="60" t="s">
        <v>4047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90"/>
        <v>87500</v>
      </c>
      <c r="H9956" s="86" t="s">
        <v>3530</v>
      </c>
      <c r="I9956" s="364" t="s">
        <v>10988</v>
      </c>
    </row>
    <row r="9957" spans="1:9" hidden="1" x14ac:dyDescent="0.25">
      <c r="A9957" s="60" t="s">
        <v>4799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90"/>
        <v>253800</v>
      </c>
      <c r="H9957" s="86" t="s">
        <v>3530</v>
      </c>
      <c r="I9957" s="364" t="s">
        <v>10988</v>
      </c>
    </row>
    <row r="9958" spans="1:9" hidden="1" x14ac:dyDescent="0.25">
      <c r="A9958" s="60" t="s">
        <v>4799</v>
      </c>
      <c r="B9958" s="60" t="s">
        <v>5195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90"/>
        <v>36000</v>
      </c>
      <c r="H9958" s="86" t="s">
        <v>3530</v>
      </c>
      <c r="I9958" s="364" t="s">
        <v>10988</v>
      </c>
    </row>
    <row r="9959" spans="1:9" hidden="1" x14ac:dyDescent="0.25">
      <c r="A9959" s="60" t="s">
        <v>4799</v>
      </c>
      <c r="B9959" s="60" t="s">
        <v>8381</v>
      </c>
      <c r="C9959" s="60" t="s">
        <v>8382</v>
      </c>
      <c r="D9959" s="65">
        <v>1</v>
      </c>
      <c r="E9959" s="66" t="s">
        <v>28</v>
      </c>
      <c r="F9959" s="67">
        <v>81500</v>
      </c>
      <c r="G9959" s="68">
        <f t="shared" si="290"/>
        <v>81500</v>
      </c>
      <c r="H9959" s="86" t="s">
        <v>3530</v>
      </c>
      <c r="I9959" s="364" t="s">
        <v>10988</v>
      </c>
    </row>
    <row r="9960" spans="1:9" hidden="1" x14ac:dyDescent="0.25">
      <c r="A9960" s="60" t="s">
        <v>4799</v>
      </c>
      <c r="B9960" s="79" t="s">
        <v>4205</v>
      </c>
      <c r="C9960" s="71" t="s">
        <v>5967</v>
      </c>
      <c r="D9960" s="65">
        <v>1</v>
      </c>
      <c r="E9960" s="66" t="s">
        <v>28</v>
      </c>
      <c r="F9960" s="67">
        <v>255000</v>
      </c>
      <c r="G9960" s="68">
        <f t="shared" si="290"/>
        <v>255000</v>
      </c>
      <c r="H9960" s="86" t="s">
        <v>3530</v>
      </c>
      <c r="I9960" s="77" t="s">
        <v>10988</v>
      </c>
    </row>
    <row r="9961" spans="1:9" hidden="1" x14ac:dyDescent="0.25">
      <c r="A9961" s="60" t="s">
        <v>4799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90"/>
        <v>90000</v>
      </c>
      <c r="H9961" s="86" t="s">
        <v>3530</v>
      </c>
      <c r="I9961" s="60" t="s">
        <v>10988</v>
      </c>
    </row>
    <row r="9962" spans="1:9" hidden="1" x14ac:dyDescent="0.25">
      <c r="A9962" s="60" t="s">
        <v>4799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90"/>
        <v>20000</v>
      </c>
      <c r="H9962" s="86" t="s">
        <v>667</v>
      </c>
      <c r="I9962" s="60" t="s">
        <v>10989</v>
      </c>
    </row>
    <row r="9963" spans="1:9" hidden="1" x14ac:dyDescent="0.25">
      <c r="A9963" s="60" t="s">
        <v>4799</v>
      </c>
      <c r="B9963" s="60" t="s">
        <v>5195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90"/>
        <v>36000</v>
      </c>
      <c r="H9963" s="86" t="s">
        <v>667</v>
      </c>
      <c r="I9963" s="60" t="s">
        <v>10989</v>
      </c>
    </row>
    <row r="9964" spans="1:9" hidden="1" x14ac:dyDescent="0.25">
      <c r="A9964" s="60" t="s">
        <v>4799</v>
      </c>
      <c r="B9964" s="60" t="s">
        <v>8381</v>
      </c>
      <c r="C9964" s="60" t="s">
        <v>8382</v>
      </c>
      <c r="D9964" s="65">
        <v>1</v>
      </c>
      <c r="E9964" s="66" t="s">
        <v>28</v>
      </c>
      <c r="F9964" s="67">
        <v>81500</v>
      </c>
      <c r="G9964" s="217">
        <f t="shared" si="290"/>
        <v>81500</v>
      </c>
      <c r="H9964" s="86" t="s">
        <v>667</v>
      </c>
      <c r="I9964" s="60" t="s">
        <v>10989</v>
      </c>
    </row>
    <row r="9965" spans="1:9" hidden="1" x14ac:dyDescent="0.25">
      <c r="A9965" s="60" t="s">
        <v>4799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90"/>
        <v>225600</v>
      </c>
      <c r="H9965" s="86" t="s">
        <v>667</v>
      </c>
      <c r="I9965" s="60" t="s">
        <v>10989</v>
      </c>
    </row>
    <row r="9966" spans="1:9" hidden="1" x14ac:dyDescent="0.25">
      <c r="A9966" s="60" t="s">
        <v>4799</v>
      </c>
      <c r="B9966" s="60" t="s">
        <v>4801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90"/>
        <v>28000</v>
      </c>
      <c r="H9966" s="86" t="s">
        <v>1619</v>
      </c>
      <c r="I9966" s="60"/>
    </row>
    <row r="9967" spans="1:9" hidden="1" x14ac:dyDescent="0.25">
      <c r="A9967" s="60" t="s">
        <v>4799</v>
      </c>
      <c r="B9967" s="60" t="s">
        <v>4802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90"/>
        <v>7000</v>
      </c>
      <c r="H9967" s="86" t="s">
        <v>552</v>
      </c>
      <c r="I9967" s="60" t="s">
        <v>10990</v>
      </c>
    </row>
    <row r="9968" spans="1:9" x14ac:dyDescent="0.25">
      <c r="A9968" s="60" t="s">
        <v>4799</v>
      </c>
      <c r="B9968" s="60" t="s">
        <v>4803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90"/>
        <v>128000</v>
      </c>
      <c r="H9968" s="86" t="s">
        <v>10991</v>
      </c>
      <c r="I9968" s="60" t="s">
        <v>10990</v>
      </c>
    </row>
    <row r="9969" spans="1:9" hidden="1" x14ac:dyDescent="0.25">
      <c r="A9969" s="60" t="s">
        <v>4799</v>
      </c>
      <c r="B9969" s="60" t="s">
        <v>4536</v>
      </c>
      <c r="C9969" s="60" t="s">
        <v>70</v>
      </c>
      <c r="D9969" s="65">
        <v>2</v>
      </c>
      <c r="E9969" s="66" t="s">
        <v>31</v>
      </c>
      <c r="F9969" s="396">
        <f>85000/12</f>
        <v>7083.333333333333</v>
      </c>
      <c r="G9969" s="217">
        <f t="shared" si="290"/>
        <v>14166.666666666666</v>
      </c>
      <c r="H9969" s="86" t="s">
        <v>552</v>
      </c>
      <c r="I9969" s="60" t="s">
        <v>10990</v>
      </c>
    </row>
    <row r="9970" spans="1:9" hidden="1" x14ac:dyDescent="0.25">
      <c r="A9970" s="60" t="s">
        <v>4799</v>
      </c>
      <c r="B9970" s="60" t="s">
        <v>4548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90"/>
        <v>30000</v>
      </c>
      <c r="H9970" s="86" t="s">
        <v>552</v>
      </c>
      <c r="I9970" s="60" t="s">
        <v>10990</v>
      </c>
    </row>
    <row r="9971" spans="1:9" hidden="1" x14ac:dyDescent="0.25">
      <c r="A9971" s="60" t="s">
        <v>4799</v>
      </c>
      <c r="B9971" s="60" t="s">
        <v>4805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90"/>
        <v>270000</v>
      </c>
      <c r="H9971" s="86" t="s">
        <v>4599</v>
      </c>
      <c r="I9971" s="60"/>
    </row>
    <row r="9972" spans="1:9" hidden="1" x14ac:dyDescent="0.25">
      <c r="A9972" s="60" t="s">
        <v>4799</v>
      </c>
      <c r="B9972" s="60" t="s">
        <v>4806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90"/>
        <v>340000</v>
      </c>
      <c r="H9972" s="86" t="s">
        <v>4599</v>
      </c>
      <c r="I9972" s="60"/>
    </row>
    <row r="9973" spans="1:9" hidden="1" x14ac:dyDescent="0.25">
      <c r="A9973" s="60" t="s">
        <v>4799</v>
      </c>
      <c r="B9973" s="60" t="s">
        <v>4808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90"/>
        <v>85000</v>
      </c>
      <c r="H9973" s="86" t="s">
        <v>4599</v>
      </c>
      <c r="I9973" s="60"/>
    </row>
    <row r="9974" spans="1:9" hidden="1" x14ac:dyDescent="0.25">
      <c r="A9974" s="60" t="s">
        <v>4799</v>
      </c>
      <c r="B9974" s="75" t="s">
        <v>10836</v>
      </c>
      <c r="C9974" s="71" t="s">
        <v>10604</v>
      </c>
      <c r="D9974" s="81">
        <v>1</v>
      </c>
      <c r="E9974" s="372" t="s">
        <v>28</v>
      </c>
      <c r="F9974" s="68">
        <v>148500</v>
      </c>
      <c r="G9974" s="217">
        <f t="shared" si="290"/>
        <v>148500</v>
      </c>
      <c r="H9974" s="86" t="s">
        <v>789</v>
      </c>
      <c r="I9974" s="60" t="s">
        <v>10992</v>
      </c>
    </row>
    <row r="9975" spans="1:9" hidden="1" x14ac:dyDescent="0.25">
      <c r="A9975" s="60" t="s">
        <v>4799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02">
        <v>800000</v>
      </c>
      <c r="G9975" s="217">
        <f t="shared" si="290"/>
        <v>800000</v>
      </c>
      <c r="H9975" s="86" t="s">
        <v>1606</v>
      </c>
      <c r="I9975" s="60"/>
    </row>
    <row r="9976" spans="1:9" hidden="1" x14ac:dyDescent="0.25">
      <c r="A9976" s="60" t="s">
        <v>4809</v>
      </c>
      <c r="B9976" s="60" t="s">
        <v>232</v>
      </c>
      <c r="C9976" s="60" t="s">
        <v>10886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10993</v>
      </c>
    </row>
    <row r="9977" spans="1:9" hidden="1" x14ac:dyDescent="0.25">
      <c r="A9977" s="60" t="s">
        <v>4809</v>
      </c>
      <c r="B9977" s="79" t="s">
        <v>4852</v>
      </c>
      <c r="C9977" s="60" t="s">
        <v>4853</v>
      </c>
      <c r="D9977" s="65">
        <v>1</v>
      </c>
      <c r="E9977" s="66" t="s">
        <v>31</v>
      </c>
      <c r="F9977" s="89">
        <v>196350</v>
      </c>
      <c r="G9977" s="217">
        <f t="shared" ref="G9977:G10012" si="291">F9977*D9977</f>
        <v>196350</v>
      </c>
      <c r="H9977" s="86" t="s">
        <v>1791</v>
      </c>
      <c r="I9977" s="73" t="s">
        <v>10993</v>
      </c>
    </row>
    <row r="9978" spans="1:9" hidden="1" x14ac:dyDescent="0.25">
      <c r="A9978" s="60" t="s">
        <v>4809</v>
      </c>
      <c r="B9978" s="60" t="s">
        <v>234</v>
      </c>
      <c r="C9978" s="77" t="s">
        <v>10649</v>
      </c>
      <c r="D9978" s="65">
        <v>1</v>
      </c>
      <c r="E9978" s="66" t="s">
        <v>31</v>
      </c>
      <c r="F9978" s="89">
        <v>118181</v>
      </c>
      <c r="G9978" s="217">
        <f t="shared" si="291"/>
        <v>118181</v>
      </c>
      <c r="H9978" s="86" t="s">
        <v>1791</v>
      </c>
      <c r="I9978" s="73" t="s">
        <v>10993</v>
      </c>
    </row>
    <row r="9979" spans="1:9" hidden="1" x14ac:dyDescent="0.25">
      <c r="A9979" s="60" t="s">
        <v>4809</v>
      </c>
      <c r="B9979" s="63" t="s">
        <v>4170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91"/>
        <v>20000</v>
      </c>
      <c r="H9979" s="86" t="s">
        <v>1791</v>
      </c>
      <c r="I9979" s="73" t="s">
        <v>10993</v>
      </c>
    </row>
    <row r="9980" spans="1:9" hidden="1" x14ac:dyDescent="0.25">
      <c r="A9980" s="60" t="s">
        <v>4809</v>
      </c>
      <c r="B9980" s="60" t="s">
        <v>4308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91"/>
        <v>175000</v>
      </c>
      <c r="H9980" s="86" t="s">
        <v>1791</v>
      </c>
      <c r="I9980" s="73" t="s">
        <v>10993</v>
      </c>
    </row>
    <row r="9981" spans="1:9" hidden="1" x14ac:dyDescent="0.25">
      <c r="A9981" s="60" t="s">
        <v>4809</v>
      </c>
      <c r="B9981" s="60" t="s">
        <v>4752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91"/>
        <v>22500</v>
      </c>
      <c r="H9981" s="86" t="s">
        <v>648</v>
      </c>
      <c r="I9981" s="73"/>
    </row>
    <row r="9982" spans="1:9" hidden="1" x14ac:dyDescent="0.25">
      <c r="A9982" s="60" t="s">
        <v>4809</v>
      </c>
      <c r="B9982" s="60" t="s">
        <v>4909</v>
      </c>
      <c r="C9982" s="60" t="s">
        <v>10994</v>
      </c>
      <c r="D9982" s="65">
        <v>1</v>
      </c>
      <c r="E9982" s="66" t="s">
        <v>116</v>
      </c>
      <c r="F9982" s="89">
        <v>1825000</v>
      </c>
      <c r="G9982" s="217">
        <f t="shared" si="291"/>
        <v>1825000</v>
      </c>
      <c r="H9982" s="86" t="s">
        <v>138</v>
      </c>
      <c r="I9982" s="73" t="s">
        <v>10995</v>
      </c>
    </row>
    <row r="9983" spans="1:9" hidden="1" x14ac:dyDescent="0.25">
      <c r="A9983" s="60" t="s">
        <v>4809</v>
      </c>
      <c r="B9983" s="60" t="s">
        <v>4909</v>
      </c>
      <c r="C9983" s="60" t="s">
        <v>4914</v>
      </c>
      <c r="D9983" s="65">
        <v>1</v>
      </c>
      <c r="E9983" s="60" t="s">
        <v>116</v>
      </c>
      <c r="F9983" s="89">
        <v>1825000</v>
      </c>
      <c r="G9983" s="217">
        <f t="shared" si="291"/>
        <v>1825000</v>
      </c>
      <c r="H9983" s="86" t="s">
        <v>138</v>
      </c>
      <c r="I9983" s="73" t="s">
        <v>10995</v>
      </c>
    </row>
    <row r="9984" spans="1:9" hidden="1" x14ac:dyDescent="0.25">
      <c r="A9984" s="60" t="s">
        <v>4809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91"/>
        <v>225600</v>
      </c>
      <c r="H9984" s="86" t="s">
        <v>3096</v>
      </c>
      <c r="I9984" s="73"/>
    </row>
    <row r="9985" spans="1:9" hidden="1" x14ac:dyDescent="0.25">
      <c r="A9985" s="60" t="s">
        <v>4809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91"/>
        <v>112800</v>
      </c>
      <c r="H9985" s="86" t="s">
        <v>4490</v>
      </c>
      <c r="I9985" s="73"/>
    </row>
    <row r="9986" spans="1:9" hidden="1" x14ac:dyDescent="0.25">
      <c r="A9986" s="60" t="s">
        <v>4809</v>
      </c>
      <c r="B9986" s="60" t="s">
        <v>3997</v>
      </c>
      <c r="C9986" s="60" t="s">
        <v>4419</v>
      </c>
      <c r="D9986" s="65">
        <v>5</v>
      </c>
      <c r="E9986" s="66" t="s">
        <v>330</v>
      </c>
      <c r="F9986" s="72">
        <v>23000</v>
      </c>
      <c r="G9986" s="217">
        <f t="shared" si="291"/>
        <v>115000</v>
      </c>
      <c r="H9986" s="86" t="s">
        <v>2277</v>
      </c>
      <c r="I9986" s="73"/>
    </row>
    <row r="9987" spans="1:9" hidden="1" x14ac:dyDescent="0.25">
      <c r="A9987" s="60" t="s">
        <v>4809</v>
      </c>
      <c r="B9987" s="60" t="s">
        <v>3997</v>
      </c>
      <c r="C9987" s="60" t="s">
        <v>4419</v>
      </c>
      <c r="D9987" s="65">
        <v>3</v>
      </c>
      <c r="E9987" s="66" t="s">
        <v>330</v>
      </c>
      <c r="F9987" s="72">
        <v>23000</v>
      </c>
      <c r="G9987" s="217">
        <f t="shared" si="291"/>
        <v>69000</v>
      </c>
      <c r="H9987" s="86" t="s">
        <v>1301</v>
      </c>
      <c r="I9987" s="73"/>
    </row>
    <row r="9988" spans="1:9" hidden="1" x14ac:dyDescent="0.25">
      <c r="A9988" s="60" t="s">
        <v>4809</v>
      </c>
      <c r="B9988" s="60" t="s">
        <v>6234</v>
      </c>
      <c r="C9988" s="353" t="s">
        <v>10996</v>
      </c>
      <c r="D9988" s="65">
        <v>1</v>
      </c>
      <c r="E9988" s="66" t="s">
        <v>31</v>
      </c>
      <c r="F9988" s="72">
        <v>3000</v>
      </c>
      <c r="G9988" s="217">
        <f t="shared" si="291"/>
        <v>3000</v>
      </c>
      <c r="H9988" s="86" t="s">
        <v>134</v>
      </c>
      <c r="I9988" s="73"/>
    </row>
    <row r="9989" spans="1:9" hidden="1" x14ac:dyDescent="0.25">
      <c r="A9989" s="60" t="s">
        <v>4809</v>
      </c>
      <c r="B9989" s="132" t="s">
        <v>4583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91"/>
        <v>75000</v>
      </c>
      <c r="H9989" s="86" t="s">
        <v>134</v>
      </c>
      <c r="I9989" s="73"/>
    </row>
    <row r="9990" spans="1:9" hidden="1" x14ac:dyDescent="0.25">
      <c r="A9990" s="60" t="s">
        <v>4809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91"/>
        <v>17000</v>
      </c>
      <c r="H9990" s="86" t="s">
        <v>134</v>
      </c>
      <c r="I9990" s="73"/>
    </row>
    <row r="9991" spans="1:9" hidden="1" x14ac:dyDescent="0.25">
      <c r="A9991" s="60" t="s">
        <v>4809</v>
      </c>
      <c r="B9991" s="60" t="s">
        <v>4750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91"/>
        <v>70000</v>
      </c>
      <c r="H9991" s="86" t="s">
        <v>4599</v>
      </c>
      <c r="I9991" s="73"/>
    </row>
    <row r="9992" spans="1:9" hidden="1" x14ac:dyDescent="0.25">
      <c r="A9992" s="60" t="s">
        <v>4809</v>
      </c>
      <c r="B9992" s="60" t="s">
        <v>4814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91"/>
        <v>21000</v>
      </c>
      <c r="H9992" s="86" t="s">
        <v>4599</v>
      </c>
      <c r="I9992" s="73"/>
    </row>
    <row r="9993" spans="1:9" hidden="1" x14ac:dyDescent="0.25">
      <c r="A9993" s="60" t="s">
        <v>4809</v>
      </c>
      <c r="B9993" s="60" t="s">
        <v>4815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91"/>
        <v>21000</v>
      </c>
      <c r="H9993" s="86" t="s">
        <v>4599</v>
      </c>
      <c r="I9993" s="73"/>
    </row>
    <row r="9994" spans="1:9" hidden="1" x14ac:dyDescent="0.25">
      <c r="A9994" s="60" t="s">
        <v>4809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91"/>
        <v>288000</v>
      </c>
      <c r="H9994" s="86" t="s">
        <v>4599</v>
      </c>
      <c r="I9994" s="73"/>
    </row>
    <row r="9995" spans="1:9" hidden="1" x14ac:dyDescent="0.25">
      <c r="A9995" s="60" t="s">
        <v>4809</v>
      </c>
      <c r="B9995" s="60" t="s">
        <v>4810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91"/>
        <v>10101000</v>
      </c>
      <c r="H9995" s="86" t="s">
        <v>4365</v>
      </c>
      <c r="I9995" s="73"/>
    </row>
    <row r="9996" spans="1:9" hidden="1" x14ac:dyDescent="0.25">
      <c r="A9996" s="60" t="s">
        <v>4809</v>
      </c>
      <c r="B9996" s="60" t="s">
        <v>10997</v>
      </c>
      <c r="C9996" s="60" t="s">
        <v>70</v>
      </c>
      <c r="D9996" s="65">
        <v>1</v>
      </c>
      <c r="E9996" s="66" t="s">
        <v>31</v>
      </c>
      <c r="F9996" s="396">
        <v>100000</v>
      </c>
      <c r="G9996" s="68">
        <f t="shared" si="291"/>
        <v>100000</v>
      </c>
      <c r="H9996" s="86" t="s">
        <v>953</v>
      </c>
      <c r="I9996" s="364"/>
    </row>
    <row r="9997" spans="1:9" hidden="1" x14ac:dyDescent="0.25">
      <c r="A9997" s="60" t="s">
        <v>4809</v>
      </c>
      <c r="B9997" s="60" t="s">
        <v>4817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91"/>
        <v>35000</v>
      </c>
      <c r="H9997" s="86" t="s">
        <v>953</v>
      </c>
      <c r="I9997" s="364"/>
    </row>
    <row r="9998" spans="1:9" hidden="1" x14ac:dyDescent="0.25">
      <c r="A9998" s="60" t="s">
        <v>4809</v>
      </c>
      <c r="B9998" s="60" t="s">
        <v>4818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91"/>
        <v>200000</v>
      </c>
      <c r="H9998" s="86" t="s">
        <v>953</v>
      </c>
      <c r="I9998" s="364"/>
    </row>
    <row r="9999" spans="1:9" hidden="1" x14ac:dyDescent="0.25">
      <c r="A9999" s="60" t="s">
        <v>4809</v>
      </c>
      <c r="B9999" s="60" t="s">
        <v>4823</v>
      </c>
      <c r="C9999" s="60" t="s">
        <v>4824</v>
      </c>
      <c r="D9999" s="65">
        <v>10</v>
      </c>
      <c r="E9999" s="66" t="s">
        <v>31</v>
      </c>
      <c r="F9999" s="89">
        <v>7500</v>
      </c>
      <c r="G9999" s="217">
        <f t="shared" si="291"/>
        <v>75000</v>
      </c>
      <c r="H9999" s="86" t="s">
        <v>3894</v>
      </c>
      <c r="I9999" s="364"/>
    </row>
    <row r="10000" spans="1:9" hidden="1" x14ac:dyDescent="0.25">
      <c r="A10000" s="60" t="s">
        <v>4809</v>
      </c>
      <c r="B10000" s="60" t="s">
        <v>4590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91"/>
        <v>40000</v>
      </c>
      <c r="H10000" s="86" t="s">
        <v>160</v>
      </c>
      <c r="I10000" s="364" t="s">
        <v>10998</v>
      </c>
    </row>
    <row r="10001" spans="1:9" hidden="1" x14ac:dyDescent="0.25">
      <c r="A10001" s="60" t="s">
        <v>4809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91"/>
        <v>28200</v>
      </c>
      <c r="H10001" s="86" t="s">
        <v>160</v>
      </c>
      <c r="I10001" s="364" t="s">
        <v>10998</v>
      </c>
    </row>
    <row r="10002" spans="1:9" hidden="1" x14ac:dyDescent="0.25">
      <c r="A10002" s="60" t="s">
        <v>4809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91"/>
        <v>40000</v>
      </c>
      <c r="H10002" s="86" t="s">
        <v>2744</v>
      </c>
      <c r="I10002" s="364" t="s">
        <v>10999</v>
      </c>
    </row>
    <row r="10003" spans="1:9" hidden="1" x14ac:dyDescent="0.25">
      <c r="A10003" s="60" t="s">
        <v>4809</v>
      </c>
      <c r="B10003" s="60" t="s">
        <v>4925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91"/>
        <v>10000</v>
      </c>
      <c r="H10003" s="86" t="s">
        <v>2744</v>
      </c>
      <c r="I10003" s="364" t="s">
        <v>10999</v>
      </c>
    </row>
    <row r="10004" spans="1:9" hidden="1" x14ac:dyDescent="0.25">
      <c r="A10004" s="60" t="s">
        <v>4809</v>
      </c>
      <c r="B10004" s="79" t="s">
        <v>9507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91"/>
        <v>24750</v>
      </c>
      <c r="H10004" s="86" t="s">
        <v>2744</v>
      </c>
      <c r="I10004" s="364" t="s">
        <v>10999</v>
      </c>
    </row>
    <row r="10005" spans="1:9" hidden="1" x14ac:dyDescent="0.25">
      <c r="A10005" s="60" t="s">
        <v>4809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91"/>
        <v>15000</v>
      </c>
      <c r="H10005" s="86" t="s">
        <v>2744</v>
      </c>
      <c r="I10005" s="364" t="s">
        <v>10999</v>
      </c>
    </row>
    <row r="10006" spans="1:9" hidden="1" x14ac:dyDescent="0.25">
      <c r="A10006" s="60" t="s">
        <v>4809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91"/>
        <v>80000</v>
      </c>
      <c r="H10006" s="86" t="s">
        <v>825</v>
      </c>
      <c r="I10006" s="364" t="s">
        <v>11000</v>
      </c>
    </row>
    <row r="10007" spans="1:9" hidden="1" x14ac:dyDescent="0.25">
      <c r="A10007" s="60" t="s">
        <v>4809</v>
      </c>
      <c r="B10007" s="60" t="s">
        <v>4925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91"/>
        <v>40000</v>
      </c>
      <c r="H10007" s="86" t="s">
        <v>825</v>
      </c>
      <c r="I10007" s="364" t="s">
        <v>11000</v>
      </c>
    </row>
    <row r="10008" spans="1:9" hidden="1" x14ac:dyDescent="0.25">
      <c r="A10008" s="60" t="s">
        <v>4809</v>
      </c>
      <c r="B10008" s="60" t="s">
        <v>9507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91"/>
        <v>24750</v>
      </c>
      <c r="H10008" s="86" t="s">
        <v>825</v>
      </c>
      <c r="I10008" s="364" t="s">
        <v>11000</v>
      </c>
    </row>
    <row r="10009" spans="1:9" hidden="1" x14ac:dyDescent="0.25">
      <c r="A10009" s="60" t="s">
        <v>4809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91"/>
        <v>40000</v>
      </c>
      <c r="H10009" s="86" t="s">
        <v>1306</v>
      </c>
      <c r="I10009" s="364"/>
    </row>
    <row r="10010" spans="1:9" hidden="1" x14ac:dyDescent="0.25">
      <c r="A10010" s="60" t="s">
        <v>4809</v>
      </c>
      <c r="B10010" s="79" t="s">
        <v>4925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91"/>
        <v>10000</v>
      </c>
      <c r="H10010" s="86" t="s">
        <v>1306</v>
      </c>
      <c r="I10010" s="77"/>
    </row>
    <row r="10011" spans="1:9" hidden="1" x14ac:dyDescent="0.25">
      <c r="A10011" s="60" t="s">
        <v>4809</v>
      </c>
      <c r="B10011" s="60" t="s">
        <v>10588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91"/>
        <v>172000</v>
      </c>
      <c r="H10011" s="86" t="s">
        <v>1306</v>
      </c>
      <c r="I10011" s="60"/>
    </row>
    <row r="10012" spans="1:9" hidden="1" x14ac:dyDescent="0.25">
      <c r="A10012" s="60" t="s">
        <v>4809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91"/>
        <v>275000</v>
      </c>
      <c r="H10012" s="86" t="s">
        <v>2003</v>
      </c>
      <c r="I10012" s="60"/>
    </row>
    <row r="10013" spans="1:9" hidden="1" x14ac:dyDescent="0.25">
      <c r="A10013" s="60" t="s">
        <v>4809</v>
      </c>
      <c r="B10013" s="63" t="s">
        <v>4169</v>
      </c>
      <c r="C10013" s="60" t="s">
        <v>8582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4809</v>
      </c>
      <c r="B10014" s="60" t="s">
        <v>4771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0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3997</v>
      </c>
      <c r="C10016" s="60" t="s">
        <v>4419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92">F10017*D10017</f>
        <v>725000</v>
      </c>
      <c r="H10017" s="86" t="s">
        <v>696</v>
      </c>
      <c r="I10017" s="73" t="s">
        <v>11001</v>
      </c>
    </row>
    <row r="10018" spans="1:9" hidden="1" x14ac:dyDescent="0.25">
      <c r="A10018" s="218">
        <v>44594</v>
      </c>
      <c r="B10018" s="60" t="s">
        <v>4083</v>
      </c>
      <c r="C10018" s="77" t="s">
        <v>11002</v>
      </c>
      <c r="D10018" s="65">
        <v>3</v>
      </c>
      <c r="E10018" s="66" t="s">
        <v>28</v>
      </c>
      <c r="F10018" s="89">
        <v>300000</v>
      </c>
      <c r="G10018" s="217">
        <f t="shared" si="292"/>
        <v>900000</v>
      </c>
      <c r="H10018" s="86" t="s">
        <v>696</v>
      </c>
      <c r="I10018" s="73" t="s">
        <v>11001</v>
      </c>
    </row>
    <row r="10019" spans="1:9" hidden="1" x14ac:dyDescent="0.25">
      <c r="A10019" s="218">
        <v>44594</v>
      </c>
      <c r="B10019" s="60" t="s">
        <v>4828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92"/>
        <v>525000</v>
      </c>
      <c r="H10019" s="86" t="s">
        <v>696</v>
      </c>
      <c r="I10019" s="73" t="s">
        <v>11001</v>
      </c>
    </row>
    <row r="10020" spans="1:9" hidden="1" x14ac:dyDescent="0.25">
      <c r="A10020" s="218">
        <v>44594</v>
      </c>
      <c r="B10020" s="60" t="s">
        <v>4829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92"/>
        <v>295000</v>
      </c>
      <c r="H10020" s="86" t="s">
        <v>696</v>
      </c>
      <c r="I10020" s="73" t="s">
        <v>11001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92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92"/>
        <v>190000</v>
      </c>
      <c r="H10022" s="86" t="s">
        <v>1301</v>
      </c>
      <c r="I10022" s="73" t="s">
        <v>11003</v>
      </c>
    </row>
    <row r="10023" spans="1:9" hidden="1" x14ac:dyDescent="0.25">
      <c r="A10023" s="218">
        <v>44594</v>
      </c>
      <c r="B10023" s="60" t="s">
        <v>10828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92"/>
        <v>197000</v>
      </c>
      <c r="H10023" s="86" t="s">
        <v>1301</v>
      </c>
      <c r="I10023" s="73" t="s">
        <v>11003</v>
      </c>
    </row>
    <row r="10024" spans="1:9" hidden="1" x14ac:dyDescent="0.25">
      <c r="A10024" s="218">
        <v>44594</v>
      </c>
      <c r="B10024" s="60" t="s">
        <v>4299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92"/>
        <v>20000</v>
      </c>
      <c r="H10024" s="86" t="s">
        <v>1301</v>
      </c>
      <c r="I10024" s="73" t="s">
        <v>11003</v>
      </c>
    </row>
    <row r="10025" spans="1:9" hidden="1" x14ac:dyDescent="0.25">
      <c r="A10025" s="218">
        <v>44594</v>
      </c>
      <c r="B10025" s="60" t="s">
        <v>3997</v>
      </c>
      <c r="C10025" s="60" t="s">
        <v>4419</v>
      </c>
      <c r="D10025" s="65">
        <v>3</v>
      </c>
      <c r="E10025" s="66" t="s">
        <v>330</v>
      </c>
      <c r="F10025" s="89">
        <v>23000</v>
      </c>
      <c r="G10025" s="217">
        <f t="shared" si="292"/>
        <v>69000</v>
      </c>
      <c r="H10025" s="86" t="s">
        <v>1301</v>
      </c>
      <c r="I10025" s="73" t="s">
        <v>11003</v>
      </c>
    </row>
    <row r="10026" spans="1:9" hidden="1" x14ac:dyDescent="0.25">
      <c r="A10026" s="218">
        <v>44594</v>
      </c>
      <c r="B10026" s="60" t="s">
        <v>7096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92"/>
        <v>800000</v>
      </c>
      <c r="H10026" s="86" t="s">
        <v>789</v>
      </c>
      <c r="I10026" s="73" t="s">
        <v>11004</v>
      </c>
    </row>
    <row r="10027" spans="1:9" hidden="1" x14ac:dyDescent="0.25">
      <c r="A10027" s="218">
        <v>44594</v>
      </c>
      <c r="B10027" s="60" t="s">
        <v>11005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92"/>
        <v>61875</v>
      </c>
      <c r="H10027" s="86" t="s">
        <v>4490</v>
      </c>
      <c r="I10027" s="73"/>
    </row>
    <row r="10028" spans="1:9" hidden="1" x14ac:dyDescent="0.25">
      <c r="A10028" s="218">
        <v>44594</v>
      </c>
      <c r="B10028" s="60" t="s">
        <v>4805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92"/>
        <v>270000</v>
      </c>
      <c r="H10028" s="86" t="s">
        <v>4599</v>
      </c>
      <c r="I10028" s="73"/>
    </row>
    <row r="10029" spans="1:9" hidden="1" x14ac:dyDescent="0.25">
      <c r="A10029" s="218">
        <v>44594</v>
      </c>
      <c r="B10029" s="60" t="s">
        <v>4825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4599</v>
      </c>
      <c r="I10029" s="73"/>
    </row>
    <row r="10030" spans="1:9" hidden="1" x14ac:dyDescent="0.25">
      <c r="A10030" s="218">
        <v>44594</v>
      </c>
      <c r="B10030" s="60" t="s">
        <v>4826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4599</v>
      </c>
      <c r="I10030" s="73"/>
    </row>
    <row r="10031" spans="1:9" hidden="1" x14ac:dyDescent="0.25">
      <c r="A10031" s="218">
        <v>44594</v>
      </c>
      <c r="B10031" s="60" t="s">
        <v>4827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4599</v>
      </c>
      <c r="I10031" s="73"/>
    </row>
    <row r="10032" spans="1:9" hidden="1" x14ac:dyDescent="0.25">
      <c r="A10032" s="218">
        <v>44594</v>
      </c>
      <c r="B10032" s="80" t="s">
        <v>4751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92"/>
        <v>140000</v>
      </c>
      <c r="H10032" s="86" t="s">
        <v>4599</v>
      </c>
      <c r="I10032" s="73"/>
    </row>
    <row r="10033" spans="1:9" hidden="1" x14ac:dyDescent="0.25">
      <c r="A10033" s="218">
        <v>44594</v>
      </c>
      <c r="B10033" s="60" t="s">
        <v>4522</v>
      </c>
      <c r="C10033" s="60" t="s">
        <v>49</v>
      </c>
      <c r="D10033" s="65">
        <v>1</v>
      </c>
      <c r="E10033" s="66" t="s">
        <v>28</v>
      </c>
      <c r="F10033" s="396">
        <v>14500</v>
      </c>
      <c r="G10033" s="217">
        <f t="shared" si="292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11006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92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4813</v>
      </c>
      <c r="C10035" s="60" t="s">
        <v>11007</v>
      </c>
      <c r="D10035" s="65">
        <v>1</v>
      </c>
      <c r="E10035" s="66" t="s">
        <v>31</v>
      </c>
      <c r="F10035" s="67">
        <v>200000</v>
      </c>
      <c r="G10035" s="68">
        <f t="shared" si="292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4490</v>
      </c>
      <c r="I10036" s="73"/>
    </row>
    <row r="10037" spans="1:9" hidden="1" x14ac:dyDescent="0.25">
      <c r="A10037" s="218">
        <v>44622</v>
      </c>
      <c r="B10037" s="60" t="s">
        <v>4830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4490</v>
      </c>
      <c r="I10037" s="73"/>
    </row>
    <row r="10038" spans="1:9" hidden="1" x14ac:dyDescent="0.25">
      <c r="A10038" s="218">
        <v>44622</v>
      </c>
      <c r="B10038" s="60" t="s">
        <v>4684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93">F10038*D10038</f>
        <v>20000</v>
      </c>
      <c r="H10038" s="86" t="s">
        <v>4490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93"/>
        <v>84600</v>
      </c>
      <c r="H10039" s="86" t="s">
        <v>4490</v>
      </c>
      <c r="I10039" s="73"/>
    </row>
    <row r="10040" spans="1:9" hidden="1" x14ac:dyDescent="0.25">
      <c r="A10040" s="218">
        <v>44622</v>
      </c>
      <c r="B10040" s="60" t="s">
        <v>3997</v>
      </c>
      <c r="C10040" s="60" t="s">
        <v>4419</v>
      </c>
      <c r="D10040" s="65">
        <v>5</v>
      </c>
      <c r="E10040" s="60" t="s">
        <v>137</v>
      </c>
      <c r="F10040" s="67">
        <v>23000</v>
      </c>
      <c r="G10040" s="217">
        <f t="shared" si="293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4593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93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4536</v>
      </c>
      <c r="C10042" s="74"/>
      <c r="D10042" s="65">
        <v>3</v>
      </c>
      <c r="E10042" s="66" t="s">
        <v>28</v>
      </c>
      <c r="F10042" s="396">
        <f>85000/12</f>
        <v>7083.333333333333</v>
      </c>
      <c r="G10042" s="217">
        <f t="shared" si="293"/>
        <v>21250</v>
      </c>
      <c r="H10042" s="86" t="s">
        <v>4599</v>
      </c>
      <c r="I10042" s="73"/>
    </row>
    <row r="10043" spans="1:9" hidden="1" x14ac:dyDescent="0.25">
      <c r="A10043" s="218">
        <v>44622</v>
      </c>
      <c r="B10043" s="60" t="s">
        <v>4834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93"/>
        <v>40000</v>
      </c>
      <c r="H10043" s="86" t="s">
        <v>4599</v>
      </c>
      <c r="I10043" s="73"/>
    </row>
    <row r="10044" spans="1:9" hidden="1" x14ac:dyDescent="0.25">
      <c r="A10044" s="218">
        <v>44622</v>
      </c>
      <c r="B10044" s="60" t="s">
        <v>4835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93"/>
        <v>11500</v>
      </c>
      <c r="H10044" s="86" t="s">
        <v>4599</v>
      </c>
      <c r="I10044" s="73"/>
    </row>
    <row r="10045" spans="1:9" hidden="1" x14ac:dyDescent="0.25">
      <c r="A10045" s="218">
        <v>44622</v>
      </c>
      <c r="B10045" s="60" t="s">
        <v>4836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93"/>
        <v>3500</v>
      </c>
      <c r="H10045" s="86" t="s">
        <v>4599</v>
      </c>
      <c r="I10045" s="73"/>
    </row>
    <row r="10046" spans="1:9" hidden="1" x14ac:dyDescent="0.25">
      <c r="A10046" s="218">
        <v>44622</v>
      </c>
      <c r="B10046" s="60" t="s">
        <v>4837</v>
      </c>
      <c r="C10046" s="60" t="s">
        <v>584</v>
      </c>
      <c r="D10046" s="65">
        <v>15</v>
      </c>
      <c r="E10046" s="66" t="s">
        <v>28</v>
      </c>
      <c r="F10046" s="396">
        <f>6000/15</f>
        <v>400</v>
      </c>
      <c r="G10046" s="68">
        <f t="shared" si="293"/>
        <v>6000</v>
      </c>
      <c r="H10046" s="86" t="s">
        <v>4599</v>
      </c>
      <c r="I10046" s="73"/>
    </row>
    <row r="10047" spans="1:9" hidden="1" x14ac:dyDescent="0.25">
      <c r="A10047" s="218">
        <v>44622</v>
      </c>
      <c r="B10047" s="60" t="s">
        <v>11008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93"/>
        <v>280000</v>
      </c>
      <c r="H10047" s="86" t="s">
        <v>4599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93"/>
        <v>320000</v>
      </c>
      <c r="H10048" s="86" t="s">
        <v>4599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93"/>
        <v>26000</v>
      </c>
      <c r="H10049" s="86" t="s">
        <v>4599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93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4831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93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4832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93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4833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93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6">
        <v>850</v>
      </c>
      <c r="G10054" s="217">
        <f t="shared" si="293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93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4838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93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93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93"/>
        <v>255000</v>
      </c>
      <c r="H10058" s="86" t="s">
        <v>3884</v>
      </c>
      <c r="I10058" s="73"/>
    </row>
    <row r="10059" spans="1:9" hidden="1" x14ac:dyDescent="0.25">
      <c r="A10059" s="218">
        <v>44622</v>
      </c>
      <c r="B10059" s="60" t="s">
        <v>4410</v>
      </c>
      <c r="C10059" s="87" t="s">
        <v>67</v>
      </c>
      <c r="D10059" s="65">
        <v>2</v>
      </c>
      <c r="E10059" s="66" t="s">
        <v>3929</v>
      </c>
      <c r="F10059" s="72">
        <v>75000</v>
      </c>
      <c r="G10059" s="217">
        <f t="shared" si="293"/>
        <v>150000</v>
      </c>
      <c r="H10059" s="86" t="s">
        <v>552</v>
      </c>
      <c r="I10059" s="73" t="s">
        <v>11009</v>
      </c>
    </row>
    <row r="10060" spans="1:9" hidden="1" x14ac:dyDescent="0.25">
      <c r="A10060" s="218">
        <v>44622</v>
      </c>
      <c r="B10060" s="77" t="s">
        <v>3952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93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4843</v>
      </c>
      <c r="C10061" s="60" t="s">
        <v>1053</v>
      </c>
      <c r="D10061" s="81">
        <v>1</v>
      </c>
      <c r="E10061" s="76" t="s">
        <v>28</v>
      </c>
      <c r="F10061" s="398">
        <v>175000</v>
      </c>
      <c r="G10061" s="217">
        <f t="shared" si="293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4844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93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4410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93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4845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93"/>
        <v>6520500</v>
      </c>
      <c r="H10064" s="374" t="s">
        <v>4119</v>
      </c>
      <c r="I10064" s="364" t="s">
        <v>11010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93"/>
        <v>2592000</v>
      </c>
      <c r="H10065" s="374" t="s">
        <v>4119</v>
      </c>
      <c r="I10065" s="364" t="s">
        <v>11010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93"/>
        <v>2541000</v>
      </c>
      <c r="H10066" s="374" t="s">
        <v>4119</v>
      </c>
      <c r="I10066" s="364" t="s">
        <v>11010</v>
      </c>
    </row>
    <row r="10067" spans="1:9" hidden="1" x14ac:dyDescent="0.25">
      <c r="A10067" s="218">
        <v>44622</v>
      </c>
      <c r="B10067" s="63" t="s">
        <v>4455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93"/>
        <v>810000</v>
      </c>
      <c r="H10067" s="374" t="s">
        <v>4119</v>
      </c>
      <c r="I10067" s="364" t="s">
        <v>11010</v>
      </c>
    </row>
    <row r="10068" spans="1:9" hidden="1" x14ac:dyDescent="0.25">
      <c r="A10068" s="218">
        <v>44622</v>
      </c>
      <c r="B10068" s="63" t="s">
        <v>4846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93"/>
        <v>1320000</v>
      </c>
      <c r="H10068" s="374" t="s">
        <v>4119</v>
      </c>
      <c r="I10068" s="364" t="s">
        <v>11010</v>
      </c>
    </row>
    <row r="10069" spans="1:9" hidden="1" x14ac:dyDescent="0.25">
      <c r="A10069" s="218">
        <v>44622</v>
      </c>
      <c r="B10069" s="63" t="s">
        <v>11011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93"/>
        <v>184000</v>
      </c>
      <c r="H10069" s="374" t="s">
        <v>4119</v>
      </c>
      <c r="I10069" s="364" t="s">
        <v>11010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93"/>
        <v>19989000</v>
      </c>
      <c r="H10070" s="374" t="s">
        <v>4119</v>
      </c>
      <c r="I10070" s="364" t="s">
        <v>11010</v>
      </c>
    </row>
    <row r="10071" spans="1:9" hidden="1" x14ac:dyDescent="0.25">
      <c r="A10071" s="218">
        <v>44622</v>
      </c>
      <c r="B10071" s="74" t="s">
        <v>4848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93"/>
        <v>20000</v>
      </c>
      <c r="H10071" s="374" t="s">
        <v>4119</v>
      </c>
      <c r="I10071" s="364" t="s">
        <v>11010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3997</v>
      </c>
      <c r="C10073" s="60" t="s">
        <v>4419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94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94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11012</v>
      </c>
      <c r="C10076" s="60"/>
      <c r="D10076" s="65">
        <v>1</v>
      </c>
      <c r="E10076" s="60" t="s">
        <v>28</v>
      </c>
      <c r="F10076" s="67">
        <v>800</v>
      </c>
      <c r="G10076" s="217">
        <f t="shared" si="294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4287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94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11013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94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94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4281</v>
      </c>
      <c r="C10080" s="60" t="s">
        <v>11014</v>
      </c>
      <c r="D10080" s="81">
        <v>3</v>
      </c>
      <c r="E10080" s="66" t="s">
        <v>28</v>
      </c>
      <c r="F10080" s="217">
        <v>65000</v>
      </c>
      <c r="G10080" s="68">
        <f t="shared" si="294"/>
        <v>195000</v>
      </c>
      <c r="H10080" s="86" t="s">
        <v>620</v>
      </c>
      <c r="I10080" s="73" t="s">
        <v>11015</v>
      </c>
    </row>
    <row r="10081" spans="1:9" hidden="1" x14ac:dyDescent="0.25">
      <c r="A10081" s="218">
        <v>44653</v>
      </c>
      <c r="B10081" s="60" t="s">
        <v>4852</v>
      </c>
      <c r="C10081" s="60" t="s">
        <v>4853</v>
      </c>
      <c r="D10081" s="81">
        <v>1</v>
      </c>
      <c r="E10081" s="66" t="s">
        <v>28</v>
      </c>
      <c r="F10081" s="217">
        <v>200000</v>
      </c>
      <c r="G10081" s="68">
        <f t="shared" si="294"/>
        <v>200000</v>
      </c>
      <c r="H10081" s="86" t="s">
        <v>620</v>
      </c>
      <c r="I10081" s="73" t="s">
        <v>11015</v>
      </c>
    </row>
    <row r="10082" spans="1:9" hidden="1" x14ac:dyDescent="0.25">
      <c r="A10082" s="218">
        <v>44653</v>
      </c>
      <c r="B10082" s="60" t="s">
        <v>11016</v>
      </c>
      <c r="C10082" s="60" t="s">
        <v>11017</v>
      </c>
      <c r="D10082" s="65">
        <v>1</v>
      </c>
      <c r="E10082" s="66" t="s">
        <v>28</v>
      </c>
      <c r="F10082" s="89">
        <v>198550</v>
      </c>
      <c r="G10082" s="68">
        <f t="shared" si="294"/>
        <v>198550</v>
      </c>
      <c r="H10082" s="86" t="s">
        <v>620</v>
      </c>
      <c r="I10082" s="73" t="s">
        <v>11015</v>
      </c>
    </row>
    <row r="10083" spans="1:9" hidden="1" x14ac:dyDescent="0.25">
      <c r="A10083" s="218">
        <v>44653</v>
      </c>
      <c r="B10083" s="60" t="s">
        <v>11018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94"/>
        <v>550000</v>
      </c>
      <c r="H10083" s="86" t="s">
        <v>4181</v>
      </c>
      <c r="I10083" s="73" t="s">
        <v>11019</v>
      </c>
    </row>
    <row r="10084" spans="1:9" hidden="1" x14ac:dyDescent="0.25">
      <c r="A10084" s="218">
        <v>44653</v>
      </c>
      <c r="B10084" s="60" t="s">
        <v>4265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94"/>
        <v>1260468</v>
      </c>
      <c r="H10084" s="86" t="s">
        <v>4181</v>
      </c>
      <c r="I10084" s="73" t="s">
        <v>11019</v>
      </c>
    </row>
    <row r="10085" spans="1:9" hidden="1" x14ac:dyDescent="0.25">
      <c r="A10085" s="218">
        <v>44653</v>
      </c>
      <c r="B10085" s="74" t="s">
        <v>4783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94"/>
        <v>480000</v>
      </c>
      <c r="H10085" s="86" t="s">
        <v>4181</v>
      </c>
      <c r="I10085" s="73" t="s">
        <v>11019</v>
      </c>
    </row>
    <row r="10086" spans="1:9" hidden="1" x14ac:dyDescent="0.25">
      <c r="A10086" s="218">
        <v>44653</v>
      </c>
      <c r="B10086" s="63" t="s">
        <v>4779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94"/>
        <v>110000</v>
      </c>
      <c r="H10086" s="86" t="s">
        <v>4181</v>
      </c>
      <c r="I10086" s="73" t="s">
        <v>11019</v>
      </c>
    </row>
    <row r="10087" spans="1:9" hidden="1" x14ac:dyDescent="0.25">
      <c r="A10087" s="218">
        <v>44653</v>
      </c>
      <c r="B10087" s="80" t="s">
        <v>4750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94"/>
        <v>210000</v>
      </c>
      <c r="H10087" s="86" t="s">
        <v>4599</v>
      </c>
      <c r="I10087" s="73"/>
    </row>
    <row r="10088" spans="1:9" hidden="1" x14ac:dyDescent="0.25">
      <c r="A10088" s="218">
        <v>44653</v>
      </c>
      <c r="B10088" s="60" t="s">
        <v>4849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94"/>
        <v>39000</v>
      </c>
      <c r="H10088" s="86" t="s">
        <v>4599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94"/>
        <v>170000</v>
      </c>
      <c r="H10089" s="86" t="s">
        <v>4599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3944</v>
      </c>
      <c r="F10090" s="72">
        <v>42500</v>
      </c>
      <c r="G10090" s="217">
        <f t="shared" si="294"/>
        <v>42500</v>
      </c>
      <c r="H10090" s="86" t="s">
        <v>4599</v>
      </c>
      <c r="I10090" s="73"/>
    </row>
    <row r="10091" spans="1:9" hidden="1" x14ac:dyDescent="0.25">
      <c r="A10091" s="218">
        <v>44653</v>
      </c>
      <c r="B10091" s="60" t="s">
        <v>4856</v>
      </c>
      <c r="C10091" s="60" t="s">
        <v>4297</v>
      </c>
      <c r="D10091" s="65">
        <v>1</v>
      </c>
      <c r="E10091" s="66" t="s">
        <v>71</v>
      </c>
      <c r="F10091" s="396">
        <v>2530000</v>
      </c>
      <c r="G10091" s="68">
        <f t="shared" si="294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94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94"/>
        <v>14166</v>
      </c>
      <c r="H10093" s="86" t="s">
        <v>4490</v>
      </c>
      <c r="I10093" s="73"/>
    </row>
    <row r="10094" spans="1:9" hidden="1" x14ac:dyDescent="0.25">
      <c r="A10094" s="218">
        <v>44653</v>
      </c>
      <c r="B10094" s="80" t="s">
        <v>4860</v>
      </c>
      <c r="C10094" s="60" t="s">
        <v>4861</v>
      </c>
      <c r="D10094" s="65">
        <v>4</v>
      </c>
      <c r="E10094" s="66" t="s">
        <v>28</v>
      </c>
      <c r="F10094" s="67">
        <v>6000</v>
      </c>
      <c r="G10094" s="68">
        <f t="shared" si="294"/>
        <v>24000</v>
      </c>
      <c r="H10094" s="86" t="s">
        <v>4490</v>
      </c>
      <c r="I10094" s="73"/>
    </row>
    <row r="10095" spans="1:9" hidden="1" x14ac:dyDescent="0.25">
      <c r="A10095" s="218">
        <v>44653</v>
      </c>
      <c r="B10095" s="60" t="s">
        <v>4862</v>
      </c>
      <c r="C10095" s="60" t="s">
        <v>4863</v>
      </c>
      <c r="D10095" s="65">
        <v>1</v>
      </c>
      <c r="E10095" s="66" t="s">
        <v>28</v>
      </c>
      <c r="F10095" s="67">
        <v>75000</v>
      </c>
      <c r="G10095" s="68">
        <f t="shared" si="294"/>
        <v>75000</v>
      </c>
      <c r="H10095" s="86" t="s">
        <v>4490</v>
      </c>
      <c r="I10095" s="73"/>
    </row>
    <row r="10096" spans="1:9" hidden="1" x14ac:dyDescent="0.25">
      <c r="A10096" s="218">
        <v>44653</v>
      </c>
      <c r="B10096" s="77" t="s">
        <v>4688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94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4541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94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4864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94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94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94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4865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94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94"/>
        <v>253800</v>
      </c>
      <c r="H10102" s="86" t="s">
        <v>1146</v>
      </c>
      <c r="I10102" s="364" t="s">
        <v>11020</v>
      </c>
    </row>
    <row r="10103" spans="1:9" hidden="1" x14ac:dyDescent="0.25">
      <c r="A10103" s="218">
        <v>44653</v>
      </c>
      <c r="B10103" s="60" t="s">
        <v>4047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94"/>
        <v>87500</v>
      </c>
      <c r="H10103" s="86" t="s">
        <v>1146</v>
      </c>
      <c r="I10103" s="364" t="s">
        <v>11020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94"/>
        <v>1292000</v>
      </c>
      <c r="H10104" s="86" t="s">
        <v>696</v>
      </c>
      <c r="I10104" s="364" t="s">
        <v>10967</v>
      </c>
    </row>
    <row r="10105" spans="1:9" hidden="1" x14ac:dyDescent="0.25">
      <c r="A10105" s="218">
        <v>44683</v>
      </c>
      <c r="B10105" s="60" t="s">
        <v>4201</v>
      </c>
      <c r="C10105" s="60" t="s">
        <v>4027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11021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11022</v>
      </c>
    </row>
    <row r="10107" spans="1:9" hidden="1" x14ac:dyDescent="0.25">
      <c r="A10107" s="218">
        <v>44683</v>
      </c>
      <c r="B10107" s="60" t="s">
        <v>4201</v>
      </c>
      <c r="C10107" s="60" t="s">
        <v>4027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11023</v>
      </c>
    </row>
    <row r="10108" spans="1:9" hidden="1" x14ac:dyDescent="0.25">
      <c r="A10108" s="218">
        <v>44683</v>
      </c>
      <c r="B10108" s="60" t="s">
        <v>4287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95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95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4874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95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4875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95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4522</v>
      </c>
      <c r="C10112" s="60" t="s">
        <v>10996</v>
      </c>
      <c r="D10112" s="65">
        <v>1</v>
      </c>
      <c r="E10112" s="66" t="s">
        <v>28</v>
      </c>
      <c r="F10112" s="67">
        <v>12500</v>
      </c>
      <c r="G10112" s="68">
        <f t="shared" si="295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5733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95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95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11024</v>
      </c>
      <c r="C10115" s="60" t="s">
        <v>11025</v>
      </c>
      <c r="D10115" s="65">
        <v>6</v>
      </c>
      <c r="E10115" s="60" t="s">
        <v>28</v>
      </c>
      <c r="F10115" s="67">
        <v>55000</v>
      </c>
      <c r="G10115" s="217">
        <f t="shared" si="295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4867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95"/>
        <v>240000</v>
      </c>
      <c r="H10116" s="86" t="s">
        <v>4599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6">
        <v>20000</v>
      </c>
      <c r="G10117" s="68">
        <f t="shared" si="295"/>
        <v>320000</v>
      </c>
      <c r="H10117" s="86" t="s">
        <v>4599</v>
      </c>
      <c r="I10117" s="73"/>
    </row>
    <row r="10118" spans="1:9" hidden="1" x14ac:dyDescent="0.25">
      <c r="A10118" s="218">
        <v>44683</v>
      </c>
      <c r="B10118" s="60" t="s">
        <v>4869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95"/>
        <v>10000</v>
      </c>
      <c r="H10118" s="86" t="s">
        <v>4599</v>
      </c>
      <c r="I10118" s="73"/>
    </row>
    <row r="10119" spans="1:9" hidden="1" x14ac:dyDescent="0.25">
      <c r="A10119" s="218">
        <v>44683</v>
      </c>
      <c r="B10119" s="60" t="s">
        <v>4870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96">F10120*D10120</f>
        <v>36000</v>
      </c>
      <c r="H10120" s="86" t="s">
        <v>4599</v>
      </c>
      <c r="I10120" s="73"/>
    </row>
    <row r="10121" spans="1:9" hidden="1" x14ac:dyDescent="0.25">
      <c r="A10121" s="218">
        <v>44683</v>
      </c>
      <c r="B10121" s="60" t="s">
        <v>4871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96"/>
        <v>32000</v>
      </c>
      <c r="H10121" s="86" t="s">
        <v>4599</v>
      </c>
      <c r="I10121" s="73"/>
    </row>
    <row r="10122" spans="1:9" hidden="1" x14ac:dyDescent="0.25">
      <c r="A10122" s="218">
        <v>44683</v>
      </c>
      <c r="B10122" s="60" t="s">
        <v>4872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96"/>
        <v>82500</v>
      </c>
      <c r="H10122" s="86" t="s">
        <v>4599</v>
      </c>
      <c r="I10122" s="73"/>
    </row>
    <row r="10123" spans="1:9" hidden="1" x14ac:dyDescent="0.25">
      <c r="A10123" s="218">
        <v>44683</v>
      </c>
      <c r="B10123" s="60" t="s">
        <v>4873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96"/>
        <v>6400</v>
      </c>
      <c r="H10123" s="86" t="s">
        <v>4599</v>
      </c>
      <c r="I10123" s="73"/>
    </row>
    <row r="10124" spans="1:9" hidden="1" x14ac:dyDescent="0.25">
      <c r="A10124" s="218">
        <v>44683</v>
      </c>
      <c r="B10124" s="60" t="s">
        <v>9082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96"/>
        <v>12500</v>
      </c>
      <c r="H10124" s="86" t="s">
        <v>4599</v>
      </c>
      <c r="I10124" s="73"/>
    </row>
    <row r="10125" spans="1:9" hidden="1" x14ac:dyDescent="0.25">
      <c r="A10125" s="218">
        <v>44683</v>
      </c>
      <c r="B10125" s="60" t="s">
        <v>10868</v>
      </c>
      <c r="C10125" s="60" t="s">
        <v>10869</v>
      </c>
      <c r="D10125" s="108">
        <v>1</v>
      </c>
      <c r="E10125" s="66" t="s">
        <v>28</v>
      </c>
      <c r="F10125" s="95">
        <v>99000</v>
      </c>
      <c r="G10125" s="217">
        <f t="shared" si="296"/>
        <v>99000</v>
      </c>
      <c r="H10125" s="86" t="s">
        <v>4599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95"/>
        <v>800000</v>
      </c>
      <c r="H10126" s="86" t="s">
        <v>166</v>
      </c>
      <c r="I10126" s="73" t="s">
        <v>11026</v>
      </c>
    </row>
    <row r="10127" spans="1:9" hidden="1" x14ac:dyDescent="0.25">
      <c r="A10127" s="218">
        <v>44683</v>
      </c>
      <c r="B10127" s="63" t="s">
        <v>4062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95"/>
        <v>180000</v>
      </c>
      <c r="H10127" s="86" t="s">
        <v>166</v>
      </c>
      <c r="I10127" s="73" t="s">
        <v>11026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11027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11027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11027</v>
      </c>
    </row>
    <row r="10131" spans="1:9" hidden="1" x14ac:dyDescent="0.25">
      <c r="A10131" s="218">
        <v>44683</v>
      </c>
      <c r="B10131" s="60" t="s">
        <v>4207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11028</v>
      </c>
    </row>
    <row r="10132" spans="1:9" hidden="1" x14ac:dyDescent="0.25">
      <c r="A10132" s="218">
        <v>44683</v>
      </c>
      <c r="B10132" s="94" t="s">
        <v>4299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11028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95"/>
        <v>253800</v>
      </c>
      <c r="H10133" s="86" t="s">
        <v>1032</v>
      </c>
      <c r="I10133" s="73" t="s">
        <v>11029</v>
      </c>
    </row>
    <row r="10134" spans="1:9" hidden="1" x14ac:dyDescent="0.25">
      <c r="A10134" s="218">
        <v>44683</v>
      </c>
      <c r="B10134" s="60" t="s">
        <v>4047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95"/>
        <v>87500</v>
      </c>
      <c r="H10134" s="86" t="s">
        <v>1032</v>
      </c>
      <c r="I10134" s="73" t="s">
        <v>11029</v>
      </c>
    </row>
    <row r="10135" spans="1:9" hidden="1" x14ac:dyDescent="0.25">
      <c r="A10135" s="218">
        <v>44683</v>
      </c>
      <c r="B10135" s="60" t="s">
        <v>5010</v>
      </c>
      <c r="C10135" s="77" t="s">
        <v>11030</v>
      </c>
      <c r="D10135" s="65">
        <v>1</v>
      </c>
      <c r="E10135" s="66" t="s">
        <v>28</v>
      </c>
      <c r="F10135" s="67">
        <v>1270000</v>
      </c>
      <c r="G10135" s="68">
        <f t="shared" si="295"/>
        <v>1270000</v>
      </c>
      <c r="H10135" s="86" t="s">
        <v>3462</v>
      </c>
      <c r="I10135" s="73" t="s">
        <v>11031</v>
      </c>
    </row>
    <row r="10136" spans="1:9" hidden="1" x14ac:dyDescent="0.25">
      <c r="A10136" s="218">
        <v>44683</v>
      </c>
      <c r="B10136" s="75" t="s">
        <v>10836</v>
      </c>
      <c r="C10136" s="71" t="s">
        <v>10604</v>
      </c>
      <c r="D10136" s="65">
        <v>1</v>
      </c>
      <c r="E10136" s="76" t="s">
        <v>31</v>
      </c>
      <c r="F10136" s="72">
        <v>148500</v>
      </c>
      <c r="G10136" s="217">
        <f t="shared" si="295"/>
        <v>148500</v>
      </c>
      <c r="H10136" s="86" t="s">
        <v>3462</v>
      </c>
      <c r="I10136" s="73" t="s">
        <v>11031</v>
      </c>
    </row>
    <row r="10137" spans="1:9" hidden="1" x14ac:dyDescent="0.25">
      <c r="A10137" s="218">
        <v>44683</v>
      </c>
      <c r="B10137" s="60" t="s">
        <v>10613</v>
      </c>
      <c r="C10137" s="60" t="s">
        <v>10567</v>
      </c>
      <c r="D10137" s="65">
        <v>1</v>
      </c>
      <c r="E10137" s="66" t="s">
        <v>28</v>
      </c>
      <c r="F10137" s="72">
        <v>45000</v>
      </c>
      <c r="G10137" s="217">
        <f t="shared" si="295"/>
        <v>45000</v>
      </c>
      <c r="H10137" s="86" t="s">
        <v>3462</v>
      </c>
      <c r="I10137" s="73" t="s">
        <v>11031</v>
      </c>
    </row>
    <row r="10138" spans="1:9" hidden="1" x14ac:dyDescent="0.25">
      <c r="A10138" s="218">
        <v>44683</v>
      </c>
      <c r="B10138" s="60" t="s">
        <v>4877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95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4878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95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4909</v>
      </c>
      <c r="C10140" s="77" t="s">
        <v>4912</v>
      </c>
      <c r="D10140" s="65">
        <v>1</v>
      </c>
      <c r="E10140" s="66" t="s">
        <v>71</v>
      </c>
      <c r="F10140" s="72">
        <v>1825000</v>
      </c>
      <c r="G10140" s="217">
        <f t="shared" si="295"/>
        <v>1825000</v>
      </c>
      <c r="H10140" s="86" t="s">
        <v>1101</v>
      </c>
      <c r="I10140" s="364" t="s">
        <v>11032</v>
      </c>
    </row>
    <row r="10141" spans="1:9" hidden="1" x14ac:dyDescent="0.25">
      <c r="A10141" s="218">
        <v>44683</v>
      </c>
      <c r="B10141" s="79" t="s">
        <v>4205</v>
      </c>
      <c r="C10141" s="71" t="s">
        <v>5967</v>
      </c>
      <c r="D10141" s="65">
        <v>1</v>
      </c>
      <c r="E10141" s="66" t="s">
        <v>28</v>
      </c>
      <c r="F10141" s="72">
        <v>255000</v>
      </c>
      <c r="G10141" s="217">
        <f t="shared" si="295"/>
        <v>255000</v>
      </c>
      <c r="H10141" s="86" t="s">
        <v>1101</v>
      </c>
      <c r="I10141" s="364" t="s">
        <v>11032</v>
      </c>
    </row>
    <row r="10142" spans="1:9" hidden="1" x14ac:dyDescent="0.25">
      <c r="A10142" s="218">
        <v>44683</v>
      </c>
      <c r="B10142" s="74" t="s">
        <v>10599</v>
      </c>
      <c r="C10142" s="77" t="s">
        <v>11033</v>
      </c>
      <c r="D10142" s="65">
        <v>1</v>
      </c>
      <c r="E10142" s="60" t="s">
        <v>31</v>
      </c>
      <c r="F10142" s="67">
        <v>1535000</v>
      </c>
      <c r="G10142" s="68">
        <f t="shared" si="295"/>
        <v>1535000</v>
      </c>
      <c r="H10142" s="86" t="s">
        <v>3530</v>
      </c>
      <c r="I10142" s="364" t="s">
        <v>11034</v>
      </c>
    </row>
    <row r="10143" spans="1:9" hidden="1" x14ac:dyDescent="0.25">
      <c r="A10143" s="218">
        <v>44683</v>
      </c>
      <c r="B10143" s="74" t="s">
        <v>10599</v>
      </c>
      <c r="C10143" s="77" t="s">
        <v>11035</v>
      </c>
      <c r="D10143" s="65">
        <v>1</v>
      </c>
      <c r="E10143" s="66" t="s">
        <v>31</v>
      </c>
      <c r="F10143" s="89">
        <v>1535000</v>
      </c>
      <c r="G10143" s="217">
        <f t="shared" si="295"/>
        <v>1535000</v>
      </c>
      <c r="H10143" s="86" t="s">
        <v>3530</v>
      </c>
      <c r="I10143" s="364" t="s">
        <v>11034</v>
      </c>
    </row>
    <row r="10144" spans="1:9" hidden="1" x14ac:dyDescent="0.25">
      <c r="A10144" s="218">
        <v>44683</v>
      </c>
      <c r="B10144" s="79" t="s">
        <v>10944</v>
      </c>
      <c r="C10144" s="71" t="s">
        <v>10604</v>
      </c>
      <c r="D10144" s="65">
        <v>2</v>
      </c>
      <c r="E10144" s="66" t="s">
        <v>31</v>
      </c>
      <c r="F10144" s="67">
        <v>155000</v>
      </c>
      <c r="G10144" s="217">
        <f t="shared" si="295"/>
        <v>310000</v>
      </c>
      <c r="H10144" s="86" t="s">
        <v>3530</v>
      </c>
      <c r="I10144" s="364" t="s">
        <v>11034</v>
      </c>
    </row>
    <row r="10145" spans="1:9" hidden="1" x14ac:dyDescent="0.25">
      <c r="A10145" s="218">
        <v>44683</v>
      </c>
      <c r="B10145" s="60" t="s">
        <v>5010</v>
      </c>
      <c r="C10145" s="77" t="s">
        <v>11036</v>
      </c>
      <c r="D10145" s="65">
        <v>1</v>
      </c>
      <c r="E10145" s="66" t="s">
        <v>28</v>
      </c>
      <c r="F10145" s="67">
        <v>1270000</v>
      </c>
      <c r="G10145" s="217">
        <f t="shared" si="295"/>
        <v>1270000</v>
      </c>
      <c r="H10145" s="86" t="s">
        <v>2214</v>
      </c>
      <c r="I10145" s="364" t="s">
        <v>11037</v>
      </c>
    </row>
    <row r="10146" spans="1:9" hidden="1" x14ac:dyDescent="0.25">
      <c r="A10146" s="218">
        <v>44683</v>
      </c>
      <c r="B10146" s="75" t="s">
        <v>10836</v>
      </c>
      <c r="C10146" s="71" t="s">
        <v>10604</v>
      </c>
      <c r="D10146" s="65">
        <v>1</v>
      </c>
      <c r="E10146" s="76" t="s">
        <v>31</v>
      </c>
      <c r="F10146" s="72">
        <v>148500</v>
      </c>
      <c r="G10146" s="217">
        <f t="shared" si="295"/>
        <v>148500</v>
      </c>
      <c r="H10146" s="86" t="s">
        <v>2214</v>
      </c>
      <c r="I10146" s="364" t="s">
        <v>11037</v>
      </c>
    </row>
    <row r="10147" spans="1:9" hidden="1" x14ac:dyDescent="0.25">
      <c r="A10147" s="218">
        <v>44683</v>
      </c>
      <c r="B10147" s="60" t="s">
        <v>3997</v>
      </c>
      <c r="C10147" s="60" t="s">
        <v>4419</v>
      </c>
      <c r="D10147" s="65">
        <v>5</v>
      </c>
      <c r="E10147" s="60" t="s">
        <v>330</v>
      </c>
      <c r="F10147" s="67">
        <v>23000</v>
      </c>
      <c r="G10147" s="217">
        <f t="shared" si="295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95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95"/>
        <v>208134</v>
      </c>
      <c r="H10149" s="86" t="s">
        <v>620</v>
      </c>
      <c r="I10149" s="364" t="s">
        <v>8616</v>
      </c>
    </row>
    <row r="10150" spans="1:9" hidden="1" x14ac:dyDescent="0.25">
      <c r="A10150" s="218">
        <v>44683</v>
      </c>
      <c r="B10150" s="60" t="s">
        <v>9082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95"/>
        <v>25000</v>
      </c>
      <c r="H10150" s="86" t="s">
        <v>620</v>
      </c>
      <c r="I10150" s="364" t="s">
        <v>8616</v>
      </c>
    </row>
    <row r="10151" spans="1:9" hidden="1" x14ac:dyDescent="0.25">
      <c r="A10151" s="218">
        <v>44683</v>
      </c>
      <c r="B10151" s="60" t="s">
        <v>4115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95"/>
        <v>30000</v>
      </c>
      <c r="H10151" s="86" t="s">
        <v>620</v>
      </c>
      <c r="I10151" s="364" t="s">
        <v>8616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95"/>
        <v>30000</v>
      </c>
      <c r="H10152" s="86" t="s">
        <v>198</v>
      </c>
      <c r="I10152" s="364" t="s">
        <v>11038</v>
      </c>
    </row>
    <row r="10153" spans="1:9" hidden="1" x14ac:dyDescent="0.25">
      <c r="A10153" s="218">
        <v>44683</v>
      </c>
      <c r="B10153" s="60" t="s">
        <v>4102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95"/>
        <v>25000</v>
      </c>
      <c r="H10153" s="86" t="s">
        <v>198</v>
      </c>
      <c r="I10153" s="364" t="s">
        <v>11038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95"/>
        <v>350000</v>
      </c>
      <c r="H10154" s="86" t="s">
        <v>198</v>
      </c>
      <c r="I10154" s="364" t="s">
        <v>11038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95"/>
        <v>357000</v>
      </c>
      <c r="H10155" s="86" t="s">
        <v>198</v>
      </c>
      <c r="I10155" s="364" t="s">
        <v>11038</v>
      </c>
    </row>
    <row r="10156" spans="1:9" hidden="1" x14ac:dyDescent="0.25">
      <c r="A10156" s="218">
        <v>44683</v>
      </c>
      <c r="B10156" s="60" t="s">
        <v>3985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95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3985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11039</v>
      </c>
    </row>
    <row r="10158" spans="1:9" hidden="1" x14ac:dyDescent="0.25">
      <c r="A10158" s="218">
        <v>44744</v>
      </c>
      <c r="B10158" s="60" t="s">
        <v>4841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11039</v>
      </c>
    </row>
    <row r="10159" spans="1:9" hidden="1" x14ac:dyDescent="0.25">
      <c r="A10159" s="218">
        <v>44744</v>
      </c>
      <c r="B10159" s="60" t="s">
        <v>4842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11039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97">F10160*D10160</f>
        <v>370000</v>
      </c>
      <c r="H10160" s="86" t="s">
        <v>1890</v>
      </c>
      <c r="I10160" s="73" t="s">
        <v>11039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97"/>
        <v>370000</v>
      </c>
      <c r="H10161" s="86" t="s">
        <v>1890</v>
      </c>
      <c r="I10161" s="73" t="s">
        <v>11039</v>
      </c>
    </row>
    <row r="10162" spans="1:9" hidden="1" x14ac:dyDescent="0.25">
      <c r="A10162" s="218">
        <v>44744</v>
      </c>
      <c r="B10162" s="80" t="s">
        <v>3984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97"/>
        <v>70000</v>
      </c>
      <c r="H10162" s="86" t="s">
        <v>1890</v>
      </c>
      <c r="I10162" s="73" t="s">
        <v>11039</v>
      </c>
    </row>
    <row r="10163" spans="1:9" hidden="1" x14ac:dyDescent="0.25">
      <c r="A10163" s="218">
        <v>44744</v>
      </c>
      <c r="B10163" s="60" t="s">
        <v>11040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97"/>
        <v>2</v>
      </c>
      <c r="H10163" s="86" t="s">
        <v>1890</v>
      </c>
      <c r="I10163" s="73" t="s">
        <v>11039</v>
      </c>
    </row>
    <row r="10164" spans="1:9" hidden="1" x14ac:dyDescent="0.25">
      <c r="A10164" s="218">
        <v>44744</v>
      </c>
      <c r="B10164" s="60" t="s">
        <v>11041</v>
      </c>
      <c r="C10164" s="60" t="s">
        <v>11042</v>
      </c>
      <c r="D10164" s="65">
        <v>15</v>
      </c>
      <c r="E10164" s="66" t="s">
        <v>28</v>
      </c>
      <c r="F10164" s="67">
        <v>1</v>
      </c>
      <c r="G10164" s="68">
        <f t="shared" si="297"/>
        <v>15</v>
      </c>
      <c r="H10164" s="86" t="s">
        <v>1890</v>
      </c>
      <c r="I10164" s="73" t="s">
        <v>11039</v>
      </c>
    </row>
    <row r="10165" spans="1:9" hidden="1" x14ac:dyDescent="0.25">
      <c r="A10165" s="218">
        <v>44744</v>
      </c>
      <c r="B10165" s="60" t="s">
        <v>11041</v>
      </c>
      <c r="C10165" s="60" t="s">
        <v>11043</v>
      </c>
      <c r="D10165" s="65">
        <v>5</v>
      </c>
      <c r="E10165" s="60" t="s">
        <v>28</v>
      </c>
      <c r="F10165" s="67">
        <v>1</v>
      </c>
      <c r="G10165" s="217">
        <f t="shared" si="297"/>
        <v>5</v>
      </c>
      <c r="H10165" s="86" t="s">
        <v>1890</v>
      </c>
      <c r="I10165" s="73" t="s">
        <v>11039</v>
      </c>
    </row>
    <row r="10166" spans="1:9" hidden="1" x14ac:dyDescent="0.25">
      <c r="A10166" s="218">
        <v>44744</v>
      </c>
      <c r="B10166" s="80" t="s">
        <v>4876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97"/>
        <v>3300000</v>
      </c>
      <c r="H10166" s="86" t="s">
        <v>4565</v>
      </c>
      <c r="I10166" s="73" t="s">
        <v>11044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97"/>
        <v>900000</v>
      </c>
      <c r="H10167" s="86" t="s">
        <v>4565</v>
      </c>
      <c r="I10167" s="73" t="s">
        <v>11044</v>
      </c>
    </row>
    <row r="10168" spans="1:9" hidden="1" x14ac:dyDescent="0.25">
      <c r="A10168" s="218">
        <v>44744</v>
      </c>
      <c r="B10168" s="60" t="s">
        <v>11045</v>
      </c>
      <c r="C10168" s="60" t="s">
        <v>11046</v>
      </c>
      <c r="D10168" s="65">
        <v>8</v>
      </c>
      <c r="E10168" s="66" t="s">
        <v>28</v>
      </c>
      <c r="F10168" s="68">
        <v>1</v>
      </c>
      <c r="G10168" s="68">
        <f t="shared" si="297"/>
        <v>8</v>
      </c>
      <c r="H10168" s="86" t="s">
        <v>4565</v>
      </c>
      <c r="I10168" s="73" t="s">
        <v>11044</v>
      </c>
    </row>
    <row r="10169" spans="1:9" hidden="1" x14ac:dyDescent="0.25">
      <c r="A10169" s="218">
        <v>44744</v>
      </c>
      <c r="B10169" s="60" t="s">
        <v>11047</v>
      </c>
      <c r="C10169" s="60" t="s">
        <v>4027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98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4891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98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10886</v>
      </c>
      <c r="D10172" s="65">
        <v>1</v>
      </c>
      <c r="E10172" s="66" t="s">
        <v>28</v>
      </c>
      <c r="F10172" s="68">
        <v>198550</v>
      </c>
      <c r="G10172" s="217">
        <f t="shared" si="298"/>
        <v>198550</v>
      </c>
      <c r="H10172" s="86" t="s">
        <v>1101</v>
      </c>
      <c r="I10172" s="73" t="s">
        <v>11048</v>
      </c>
    </row>
    <row r="10173" spans="1:9" hidden="1" x14ac:dyDescent="0.25">
      <c r="A10173" s="218">
        <v>44744</v>
      </c>
      <c r="B10173" s="60" t="s">
        <v>4813</v>
      </c>
      <c r="C10173" s="60" t="s">
        <v>11007</v>
      </c>
      <c r="D10173" s="65">
        <v>1</v>
      </c>
      <c r="E10173" s="66" t="s">
        <v>31</v>
      </c>
      <c r="F10173" s="67">
        <v>200000</v>
      </c>
      <c r="G10173" s="217">
        <f t="shared" si="298"/>
        <v>200000</v>
      </c>
      <c r="H10173" s="86" t="s">
        <v>1101</v>
      </c>
      <c r="I10173" s="73" t="s">
        <v>11048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98"/>
        <v>20000</v>
      </c>
      <c r="H10174" s="86" t="s">
        <v>1101</v>
      </c>
      <c r="I10174" s="73" t="s">
        <v>11048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98"/>
        <v>43000</v>
      </c>
      <c r="H10175" s="86" t="s">
        <v>1101</v>
      </c>
      <c r="I10175" s="73" t="s">
        <v>11048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97"/>
        <v>80000</v>
      </c>
      <c r="H10176" s="86" t="s">
        <v>1101</v>
      </c>
      <c r="I10176" s="73" t="s">
        <v>11048</v>
      </c>
    </row>
    <row r="10177" spans="1:9" hidden="1" x14ac:dyDescent="0.25">
      <c r="A10177" s="218">
        <v>44744</v>
      </c>
      <c r="B10177" s="60" t="s">
        <v>4925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97"/>
        <v>40000</v>
      </c>
      <c r="H10177" s="86" t="s">
        <v>1101</v>
      </c>
      <c r="I10177" s="73" t="s">
        <v>11048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11048</v>
      </c>
    </row>
    <row r="10179" spans="1:9" hidden="1" x14ac:dyDescent="0.25">
      <c r="A10179" s="218">
        <v>44744</v>
      </c>
      <c r="B10179" s="63" t="s">
        <v>4579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11048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11049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4885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97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4626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97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4627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97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4892</v>
      </c>
      <c r="C10185" s="60" t="s">
        <v>4893</v>
      </c>
      <c r="D10185" s="65">
        <v>3</v>
      </c>
      <c r="E10185" s="76" t="s">
        <v>28</v>
      </c>
      <c r="F10185" s="72">
        <v>3000</v>
      </c>
      <c r="G10185" s="217">
        <f t="shared" si="297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4894</v>
      </c>
      <c r="C10186" s="60" t="s">
        <v>4893</v>
      </c>
      <c r="D10186" s="65">
        <v>3</v>
      </c>
      <c r="E10186" s="76" t="s">
        <v>28</v>
      </c>
      <c r="F10186" s="72">
        <v>2500</v>
      </c>
      <c r="G10186" s="217">
        <f t="shared" si="297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4886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97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4887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97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4888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97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4208</v>
      </c>
      <c r="C10190" s="80" t="s">
        <v>4085</v>
      </c>
      <c r="D10190" s="65">
        <v>1</v>
      </c>
      <c r="E10190" s="66" t="s">
        <v>71</v>
      </c>
      <c r="F10190" s="72">
        <v>2500000</v>
      </c>
      <c r="G10190" s="217">
        <f t="shared" si="297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4889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97"/>
        <v>35000</v>
      </c>
      <c r="H10191" s="86" t="s">
        <v>4550</v>
      </c>
      <c r="I10191" s="364"/>
    </row>
    <row r="10192" spans="1:9" hidden="1" x14ac:dyDescent="0.25">
      <c r="A10192" s="218">
        <v>44744</v>
      </c>
      <c r="B10192" s="60" t="s">
        <v>4890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97"/>
        <v>12000</v>
      </c>
      <c r="H10192" s="86" t="s">
        <v>4550</v>
      </c>
      <c r="I10192" s="364"/>
    </row>
    <row r="10193" spans="1:9" hidden="1" x14ac:dyDescent="0.25">
      <c r="A10193" s="218">
        <v>44744</v>
      </c>
      <c r="B10193" s="60" t="s">
        <v>3997</v>
      </c>
      <c r="C10193" s="60" t="s">
        <v>4419</v>
      </c>
      <c r="D10193" s="65">
        <v>4</v>
      </c>
      <c r="E10193" s="60" t="s">
        <v>330</v>
      </c>
      <c r="F10193" s="67">
        <v>23000</v>
      </c>
      <c r="G10193" s="217">
        <f t="shared" si="297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97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4895</v>
      </c>
      <c r="C10195" s="60" t="s">
        <v>1053</v>
      </c>
      <c r="D10195" s="81">
        <v>1</v>
      </c>
      <c r="E10195" s="76" t="s">
        <v>28</v>
      </c>
      <c r="F10195" s="398">
        <v>250000</v>
      </c>
      <c r="G10195" s="217">
        <f t="shared" si="297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4896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97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3997</v>
      </c>
      <c r="C10197" s="60" t="s">
        <v>4419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4903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99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10643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99"/>
        <v>905400</v>
      </c>
      <c r="H10200" s="86" t="s">
        <v>953</v>
      </c>
      <c r="I10200" s="73" t="s">
        <v>11050</v>
      </c>
    </row>
    <row r="10201" spans="1:9" hidden="1" x14ac:dyDescent="0.25">
      <c r="A10201" s="218">
        <v>44775</v>
      </c>
      <c r="B10201" s="60" t="s">
        <v>4900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99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4915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11051</v>
      </c>
    </row>
    <row r="10204" spans="1:9" hidden="1" x14ac:dyDescent="0.25">
      <c r="A10204" s="218">
        <v>44775</v>
      </c>
      <c r="B10204" s="60" t="s">
        <v>5010</v>
      </c>
      <c r="C10204" s="60" t="s">
        <v>11052</v>
      </c>
      <c r="D10204" s="65">
        <v>1</v>
      </c>
      <c r="E10204" s="66" t="s">
        <v>28</v>
      </c>
      <c r="F10204" s="67">
        <v>1270000</v>
      </c>
      <c r="G10204" s="68">
        <f t="shared" si="299"/>
        <v>1270000</v>
      </c>
      <c r="H10204" s="86" t="s">
        <v>11053</v>
      </c>
      <c r="I10204" s="73" t="s">
        <v>11009</v>
      </c>
    </row>
    <row r="10205" spans="1:9" hidden="1" x14ac:dyDescent="0.25">
      <c r="A10205" s="218">
        <v>44775</v>
      </c>
      <c r="B10205" s="60" t="s">
        <v>5010</v>
      </c>
      <c r="C10205" s="60" t="s">
        <v>11054</v>
      </c>
      <c r="D10205" s="65">
        <v>1</v>
      </c>
      <c r="E10205" s="60" t="s">
        <v>28</v>
      </c>
      <c r="F10205" s="67">
        <v>1270000</v>
      </c>
      <c r="G10205" s="217">
        <f t="shared" si="299"/>
        <v>1270000</v>
      </c>
      <c r="H10205" s="86" t="s">
        <v>11053</v>
      </c>
      <c r="I10205" s="73" t="s">
        <v>11009</v>
      </c>
    </row>
    <row r="10206" spans="1:9" hidden="1" x14ac:dyDescent="0.25">
      <c r="A10206" s="218">
        <v>44775</v>
      </c>
      <c r="B10206" s="60" t="s">
        <v>5010</v>
      </c>
      <c r="C10206" s="60" t="s">
        <v>11055</v>
      </c>
      <c r="D10206" s="65">
        <v>1</v>
      </c>
      <c r="E10206" s="66" t="s">
        <v>28</v>
      </c>
      <c r="F10206" s="89">
        <v>1270000</v>
      </c>
      <c r="G10206" s="68">
        <f t="shared" si="299"/>
        <v>1270000</v>
      </c>
      <c r="H10206" s="86" t="s">
        <v>11053</v>
      </c>
      <c r="I10206" s="73" t="s">
        <v>11009</v>
      </c>
    </row>
    <row r="10207" spans="1:9" hidden="1" x14ac:dyDescent="0.25">
      <c r="A10207" s="218">
        <v>44775</v>
      </c>
      <c r="B10207" s="60" t="s">
        <v>5010</v>
      </c>
      <c r="C10207" s="60" t="s">
        <v>11056</v>
      </c>
      <c r="D10207" s="65">
        <v>1</v>
      </c>
      <c r="E10207" s="66" t="s">
        <v>28</v>
      </c>
      <c r="F10207" s="72">
        <v>1270000</v>
      </c>
      <c r="G10207" s="68">
        <f t="shared" si="299"/>
        <v>1270000</v>
      </c>
      <c r="H10207" s="86" t="s">
        <v>11053</v>
      </c>
      <c r="I10207" s="73" t="s">
        <v>11009</v>
      </c>
    </row>
    <row r="10208" spans="1:9" hidden="1" x14ac:dyDescent="0.25">
      <c r="A10208" s="218">
        <v>44775</v>
      </c>
      <c r="B10208" s="60" t="s">
        <v>10613</v>
      </c>
      <c r="C10208" s="60" t="s">
        <v>10567</v>
      </c>
      <c r="D10208" s="65">
        <v>4</v>
      </c>
      <c r="E10208" s="66" t="s">
        <v>28</v>
      </c>
      <c r="F10208" s="68">
        <v>45000</v>
      </c>
      <c r="G10208" s="68">
        <f t="shared" si="299"/>
        <v>180000</v>
      </c>
      <c r="H10208" s="86" t="s">
        <v>11053</v>
      </c>
      <c r="I10208" s="73" t="s">
        <v>11009</v>
      </c>
    </row>
    <row r="10209" spans="1:9" hidden="1" x14ac:dyDescent="0.25">
      <c r="A10209" s="218">
        <v>44775</v>
      </c>
      <c r="B10209" s="75" t="s">
        <v>10836</v>
      </c>
      <c r="C10209" s="71" t="s">
        <v>10604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11053</v>
      </c>
      <c r="I10209" s="73" t="s">
        <v>11009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00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5733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00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00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4897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3949</v>
      </c>
      <c r="I10213" s="73"/>
    </row>
    <row r="10214" spans="1:9" hidden="1" x14ac:dyDescent="0.25">
      <c r="A10214" s="218">
        <v>44775</v>
      </c>
      <c r="B10214" s="60" t="s">
        <v>4909</v>
      </c>
      <c r="C10214" s="60" t="s">
        <v>4910</v>
      </c>
      <c r="D10214" s="65">
        <v>1</v>
      </c>
      <c r="E10214" s="66" t="s">
        <v>31</v>
      </c>
      <c r="F10214" s="67">
        <v>1825000</v>
      </c>
      <c r="G10214" s="217">
        <f t="shared" si="300"/>
        <v>1825000</v>
      </c>
      <c r="H10214" s="86" t="s">
        <v>1101</v>
      </c>
      <c r="I10214" s="73" t="s">
        <v>11032</v>
      </c>
    </row>
    <row r="10215" spans="1:9" hidden="1" x14ac:dyDescent="0.25">
      <c r="A10215" s="218">
        <v>44775</v>
      </c>
      <c r="B10215" s="60" t="s">
        <v>4898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00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00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00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4918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00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4905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00"/>
        <v>2174500</v>
      </c>
      <c r="H10219" s="86" t="s">
        <v>4490</v>
      </c>
      <c r="I10219" s="73"/>
    </row>
    <row r="10220" spans="1:9" hidden="1" x14ac:dyDescent="0.25">
      <c r="A10220" s="218">
        <v>44775</v>
      </c>
      <c r="B10220" s="60" t="s">
        <v>4901</v>
      </c>
      <c r="C10220" s="75" t="s">
        <v>580</v>
      </c>
      <c r="D10220" s="65">
        <v>4</v>
      </c>
      <c r="E10220" s="66" t="s">
        <v>28</v>
      </c>
      <c r="F10220" s="396">
        <v>20000</v>
      </c>
      <c r="G10220" s="68">
        <f t="shared" si="300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9082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4532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99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4906</v>
      </c>
      <c r="C10223" s="60" t="s">
        <v>4907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4908</v>
      </c>
      <c r="C10224" s="60" t="s">
        <v>4907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4926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99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5195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99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8381</v>
      </c>
      <c r="C10227" s="60" t="s">
        <v>8382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5010</v>
      </c>
      <c r="C10228" s="60" t="s">
        <v>11057</v>
      </c>
      <c r="D10228" s="65">
        <v>1</v>
      </c>
      <c r="E10228" s="60" t="s">
        <v>28</v>
      </c>
      <c r="F10228" s="67">
        <v>1270000</v>
      </c>
      <c r="G10228" s="217">
        <f t="shared" si="299"/>
        <v>1270000</v>
      </c>
      <c r="H10228" s="86" t="s">
        <v>3894</v>
      </c>
      <c r="I10228" s="364" t="s">
        <v>11058</v>
      </c>
    </row>
    <row r="10229" spans="1:9" hidden="1" x14ac:dyDescent="0.25">
      <c r="A10229" s="218">
        <v>44775</v>
      </c>
      <c r="B10229" s="60" t="s">
        <v>5010</v>
      </c>
      <c r="C10229" s="60" t="s">
        <v>11059</v>
      </c>
      <c r="D10229" s="65">
        <v>1</v>
      </c>
      <c r="E10229" s="60" t="s">
        <v>28</v>
      </c>
      <c r="F10229" s="67">
        <v>1270000</v>
      </c>
      <c r="G10229" s="217">
        <f t="shared" si="299"/>
        <v>1270000</v>
      </c>
      <c r="H10229" s="86" t="s">
        <v>3894</v>
      </c>
      <c r="I10229" s="364" t="s">
        <v>11058</v>
      </c>
    </row>
    <row r="10230" spans="1:9" hidden="1" x14ac:dyDescent="0.25">
      <c r="A10230" s="218">
        <v>44775</v>
      </c>
      <c r="B10230" s="74" t="s">
        <v>10599</v>
      </c>
      <c r="C10230" s="60" t="s">
        <v>11060</v>
      </c>
      <c r="D10230" s="65">
        <v>1</v>
      </c>
      <c r="E10230" s="60" t="s">
        <v>28</v>
      </c>
      <c r="F10230" s="67">
        <v>1535000</v>
      </c>
      <c r="G10230" s="217">
        <f t="shared" si="299"/>
        <v>1535000</v>
      </c>
      <c r="H10230" s="86" t="s">
        <v>3894</v>
      </c>
      <c r="I10230" s="364" t="s">
        <v>11058</v>
      </c>
    </row>
    <row r="10231" spans="1:9" hidden="1" x14ac:dyDescent="0.25">
      <c r="A10231" s="218">
        <v>44775</v>
      </c>
      <c r="B10231" s="74" t="s">
        <v>10599</v>
      </c>
      <c r="C10231" s="60" t="s">
        <v>11061</v>
      </c>
      <c r="D10231" s="65">
        <v>1</v>
      </c>
      <c r="E10231" s="60" t="s">
        <v>28</v>
      </c>
      <c r="F10231" s="67">
        <v>1535000</v>
      </c>
      <c r="G10231" s="217">
        <f t="shared" si="299"/>
        <v>1535000</v>
      </c>
      <c r="H10231" s="86" t="s">
        <v>3894</v>
      </c>
      <c r="I10231" s="364" t="s">
        <v>11058</v>
      </c>
    </row>
    <row r="10232" spans="1:9" hidden="1" x14ac:dyDescent="0.25">
      <c r="A10232" s="218">
        <v>44775</v>
      </c>
      <c r="B10232" s="74" t="s">
        <v>10599</v>
      </c>
      <c r="C10232" s="188" t="s">
        <v>11062</v>
      </c>
      <c r="D10232" s="65">
        <v>1</v>
      </c>
      <c r="E10232" s="66" t="s">
        <v>28</v>
      </c>
      <c r="F10232" s="67">
        <v>1535000</v>
      </c>
      <c r="G10232" s="217">
        <f t="shared" si="299"/>
        <v>1535000</v>
      </c>
      <c r="H10232" s="86" t="s">
        <v>3894</v>
      </c>
      <c r="I10232" s="364" t="s">
        <v>11058</v>
      </c>
    </row>
    <row r="10233" spans="1:9" hidden="1" x14ac:dyDescent="0.25">
      <c r="A10233" s="218">
        <v>44775</v>
      </c>
      <c r="B10233" s="74" t="s">
        <v>10599</v>
      </c>
      <c r="C10233" s="60" t="s">
        <v>11063</v>
      </c>
      <c r="D10233" s="65">
        <v>1</v>
      </c>
      <c r="E10233" s="66" t="s">
        <v>31</v>
      </c>
      <c r="F10233" s="67">
        <v>1535000</v>
      </c>
      <c r="G10233" s="217">
        <f t="shared" si="299"/>
        <v>1535000</v>
      </c>
      <c r="H10233" s="86" t="s">
        <v>3894</v>
      </c>
      <c r="I10233" s="364" t="s">
        <v>11058</v>
      </c>
    </row>
    <row r="10234" spans="1:9" hidden="1" x14ac:dyDescent="0.25">
      <c r="A10234" s="218">
        <v>44775</v>
      </c>
      <c r="B10234" s="74" t="s">
        <v>10599</v>
      </c>
      <c r="C10234" s="75" t="s">
        <v>11064</v>
      </c>
      <c r="D10234" s="65">
        <v>1</v>
      </c>
      <c r="E10234" s="66" t="s">
        <v>31</v>
      </c>
      <c r="F10234" s="67">
        <v>1535000</v>
      </c>
      <c r="G10234" s="217">
        <f t="shared" si="299"/>
        <v>1535000</v>
      </c>
      <c r="H10234" s="86" t="s">
        <v>3894</v>
      </c>
      <c r="I10234" s="364" t="s">
        <v>11058</v>
      </c>
    </row>
    <row r="10235" spans="1:9" hidden="1" x14ac:dyDescent="0.25">
      <c r="A10235" s="218">
        <v>44775</v>
      </c>
      <c r="B10235" s="74" t="s">
        <v>10599</v>
      </c>
      <c r="C10235" s="87" t="s">
        <v>11065</v>
      </c>
      <c r="D10235" s="65">
        <v>1</v>
      </c>
      <c r="E10235" s="66" t="s">
        <v>28</v>
      </c>
      <c r="F10235" s="67">
        <v>1535000</v>
      </c>
      <c r="G10235" s="217">
        <f t="shared" si="299"/>
        <v>1535000</v>
      </c>
      <c r="H10235" s="86" t="s">
        <v>3894</v>
      </c>
      <c r="I10235" s="364" t="s">
        <v>11058</v>
      </c>
    </row>
    <row r="10236" spans="1:9" hidden="1" x14ac:dyDescent="0.25">
      <c r="A10236" s="218">
        <v>44775</v>
      </c>
      <c r="B10236" s="79" t="s">
        <v>10944</v>
      </c>
      <c r="C10236" s="71" t="s">
        <v>10604</v>
      </c>
      <c r="D10236" s="65">
        <v>6</v>
      </c>
      <c r="E10236" s="66" t="s">
        <v>28</v>
      </c>
      <c r="F10236" s="67">
        <v>155000</v>
      </c>
      <c r="G10236" s="217">
        <f t="shared" si="299"/>
        <v>930000</v>
      </c>
      <c r="H10236" s="86" t="s">
        <v>3894</v>
      </c>
      <c r="I10236" s="364" t="s">
        <v>11058</v>
      </c>
    </row>
    <row r="10237" spans="1:9" hidden="1" x14ac:dyDescent="0.25">
      <c r="A10237" s="218">
        <v>44775</v>
      </c>
      <c r="B10237" s="75" t="s">
        <v>4143</v>
      </c>
      <c r="C10237" s="75" t="s">
        <v>4141</v>
      </c>
      <c r="D10237" s="65">
        <v>2</v>
      </c>
      <c r="E10237" s="372" t="s">
        <v>28</v>
      </c>
      <c r="F10237" s="68">
        <v>140000</v>
      </c>
      <c r="G10237" s="217">
        <f t="shared" si="299"/>
        <v>280000</v>
      </c>
      <c r="H10237" s="86" t="s">
        <v>3894</v>
      </c>
      <c r="I10237" s="364" t="s">
        <v>11058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2">
        <v>5</v>
      </c>
      <c r="E10238" s="66" t="s">
        <v>330</v>
      </c>
      <c r="F10238" s="68">
        <v>24650</v>
      </c>
      <c r="G10238" s="217">
        <v>122610</v>
      </c>
      <c r="H10238" s="86" t="s">
        <v>4673</v>
      </c>
      <c r="I10238" s="60"/>
    </row>
    <row r="10239" spans="1:9" hidden="1" x14ac:dyDescent="0.25">
      <c r="A10239" s="218">
        <v>44775</v>
      </c>
      <c r="B10239" s="60" t="s">
        <v>3997</v>
      </c>
      <c r="C10239" s="60" t="s">
        <v>4419</v>
      </c>
      <c r="D10239" s="512">
        <v>5</v>
      </c>
      <c r="E10239" s="66" t="s">
        <v>137</v>
      </c>
      <c r="F10239" s="62">
        <v>23000</v>
      </c>
      <c r="G10239" s="68">
        <v>115000</v>
      </c>
      <c r="H10239" s="86" t="s">
        <v>4673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301">F10240*D10240</f>
        <v>800000</v>
      </c>
      <c r="H10240" s="86" t="s">
        <v>154</v>
      </c>
      <c r="I10240" s="73" t="s">
        <v>11066</v>
      </c>
    </row>
    <row r="10241" spans="1:9" hidden="1" x14ac:dyDescent="0.25">
      <c r="A10241" s="218">
        <v>44806</v>
      </c>
      <c r="B10241" s="60" t="s">
        <v>11067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01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4919</v>
      </c>
      <c r="C10242" s="75" t="s">
        <v>4920</v>
      </c>
      <c r="D10242" s="65">
        <v>1</v>
      </c>
      <c r="E10242" s="66" t="s">
        <v>52</v>
      </c>
      <c r="F10242" s="72">
        <v>737000</v>
      </c>
      <c r="G10242" s="68">
        <f t="shared" si="301"/>
        <v>737000</v>
      </c>
      <c r="H10242" s="86" t="s">
        <v>4921</v>
      </c>
      <c r="I10242" s="73"/>
    </row>
    <row r="10243" spans="1:9" hidden="1" x14ac:dyDescent="0.25">
      <c r="A10243" s="218">
        <v>44806</v>
      </c>
      <c r="B10243" s="60" t="s">
        <v>4922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01"/>
        <v>550000</v>
      </c>
      <c r="H10243" s="86" t="s">
        <v>4923</v>
      </c>
      <c r="I10243" s="73" t="s">
        <v>11068</v>
      </c>
    </row>
    <row r="10244" spans="1:9" hidden="1" x14ac:dyDescent="0.25">
      <c r="A10244" s="218">
        <v>44806</v>
      </c>
      <c r="B10244" s="79" t="s">
        <v>4924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01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01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01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01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01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01"/>
        <v>73950</v>
      </c>
      <c r="H10249" s="86" t="s">
        <v>4673</v>
      </c>
      <c r="I10249" s="73"/>
    </row>
    <row r="10250" spans="1:9" hidden="1" x14ac:dyDescent="0.25">
      <c r="A10250" s="218">
        <v>44806</v>
      </c>
      <c r="B10250" s="60" t="s">
        <v>3997</v>
      </c>
      <c r="C10250" s="60" t="s">
        <v>4419</v>
      </c>
      <c r="D10250" s="65">
        <v>7</v>
      </c>
      <c r="E10250" s="76" t="s">
        <v>137</v>
      </c>
      <c r="F10250" s="89">
        <v>23000</v>
      </c>
      <c r="G10250" s="68">
        <f t="shared" si="301"/>
        <v>161000</v>
      </c>
      <c r="H10250" s="86" t="s">
        <v>4673</v>
      </c>
      <c r="I10250" s="73"/>
    </row>
    <row r="10251" spans="1:9" hidden="1" x14ac:dyDescent="0.25">
      <c r="A10251" s="218">
        <v>44806</v>
      </c>
      <c r="B10251" s="60" t="s">
        <v>3997</v>
      </c>
      <c r="C10251" s="60" t="s">
        <v>4419</v>
      </c>
      <c r="D10251" s="65">
        <v>2.5</v>
      </c>
      <c r="E10251" s="76" t="s">
        <v>137</v>
      </c>
      <c r="F10251" s="89">
        <v>23000</v>
      </c>
      <c r="G10251" s="68">
        <f t="shared" si="301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4927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01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4928</v>
      </c>
      <c r="C10253" s="60" t="s">
        <v>4929</v>
      </c>
      <c r="D10253" s="65">
        <v>2</v>
      </c>
      <c r="E10253" s="66" t="s">
        <v>28</v>
      </c>
      <c r="F10253" s="68">
        <v>22000</v>
      </c>
      <c r="G10253" s="68">
        <f t="shared" si="301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4928</v>
      </c>
      <c r="C10254" s="60" t="s">
        <v>4930</v>
      </c>
      <c r="D10254" s="81">
        <v>2</v>
      </c>
      <c r="E10254" s="66" t="s">
        <v>31</v>
      </c>
      <c r="F10254" s="217">
        <v>22000</v>
      </c>
      <c r="G10254" s="68">
        <f t="shared" si="301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4640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01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4931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01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01"/>
        <v>119000</v>
      </c>
      <c r="H10257" s="86" t="s">
        <v>789</v>
      </c>
      <c r="I10257" s="73"/>
    </row>
    <row r="10258" spans="1:9" x14ac:dyDescent="0.25">
      <c r="A10258" s="218">
        <v>44836</v>
      </c>
      <c r="B10258" s="60" t="s">
        <v>11069</v>
      </c>
      <c r="C10258" s="60" t="s">
        <v>10996</v>
      </c>
      <c r="D10258" s="65">
        <v>2</v>
      </c>
      <c r="E10258" s="66" t="s">
        <v>28</v>
      </c>
      <c r="F10258" s="72">
        <v>12500</v>
      </c>
      <c r="G10258" s="217">
        <f t="shared" si="301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01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4287</v>
      </c>
      <c r="C10260" s="60"/>
      <c r="D10260" s="65">
        <v>20</v>
      </c>
      <c r="E10260" s="66" t="s">
        <v>28</v>
      </c>
      <c r="F10260" s="67">
        <v>800</v>
      </c>
      <c r="G10260" s="68">
        <f t="shared" si="301"/>
        <v>16000</v>
      </c>
      <c r="H10260" s="86" t="s">
        <v>3947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01"/>
        <v>6000</v>
      </c>
      <c r="H10261" s="86" t="s">
        <v>3947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01"/>
        <v>264000</v>
      </c>
      <c r="H10262" s="86" t="s">
        <v>2501</v>
      </c>
      <c r="I10262" s="73" t="s">
        <v>11070</v>
      </c>
    </row>
    <row r="10263" spans="1:9" hidden="1" x14ac:dyDescent="0.25">
      <c r="A10263" s="218">
        <v>44836</v>
      </c>
      <c r="B10263" s="60" t="s">
        <v>4083</v>
      </c>
      <c r="C10263" s="60" t="s">
        <v>4027</v>
      </c>
      <c r="D10263" s="65">
        <v>1</v>
      </c>
      <c r="E10263" s="76" t="s">
        <v>31</v>
      </c>
      <c r="F10263" s="72">
        <v>475000</v>
      </c>
      <c r="G10263" s="217">
        <f t="shared" si="301"/>
        <v>475000</v>
      </c>
      <c r="H10263" s="86" t="s">
        <v>2501</v>
      </c>
      <c r="I10263" s="73" t="s">
        <v>11070</v>
      </c>
    </row>
    <row r="10264" spans="1:9" hidden="1" x14ac:dyDescent="0.25">
      <c r="A10264" s="218">
        <v>44836</v>
      </c>
      <c r="B10264" s="60" t="s">
        <v>4083</v>
      </c>
      <c r="C10264" s="60" t="s">
        <v>4027</v>
      </c>
      <c r="D10264" s="65">
        <v>1</v>
      </c>
      <c r="E10264" s="76" t="s">
        <v>31</v>
      </c>
      <c r="F10264" s="72">
        <v>475000</v>
      </c>
      <c r="G10264" s="217">
        <f t="shared" si="301"/>
        <v>475000</v>
      </c>
      <c r="H10264" s="86" t="s">
        <v>2744</v>
      </c>
      <c r="I10264" s="73" t="s">
        <v>11071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01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4932</v>
      </c>
      <c r="C10266" s="75" t="s">
        <v>4933</v>
      </c>
      <c r="D10266" s="65">
        <v>2</v>
      </c>
      <c r="E10266" s="66" t="s">
        <v>28</v>
      </c>
      <c r="F10266" s="68">
        <v>39000</v>
      </c>
      <c r="G10266" s="68">
        <f t="shared" si="301"/>
        <v>78000</v>
      </c>
      <c r="H10266" s="86" t="s">
        <v>3947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4933</v>
      </c>
      <c r="D10267" s="65">
        <v>2</v>
      </c>
      <c r="E10267" s="66" t="s">
        <v>28</v>
      </c>
      <c r="F10267" s="62">
        <v>847000</v>
      </c>
      <c r="G10267" s="68">
        <f t="shared" si="301"/>
        <v>1694000</v>
      </c>
      <c r="H10267" s="86" t="s">
        <v>3947</v>
      </c>
      <c r="I10267" s="73"/>
    </row>
    <row r="10268" spans="1:9" hidden="1" x14ac:dyDescent="0.25">
      <c r="A10268" s="218">
        <v>44836</v>
      </c>
      <c r="B10268" s="60" t="s">
        <v>4455</v>
      </c>
      <c r="C10268" s="60" t="s">
        <v>4933</v>
      </c>
      <c r="D10268" s="65">
        <v>4</v>
      </c>
      <c r="E10268" s="66" t="s">
        <v>28</v>
      </c>
      <c r="F10268" s="67">
        <v>405000</v>
      </c>
      <c r="G10268" s="68">
        <f t="shared" si="301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01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11072</v>
      </c>
      <c r="C10270" s="60" t="s">
        <v>4419</v>
      </c>
      <c r="D10270" s="65">
        <v>8</v>
      </c>
      <c r="E10270" s="76" t="s">
        <v>137</v>
      </c>
      <c r="F10270" s="89">
        <v>23000</v>
      </c>
      <c r="G10270" s="68">
        <f t="shared" si="301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01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01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01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4941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01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4469</v>
      </c>
      <c r="C10275" s="60" t="s">
        <v>49</v>
      </c>
      <c r="D10275" s="65">
        <v>1</v>
      </c>
      <c r="E10275" s="66" t="s">
        <v>28</v>
      </c>
      <c r="F10275" s="396">
        <v>75000</v>
      </c>
      <c r="G10275" s="68">
        <f t="shared" si="301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01"/>
        <v>110000</v>
      </c>
      <c r="H10276" s="86" t="s">
        <v>1301</v>
      </c>
      <c r="I10276" s="73" t="s">
        <v>11073</v>
      </c>
    </row>
    <row r="10277" spans="1:9" hidden="1" x14ac:dyDescent="0.25">
      <c r="A10277" s="218">
        <v>44867</v>
      </c>
      <c r="B10277" s="60" t="s">
        <v>4940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01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01"/>
        <v>20000</v>
      </c>
      <c r="H10278" s="86" t="s">
        <v>909</v>
      </c>
      <c r="I10278" s="73" t="s">
        <v>11074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01"/>
        <v>27000</v>
      </c>
      <c r="H10279" s="86" t="s">
        <v>3947</v>
      </c>
      <c r="I10279" s="73"/>
    </row>
    <row r="10280" spans="1:9" hidden="1" x14ac:dyDescent="0.25">
      <c r="A10280" s="218">
        <v>44867</v>
      </c>
      <c r="B10280" s="60" t="s">
        <v>11005</v>
      </c>
      <c r="C10280" s="60" t="s">
        <v>8459</v>
      </c>
      <c r="D10280" s="65">
        <v>0.6</v>
      </c>
      <c r="E10280" s="66" t="s">
        <v>137</v>
      </c>
      <c r="F10280" s="89">
        <v>82500</v>
      </c>
      <c r="G10280" s="217">
        <f t="shared" si="301"/>
        <v>49500</v>
      </c>
      <c r="H10280" s="86" t="s">
        <v>825</v>
      </c>
      <c r="I10280" s="73" t="s">
        <v>11075</v>
      </c>
    </row>
    <row r="10281" spans="1:9" hidden="1" x14ac:dyDescent="0.25">
      <c r="A10281" s="218">
        <v>44867</v>
      </c>
      <c r="B10281" s="60" t="s">
        <v>4881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01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4880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01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4948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01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01"/>
        <v>49300</v>
      </c>
      <c r="H10284" s="86" t="s">
        <v>4490</v>
      </c>
      <c r="I10284" s="73"/>
    </row>
    <row r="10285" spans="1:9" hidden="1" x14ac:dyDescent="0.25">
      <c r="A10285" s="218">
        <v>44867</v>
      </c>
      <c r="B10285" s="60" t="s">
        <v>11005</v>
      </c>
      <c r="C10285" s="60" t="s">
        <v>8459</v>
      </c>
      <c r="D10285" s="65">
        <v>0.6</v>
      </c>
      <c r="E10285" s="66" t="s">
        <v>137</v>
      </c>
      <c r="F10285" s="89">
        <v>82500</v>
      </c>
      <c r="G10285" s="68">
        <f t="shared" si="301"/>
        <v>49500</v>
      </c>
      <c r="H10285" s="86" t="s">
        <v>11076</v>
      </c>
      <c r="I10285" s="73"/>
    </row>
    <row r="10286" spans="1:9" hidden="1" x14ac:dyDescent="0.25">
      <c r="A10286" s="218">
        <v>44867</v>
      </c>
      <c r="B10286" s="60" t="s">
        <v>4945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01"/>
        <v>676100</v>
      </c>
      <c r="H10286" s="86" t="s">
        <v>3884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10649</v>
      </c>
      <c r="D10287" s="65">
        <v>1</v>
      </c>
      <c r="E10287" s="76" t="s">
        <v>28</v>
      </c>
      <c r="F10287" s="89">
        <v>118181</v>
      </c>
      <c r="G10287" s="68">
        <f t="shared" si="301"/>
        <v>118181</v>
      </c>
      <c r="H10287" s="86" t="s">
        <v>1146</v>
      </c>
      <c r="I10287" s="73" t="s">
        <v>11077</v>
      </c>
    </row>
    <row r="10288" spans="1:9" hidden="1" x14ac:dyDescent="0.25">
      <c r="A10288" s="218">
        <v>44867</v>
      </c>
      <c r="B10288" s="60" t="s">
        <v>236</v>
      </c>
      <c r="C10288" s="60" t="s">
        <v>10699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11077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11077</v>
      </c>
    </row>
    <row r="10290" spans="1:9" hidden="1" x14ac:dyDescent="0.25">
      <c r="A10290" s="218">
        <v>44867</v>
      </c>
      <c r="B10290" s="63" t="s">
        <v>4170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01"/>
        <v>20000</v>
      </c>
      <c r="H10290" s="86" t="s">
        <v>1146</v>
      </c>
      <c r="I10290" s="73" t="s">
        <v>11077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11072</v>
      </c>
      <c r="C10292" s="60" t="s">
        <v>4419</v>
      </c>
      <c r="D10292" s="65">
        <v>5</v>
      </c>
      <c r="E10292" s="76" t="s">
        <v>137</v>
      </c>
      <c r="F10292" s="89">
        <v>23000</v>
      </c>
      <c r="G10292" s="217">
        <f t="shared" si="301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01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4522</v>
      </c>
      <c r="C10294" s="60" t="s">
        <v>49</v>
      </c>
      <c r="D10294" s="65">
        <v>2</v>
      </c>
      <c r="E10294" s="66" t="s">
        <v>28</v>
      </c>
      <c r="F10294" s="396">
        <v>14500</v>
      </c>
      <c r="G10294" s="68">
        <f t="shared" si="301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11078</v>
      </c>
      <c r="C10295" s="60" t="s">
        <v>67</v>
      </c>
      <c r="D10295" s="65">
        <v>30</v>
      </c>
      <c r="E10295" s="66" t="s">
        <v>28</v>
      </c>
      <c r="F10295" s="396">
        <v>850</v>
      </c>
      <c r="G10295" s="68">
        <f t="shared" si="301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01"/>
        <v>9000</v>
      </c>
      <c r="H10296" s="86" t="s">
        <v>3947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01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6">
        <v>28200</v>
      </c>
      <c r="G10298" s="68">
        <f t="shared" si="301"/>
        <v>225600</v>
      </c>
      <c r="H10298" s="86" t="s">
        <v>620</v>
      </c>
      <c r="I10298" s="73" t="s">
        <v>11079</v>
      </c>
    </row>
    <row r="10299" spans="1:9" hidden="1" x14ac:dyDescent="0.25">
      <c r="A10299" s="218">
        <v>44897</v>
      </c>
      <c r="B10299" s="60" t="s">
        <v>5010</v>
      </c>
      <c r="C10299" s="60" t="s">
        <v>11080</v>
      </c>
      <c r="D10299" s="65">
        <v>1</v>
      </c>
      <c r="E10299" s="66" t="s">
        <v>28</v>
      </c>
      <c r="F10299" s="67">
        <v>1270000</v>
      </c>
      <c r="G10299" s="68">
        <f t="shared" si="301"/>
        <v>1270000</v>
      </c>
      <c r="H10299" s="86" t="s">
        <v>620</v>
      </c>
      <c r="I10299" s="73" t="s">
        <v>11079</v>
      </c>
    </row>
    <row r="10300" spans="1:9" hidden="1" x14ac:dyDescent="0.25">
      <c r="A10300" s="218">
        <v>44897</v>
      </c>
      <c r="B10300" s="75" t="s">
        <v>10836</v>
      </c>
      <c r="C10300" s="71" t="s">
        <v>10604</v>
      </c>
      <c r="D10300" s="65">
        <v>1</v>
      </c>
      <c r="E10300" s="66" t="s">
        <v>28</v>
      </c>
      <c r="F10300" s="72">
        <v>148500</v>
      </c>
      <c r="G10300" s="68">
        <f t="shared" si="301"/>
        <v>148500</v>
      </c>
      <c r="H10300" s="86" t="s">
        <v>620</v>
      </c>
      <c r="I10300" s="73" t="s">
        <v>11079</v>
      </c>
    </row>
    <row r="10301" spans="1:9" hidden="1" x14ac:dyDescent="0.25">
      <c r="A10301" s="218">
        <v>44897</v>
      </c>
      <c r="B10301" s="60" t="s">
        <v>10613</v>
      </c>
      <c r="C10301" s="60" t="s">
        <v>10567</v>
      </c>
      <c r="D10301" s="65">
        <v>1</v>
      </c>
      <c r="E10301" s="66" t="s">
        <v>28</v>
      </c>
      <c r="F10301" s="72">
        <v>45000</v>
      </c>
      <c r="G10301" s="68">
        <f t="shared" si="301"/>
        <v>45000</v>
      </c>
      <c r="H10301" s="86" t="s">
        <v>620</v>
      </c>
      <c r="I10301" s="73" t="s">
        <v>11079</v>
      </c>
    </row>
    <row r="10302" spans="1:9" hidden="1" x14ac:dyDescent="0.25">
      <c r="A10302" s="218">
        <v>44897</v>
      </c>
      <c r="B10302" s="60" t="s">
        <v>4949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01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4024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01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4950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02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6">
        <v>28200</v>
      </c>
      <c r="G10305" s="68">
        <f t="shared" si="302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4047</v>
      </c>
      <c r="C10306" s="60" t="s">
        <v>340</v>
      </c>
      <c r="D10306" s="65">
        <v>1</v>
      </c>
      <c r="E10306" s="66" t="s">
        <v>28</v>
      </c>
      <c r="F10306" s="396">
        <v>87500</v>
      </c>
      <c r="G10306" s="217">
        <f t="shared" si="302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4115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02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02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4909</v>
      </c>
      <c r="C10309" s="60" t="s">
        <v>4913</v>
      </c>
      <c r="D10309" s="65">
        <v>1</v>
      </c>
      <c r="E10309" s="66" t="s">
        <v>31</v>
      </c>
      <c r="F10309" s="67">
        <v>1825000</v>
      </c>
      <c r="G10309" s="217">
        <f t="shared" si="302"/>
        <v>1825000</v>
      </c>
      <c r="H10309" s="86" t="s">
        <v>166</v>
      </c>
      <c r="I10309" s="73" t="s">
        <v>11081</v>
      </c>
    </row>
    <row r="10310" spans="1:9" hidden="1" x14ac:dyDescent="0.25">
      <c r="A10310" s="218">
        <v>44897</v>
      </c>
      <c r="B10310" s="60" t="s">
        <v>4909</v>
      </c>
      <c r="C10310" s="60" t="s">
        <v>4913</v>
      </c>
      <c r="D10310" s="65">
        <v>1</v>
      </c>
      <c r="E10310" s="66" t="s">
        <v>31</v>
      </c>
      <c r="F10310" s="67">
        <v>1825000</v>
      </c>
      <c r="G10310" s="217">
        <f t="shared" si="302"/>
        <v>1825000</v>
      </c>
      <c r="H10310" s="86" t="s">
        <v>166</v>
      </c>
      <c r="I10310" s="73" t="s">
        <v>11081</v>
      </c>
    </row>
    <row r="10311" spans="1:9" hidden="1" x14ac:dyDescent="0.25">
      <c r="A10311" s="218">
        <v>44897</v>
      </c>
      <c r="B10311" s="60" t="s">
        <v>4951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02"/>
        <v>125000</v>
      </c>
      <c r="H10311" s="86" t="s">
        <v>166</v>
      </c>
      <c r="I10311" s="73" t="s">
        <v>11081</v>
      </c>
    </row>
    <row r="10312" spans="1:9" hidden="1" x14ac:dyDescent="0.25">
      <c r="A10312" s="218">
        <v>44897</v>
      </c>
      <c r="B10312" s="74" t="s">
        <v>10599</v>
      </c>
      <c r="C10312" s="75" t="s">
        <v>11082</v>
      </c>
      <c r="D10312" s="65">
        <v>1</v>
      </c>
      <c r="E10312" s="66" t="s">
        <v>31</v>
      </c>
      <c r="F10312" s="67">
        <v>1535000</v>
      </c>
      <c r="G10312" s="217">
        <f t="shared" si="302"/>
        <v>1535000</v>
      </c>
      <c r="H10312" s="86" t="s">
        <v>2003</v>
      </c>
      <c r="I10312" s="73" t="s">
        <v>11083</v>
      </c>
    </row>
    <row r="10313" spans="1:9" hidden="1" x14ac:dyDescent="0.25">
      <c r="A10313" s="218">
        <v>44897</v>
      </c>
      <c r="B10313" s="74" t="s">
        <v>10599</v>
      </c>
      <c r="C10313" s="60" t="s">
        <v>11084</v>
      </c>
      <c r="D10313" s="65">
        <v>1</v>
      </c>
      <c r="E10313" s="66" t="s">
        <v>28</v>
      </c>
      <c r="F10313" s="67">
        <v>1535000</v>
      </c>
      <c r="G10313" s="217">
        <f t="shared" si="302"/>
        <v>1535000</v>
      </c>
      <c r="H10313" s="86" t="s">
        <v>2003</v>
      </c>
      <c r="I10313" s="73" t="s">
        <v>11083</v>
      </c>
    </row>
    <row r="10314" spans="1:9" hidden="1" x14ac:dyDescent="0.25">
      <c r="A10314" s="218">
        <v>44897</v>
      </c>
      <c r="B10314" s="60" t="s">
        <v>4952</v>
      </c>
      <c r="C10314" s="77" t="s">
        <v>5282</v>
      </c>
      <c r="D10314" s="65">
        <v>2</v>
      </c>
      <c r="E10314" s="76" t="s">
        <v>28</v>
      </c>
      <c r="F10314" s="89">
        <v>170000</v>
      </c>
      <c r="G10314" s="68">
        <f t="shared" si="302"/>
        <v>340000</v>
      </c>
      <c r="H10314" s="86" t="s">
        <v>2003</v>
      </c>
      <c r="I10314" s="73" t="s">
        <v>11083</v>
      </c>
    </row>
    <row r="10315" spans="1:9" hidden="1" x14ac:dyDescent="0.25">
      <c r="A10315" s="218">
        <v>44897</v>
      </c>
      <c r="B10315" s="60" t="s">
        <v>11085</v>
      </c>
      <c r="C10315" s="60" t="s">
        <v>5282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11083</v>
      </c>
    </row>
    <row r="10316" spans="1:9" hidden="1" x14ac:dyDescent="0.25">
      <c r="A10316" s="218">
        <v>44897</v>
      </c>
      <c r="B10316" s="60" t="s">
        <v>4282</v>
      </c>
      <c r="C10316" s="60" t="s">
        <v>4557</v>
      </c>
      <c r="D10316" s="65">
        <v>2</v>
      </c>
      <c r="E10316" s="66" t="s">
        <v>28</v>
      </c>
      <c r="F10316" s="68">
        <v>300000</v>
      </c>
      <c r="G10316" s="68">
        <f t="shared" si="302"/>
        <v>600000</v>
      </c>
      <c r="H10316" s="86" t="s">
        <v>11086</v>
      </c>
      <c r="I10316" s="73" t="s">
        <v>11087</v>
      </c>
    </row>
    <row r="10317" spans="1:9" hidden="1" x14ac:dyDescent="0.25">
      <c r="A10317" s="218">
        <v>44897</v>
      </c>
      <c r="B10317" s="79" t="s">
        <v>101</v>
      </c>
      <c r="C10317" s="60" t="s">
        <v>11088</v>
      </c>
      <c r="D10317" s="65">
        <v>1</v>
      </c>
      <c r="E10317" s="66" t="s">
        <v>28</v>
      </c>
      <c r="F10317" s="67">
        <v>3100000</v>
      </c>
      <c r="G10317" s="68">
        <f t="shared" si="302"/>
        <v>3100000</v>
      </c>
      <c r="H10317" s="86" t="s">
        <v>11086</v>
      </c>
      <c r="I10317" s="73" t="s">
        <v>11087</v>
      </c>
    </row>
    <row r="10318" spans="1:9" hidden="1" x14ac:dyDescent="0.25">
      <c r="A10318" s="218">
        <v>44897</v>
      </c>
      <c r="B10318" s="79" t="s">
        <v>101</v>
      </c>
      <c r="C10318" s="60" t="s">
        <v>11089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11086</v>
      </c>
      <c r="I10318" s="73" t="s">
        <v>11087</v>
      </c>
    </row>
    <row r="10319" spans="1:9" hidden="1" x14ac:dyDescent="0.25">
      <c r="A10319" s="218">
        <v>44897</v>
      </c>
      <c r="B10319" s="63" t="s">
        <v>4776</v>
      </c>
      <c r="C10319" s="60" t="s">
        <v>4773</v>
      </c>
      <c r="D10319" s="65">
        <v>2</v>
      </c>
      <c r="E10319" s="76" t="s">
        <v>28</v>
      </c>
      <c r="F10319" s="72">
        <v>85000</v>
      </c>
      <c r="G10319" s="217">
        <f t="shared" si="302"/>
        <v>170000</v>
      </c>
      <c r="H10319" s="86" t="s">
        <v>11086</v>
      </c>
      <c r="I10319" s="73" t="s">
        <v>11087</v>
      </c>
    </row>
    <row r="10320" spans="1:9" hidden="1" x14ac:dyDescent="0.25">
      <c r="A10320" s="218">
        <v>44897</v>
      </c>
      <c r="B10320" s="60" t="s">
        <v>11090</v>
      </c>
      <c r="C10320" s="60" t="s">
        <v>4935</v>
      </c>
      <c r="D10320" s="65">
        <v>1</v>
      </c>
      <c r="E10320" s="66" t="s">
        <v>28</v>
      </c>
      <c r="F10320" s="68">
        <v>4800000</v>
      </c>
      <c r="G10320" s="68">
        <f t="shared" si="302"/>
        <v>4800000</v>
      </c>
      <c r="H10320" s="86" t="s">
        <v>4181</v>
      </c>
      <c r="I10320" s="73" t="s">
        <v>11087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6">
        <v>28200</v>
      </c>
      <c r="G10321" s="68">
        <f t="shared" si="302"/>
        <v>253800</v>
      </c>
      <c r="H10321" s="86" t="s">
        <v>1788</v>
      </c>
      <c r="I10321" s="73" t="s">
        <v>11091</v>
      </c>
    </row>
    <row r="10322" spans="1:9" hidden="1" x14ac:dyDescent="0.25">
      <c r="A10322" s="218">
        <v>44897</v>
      </c>
      <c r="B10322" s="60" t="s">
        <v>4047</v>
      </c>
      <c r="C10322" s="60" t="s">
        <v>340</v>
      </c>
      <c r="D10322" s="65">
        <v>1</v>
      </c>
      <c r="E10322" s="66" t="s">
        <v>28</v>
      </c>
      <c r="F10322" s="396">
        <v>87500</v>
      </c>
      <c r="G10322" s="68">
        <f t="shared" si="302"/>
        <v>87500</v>
      </c>
      <c r="H10322" s="86" t="s">
        <v>1788</v>
      </c>
      <c r="I10322" s="73" t="s">
        <v>11091</v>
      </c>
    </row>
    <row r="10323" spans="1:9" hidden="1" x14ac:dyDescent="0.25">
      <c r="A10323" s="218">
        <v>44897</v>
      </c>
      <c r="B10323" s="60" t="s">
        <v>8381</v>
      </c>
      <c r="C10323" s="60" t="s">
        <v>8382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11091</v>
      </c>
    </row>
    <row r="10324" spans="1:9" hidden="1" x14ac:dyDescent="0.25">
      <c r="A10324" s="218">
        <v>44897</v>
      </c>
      <c r="B10324" s="60" t="s">
        <v>5195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03">F10324*D10324</f>
        <v>36000</v>
      </c>
      <c r="H10324" s="86" t="s">
        <v>1788</v>
      </c>
      <c r="I10324" s="73" t="s">
        <v>11091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303"/>
        <v>800000</v>
      </c>
      <c r="H10325" s="86" t="s">
        <v>198</v>
      </c>
      <c r="I10325" s="73" t="s">
        <v>11092</v>
      </c>
    </row>
    <row r="10326" spans="1:9" hidden="1" x14ac:dyDescent="0.25">
      <c r="A10326" s="218">
        <v>44897</v>
      </c>
      <c r="B10326" s="60" t="s">
        <v>4952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11092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6">
        <v>28200</v>
      </c>
      <c r="G10327" s="68">
        <f>F10327*D10327</f>
        <v>253800</v>
      </c>
      <c r="H10327" s="86" t="s">
        <v>536</v>
      </c>
      <c r="I10327" s="364" t="s">
        <v>11093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03"/>
        <v>43000</v>
      </c>
      <c r="H10328" s="86" t="s">
        <v>536</v>
      </c>
      <c r="I10328" s="364" t="s">
        <v>11093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11093</v>
      </c>
    </row>
    <row r="10330" spans="1:9" hidden="1" x14ac:dyDescent="0.25">
      <c r="A10330" s="218">
        <v>44897</v>
      </c>
      <c r="B10330" s="79" t="s">
        <v>11094</v>
      </c>
      <c r="C10330" s="60" t="s">
        <v>8459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11093</v>
      </c>
    </row>
    <row r="10331" spans="1:9" hidden="1" x14ac:dyDescent="0.25">
      <c r="A10331" s="218">
        <v>44897</v>
      </c>
      <c r="B10331" s="60" t="s">
        <v>4909</v>
      </c>
      <c r="C10331" s="60" t="s">
        <v>4912</v>
      </c>
      <c r="D10331" s="65">
        <v>1</v>
      </c>
      <c r="E10331" s="66" t="s">
        <v>71</v>
      </c>
      <c r="F10331" s="67">
        <v>1825000</v>
      </c>
      <c r="G10331" s="217">
        <f t="shared" si="303"/>
        <v>1825000</v>
      </c>
      <c r="H10331" s="86" t="s">
        <v>2007</v>
      </c>
      <c r="I10331" s="364" t="s">
        <v>11095</v>
      </c>
    </row>
    <row r="10332" spans="1:9" hidden="1" x14ac:dyDescent="0.25">
      <c r="A10332" s="218">
        <v>44897</v>
      </c>
      <c r="B10332" s="60" t="s">
        <v>4909</v>
      </c>
      <c r="C10332" s="60" t="s">
        <v>4914</v>
      </c>
      <c r="D10332" s="65">
        <v>1</v>
      </c>
      <c r="E10332" s="66" t="s">
        <v>11096</v>
      </c>
      <c r="F10332" s="67">
        <v>1825000</v>
      </c>
      <c r="G10332" s="217">
        <f t="shared" si="303"/>
        <v>1825000</v>
      </c>
      <c r="H10332" s="86" t="s">
        <v>2007</v>
      </c>
      <c r="I10332" s="364" t="s">
        <v>11095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03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3997</v>
      </c>
      <c r="C10334" s="60" t="s">
        <v>4419</v>
      </c>
      <c r="D10334" s="65">
        <v>1.5</v>
      </c>
      <c r="E10334" s="60" t="s">
        <v>28</v>
      </c>
      <c r="F10334" s="67">
        <v>23000</v>
      </c>
      <c r="G10334" s="217">
        <f t="shared" si="303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6">
        <v>28200</v>
      </c>
      <c r="G10335" s="68">
        <f t="shared" si="303"/>
        <v>225600</v>
      </c>
      <c r="H10335" s="86" t="s">
        <v>2744</v>
      </c>
      <c r="I10335" s="364" t="s">
        <v>11097</v>
      </c>
    </row>
    <row r="10336" spans="1:9" hidden="1" x14ac:dyDescent="0.25">
      <c r="A10336" s="218">
        <v>44897</v>
      </c>
      <c r="B10336" s="60" t="s">
        <v>8381</v>
      </c>
      <c r="C10336" s="60" t="s">
        <v>8382</v>
      </c>
      <c r="D10336" s="65">
        <v>1</v>
      </c>
      <c r="E10336" s="66" t="s">
        <v>31</v>
      </c>
      <c r="F10336" s="72">
        <v>81500</v>
      </c>
      <c r="G10336" s="217">
        <f t="shared" si="303"/>
        <v>81500</v>
      </c>
      <c r="H10336" s="86" t="s">
        <v>2744</v>
      </c>
      <c r="I10336" s="364" t="s">
        <v>11097</v>
      </c>
    </row>
    <row r="10337" spans="1:9" hidden="1" x14ac:dyDescent="0.25">
      <c r="A10337" s="218">
        <v>44897</v>
      </c>
      <c r="B10337" s="60" t="s">
        <v>5195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03"/>
        <v>36000</v>
      </c>
      <c r="H10337" s="86" t="s">
        <v>2744</v>
      </c>
      <c r="I10337" s="364" t="s">
        <v>11097</v>
      </c>
    </row>
    <row r="10338" spans="1:9" hidden="1" x14ac:dyDescent="0.25">
      <c r="A10338" s="218">
        <v>44897</v>
      </c>
      <c r="B10338" s="60" t="s">
        <v>4953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03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6197</v>
      </c>
      <c r="C10339" s="87" t="s">
        <v>6659</v>
      </c>
      <c r="D10339" s="65">
        <v>2</v>
      </c>
      <c r="E10339" s="60" t="s">
        <v>38</v>
      </c>
      <c r="F10339" s="72">
        <v>50000</v>
      </c>
      <c r="G10339" s="217">
        <f t="shared" si="303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4781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03"/>
        <v>315000</v>
      </c>
      <c r="H10340" s="86" t="s">
        <v>1916</v>
      </c>
      <c r="I10340" s="60" t="s">
        <v>11098</v>
      </c>
    </row>
    <row r="10341" spans="1:9" hidden="1" x14ac:dyDescent="0.25">
      <c r="A10341" s="218">
        <v>44897</v>
      </c>
      <c r="B10341" s="74" t="s">
        <v>4782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03"/>
        <v>1285000</v>
      </c>
      <c r="H10341" s="86" t="s">
        <v>184</v>
      </c>
      <c r="I10341" s="60" t="s">
        <v>11098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6">
        <v>28200</v>
      </c>
      <c r="G10342" s="217">
        <f t="shared" si="303"/>
        <v>564000</v>
      </c>
      <c r="H10342" s="86" t="s">
        <v>5068</v>
      </c>
      <c r="I10342" s="60" t="s">
        <v>11098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6">
        <v>28200</v>
      </c>
      <c r="G10343" s="217">
        <f t="shared" si="303"/>
        <v>253800</v>
      </c>
      <c r="H10343" s="86" t="s">
        <v>909</v>
      </c>
      <c r="I10343" s="60" t="s">
        <v>11099</v>
      </c>
    </row>
    <row r="10344" spans="1:9" hidden="1" x14ac:dyDescent="0.25">
      <c r="A10344" s="218">
        <v>44897</v>
      </c>
      <c r="B10344" s="60" t="s">
        <v>4047</v>
      </c>
      <c r="C10344" s="60" t="s">
        <v>340</v>
      </c>
      <c r="D10344" s="65">
        <v>1</v>
      </c>
      <c r="E10344" s="66" t="s">
        <v>28</v>
      </c>
      <c r="F10344" s="396">
        <v>87500</v>
      </c>
      <c r="G10344" s="217">
        <f t="shared" si="303"/>
        <v>87500</v>
      </c>
      <c r="H10344" s="86" t="s">
        <v>909</v>
      </c>
      <c r="I10344" s="60" t="s">
        <v>11099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03"/>
        <v>20000</v>
      </c>
      <c r="H10345" s="86" t="s">
        <v>909</v>
      </c>
      <c r="I10345" s="60" t="s">
        <v>11099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6">
        <v>28200</v>
      </c>
      <c r="G10346" s="217">
        <f t="shared" si="303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10636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303"/>
        <v>205000</v>
      </c>
      <c r="H10347" s="86" t="s">
        <v>1637</v>
      </c>
      <c r="I10347" s="60" t="s">
        <v>11100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03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11072</v>
      </c>
      <c r="C10349" s="60" t="s">
        <v>4419</v>
      </c>
      <c r="D10349" s="65">
        <v>5</v>
      </c>
      <c r="E10349" s="76" t="s">
        <v>137</v>
      </c>
      <c r="F10349" s="62">
        <v>23000</v>
      </c>
      <c r="G10349" s="217">
        <f t="shared" si="303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11072</v>
      </c>
      <c r="C10350" s="60" t="s">
        <v>4419</v>
      </c>
      <c r="D10350" s="65">
        <v>3</v>
      </c>
      <c r="E10350" s="76" t="s">
        <v>137</v>
      </c>
      <c r="F10350" s="62">
        <v>23000</v>
      </c>
      <c r="G10350" s="217">
        <f t="shared" si="303"/>
        <v>69000</v>
      </c>
      <c r="H10350" s="86" t="s">
        <v>1301</v>
      </c>
      <c r="I10350" s="60"/>
    </row>
    <row r="10351" spans="1:9" hidden="1" x14ac:dyDescent="0.25">
      <c r="A10351" s="85" t="s">
        <v>4955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03"/>
        <v>246500</v>
      </c>
      <c r="H10351" s="86" t="s">
        <v>169</v>
      </c>
      <c r="I10351" s="73"/>
    </row>
    <row r="10352" spans="1:9" hidden="1" x14ac:dyDescent="0.25">
      <c r="A10352" s="85" t="s">
        <v>4955</v>
      </c>
      <c r="B10352" s="60" t="s">
        <v>11072</v>
      </c>
      <c r="C10352" s="60" t="s">
        <v>4419</v>
      </c>
      <c r="D10352" s="65">
        <v>9</v>
      </c>
      <c r="E10352" s="76" t="s">
        <v>137</v>
      </c>
      <c r="F10352" s="89">
        <v>23000</v>
      </c>
      <c r="G10352" s="217">
        <f t="shared" si="303"/>
        <v>207000</v>
      </c>
      <c r="H10352" s="86" t="s">
        <v>169</v>
      </c>
      <c r="I10352" s="73"/>
    </row>
    <row r="10353" spans="1:9" hidden="1" x14ac:dyDescent="0.25">
      <c r="A10353" s="85" t="s">
        <v>4955</v>
      </c>
      <c r="B10353" s="60" t="s">
        <v>11078</v>
      </c>
      <c r="C10353" s="60" t="s">
        <v>67</v>
      </c>
      <c r="D10353" s="65">
        <v>30</v>
      </c>
      <c r="E10353" s="66" t="s">
        <v>28</v>
      </c>
      <c r="F10353" s="396">
        <v>850</v>
      </c>
      <c r="G10353" s="68">
        <f t="shared" si="303"/>
        <v>25500</v>
      </c>
      <c r="H10353" s="86" t="s">
        <v>3884</v>
      </c>
      <c r="I10353" s="73"/>
    </row>
    <row r="10354" spans="1:9" hidden="1" x14ac:dyDescent="0.25">
      <c r="A10354" s="85" t="s">
        <v>4955</v>
      </c>
      <c r="B10354" s="60" t="s">
        <v>10575</v>
      </c>
      <c r="C10354" s="60" t="s">
        <v>10576</v>
      </c>
      <c r="D10354" s="65">
        <v>1</v>
      </c>
      <c r="E10354" s="66" t="s">
        <v>1504</v>
      </c>
      <c r="F10354" s="72">
        <v>1261000</v>
      </c>
      <c r="G10354" s="68">
        <f t="shared" si="303"/>
        <v>1261000</v>
      </c>
      <c r="H10354" s="86" t="s">
        <v>134</v>
      </c>
      <c r="I10354" s="73"/>
    </row>
    <row r="10355" spans="1:9" hidden="1" x14ac:dyDescent="0.25">
      <c r="A10355" s="85" t="s">
        <v>4955</v>
      </c>
      <c r="B10355" s="60" t="s">
        <v>4956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03"/>
        <v>240000</v>
      </c>
      <c r="H10355" s="86" t="s">
        <v>789</v>
      </c>
      <c r="I10355" s="73"/>
    </row>
    <row r="10356" spans="1:9" hidden="1" x14ac:dyDescent="0.25">
      <c r="A10356" s="85" t="s">
        <v>4955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03"/>
        <v>210000</v>
      </c>
      <c r="H10356" s="86" t="s">
        <v>789</v>
      </c>
      <c r="I10356" s="73"/>
    </row>
    <row r="10357" spans="1:9" hidden="1" x14ac:dyDescent="0.25">
      <c r="A10357" s="85" t="s">
        <v>4955</v>
      </c>
      <c r="B10357" s="60" t="s">
        <v>4370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03"/>
        <v>172500</v>
      </c>
      <c r="H10357" s="86" t="s">
        <v>789</v>
      </c>
      <c r="I10357" s="73"/>
    </row>
    <row r="10358" spans="1:9" hidden="1" x14ac:dyDescent="0.25">
      <c r="A10358" s="85" t="s">
        <v>4955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03"/>
        <v>340000</v>
      </c>
      <c r="H10358" s="86" t="s">
        <v>789</v>
      </c>
      <c r="I10358" s="73"/>
    </row>
    <row r="10359" spans="1:9" hidden="1" x14ac:dyDescent="0.25">
      <c r="A10359" s="85" t="s">
        <v>4955</v>
      </c>
      <c r="B10359" s="60" t="s">
        <v>4092</v>
      </c>
      <c r="C10359" s="75" t="s">
        <v>145</v>
      </c>
      <c r="D10359" s="65">
        <v>2</v>
      </c>
      <c r="E10359" s="66" t="s">
        <v>3944</v>
      </c>
      <c r="F10359" s="67">
        <v>42500</v>
      </c>
      <c r="G10359" s="68">
        <f t="shared" si="303"/>
        <v>85000</v>
      </c>
      <c r="H10359" s="86" t="s">
        <v>789</v>
      </c>
      <c r="I10359" s="73"/>
    </row>
    <row r="10360" spans="1:9" hidden="1" x14ac:dyDescent="0.25">
      <c r="A10360" s="85" t="s">
        <v>4955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03"/>
        <v>70000</v>
      </c>
      <c r="H10360" s="86" t="s">
        <v>789</v>
      </c>
      <c r="I10360" s="73"/>
    </row>
    <row r="10361" spans="1:9" hidden="1" x14ac:dyDescent="0.25">
      <c r="A10361" s="85" t="s">
        <v>4955</v>
      </c>
      <c r="B10361" s="63" t="s">
        <v>113</v>
      </c>
      <c r="C10361" s="63" t="s">
        <v>11101</v>
      </c>
      <c r="D10361" s="65">
        <v>4</v>
      </c>
      <c r="E10361" s="66" t="s">
        <v>28</v>
      </c>
      <c r="F10361" s="68">
        <v>270000</v>
      </c>
      <c r="G10361" s="68">
        <f t="shared" si="303"/>
        <v>1080000</v>
      </c>
      <c r="H10361" s="86" t="s">
        <v>696</v>
      </c>
      <c r="I10361" s="73" t="s">
        <v>11102</v>
      </c>
    </row>
    <row r="10362" spans="1:9" hidden="1" x14ac:dyDescent="0.25">
      <c r="A10362" s="85" t="s">
        <v>4955</v>
      </c>
      <c r="B10362" s="60" t="s">
        <v>10868</v>
      </c>
      <c r="C10362" s="60" t="s">
        <v>10869</v>
      </c>
      <c r="D10362" s="108">
        <v>1</v>
      </c>
      <c r="E10362" s="66" t="s">
        <v>28</v>
      </c>
      <c r="F10362" s="95">
        <v>99000</v>
      </c>
      <c r="G10362" s="68">
        <f t="shared" si="303"/>
        <v>99000</v>
      </c>
      <c r="H10362" s="86" t="s">
        <v>696</v>
      </c>
      <c r="I10362" s="73" t="s">
        <v>11102</v>
      </c>
    </row>
    <row r="10363" spans="1:9" hidden="1" x14ac:dyDescent="0.25">
      <c r="A10363" s="85" t="s">
        <v>4955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6">
        <v>28200</v>
      </c>
      <c r="G10363" s="217">
        <f t="shared" si="303"/>
        <v>225600</v>
      </c>
      <c r="H10363" s="86" t="s">
        <v>1637</v>
      </c>
      <c r="I10363" s="73" t="s">
        <v>11103</v>
      </c>
    </row>
    <row r="10364" spans="1:9" hidden="1" x14ac:dyDescent="0.25">
      <c r="A10364" s="85" t="s">
        <v>4955</v>
      </c>
      <c r="B10364" s="60" t="s">
        <v>8381</v>
      </c>
      <c r="C10364" s="60" t="s">
        <v>8382</v>
      </c>
      <c r="D10364" s="65">
        <v>1</v>
      </c>
      <c r="E10364" s="66" t="s">
        <v>31</v>
      </c>
      <c r="F10364" s="72">
        <v>81500</v>
      </c>
      <c r="G10364" s="217">
        <f t="shared" si="303"/>
        <v>81500</v>
      </c>
      <c r="H10364" s="86" t="s">
        <v>1637</v>
      </c>
      <c r="I10364" s="73" t="s">
        <v>11103</v>
      </c>
    </row>
    <row r="10365" spans="1:9" hidden="1" x14ac:dyDescent="0.25">
      <c r="A10365" s="85" t="s">
        <v>4955</v>
      </c>
      <c r="B10365" s="60" t="s">
        <v>5195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03"/>
        <v>36000</v>
      </c>
      <c r="H10365" s="86" t="s">
        <v>1637</v>
      </c>
      <c r="I10365" s="73" t="s">
        <v>11103</v>
      </c>
    </row>
    <row r="10366" spans="1:9" hidden="1" x14ac:dyDescent="0.25">
      <c r="A10366" s="85" t="s">
        <v>4955</v>
      </c>
      <c r="B10366" s="111" t="s">
        <v>5467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03"/>
        <v>130000</v>
      </c>
      <c r="H10366" s="86" t="s">
        <v>1637</v>
      </c>
      <c r="I10366" s="73" t="s">
        <v>11103</v>
      </c>
    </row>
    <row r="10367" spans="1:9" hidden="1" x14ac:dyDescent="0.25">
      <c r="A10367" s="85" t="s">
        <v>4955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03"/>
        <v>96000</v>
      </c>
      <c r="H10367" s="86" t="s">
        <v>648</v>
      </c>
      <c r="I10367" s="73"/>
    </row>
    <row r="10368" spans="1:9" hidden="1" x14ac:dyDescent="0.25">
      <c r="A10368" s="85" t="s">
        <v>4955</v>
      </c>
      <c r="B10368" s="60" t="s">
        <v>4958</v>
      </c>
      <c r="C10368" s="60" t="s">
        <v>11104</v>
      </c>
      <c r="D10368" s="65">
        <v>1</v>
      </c>
      <c r="E10368" s="66" t="s">
        <v>31</v>
      </c>
      <c r="F10368" s="67">
        <v>50000</v>
      </c>
      <c r="G10368" s="68">
        <f t="shared" si="303"/>
        <v>50000</v>
      </c>
      <c r="H10368" s="86" t="s">
        <v>631</v>
      </c>
      <c r="I10368" s="73"/>
    </row>
    <row r="10369" spans="1:9" hidden="1" x14ac:dyDescent="0.25">
      <c r="A10369" s="85" t="s">
        <v>4955</v>
      </c>
      <c r="B10369" s="60" t="s">
        <v>4960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03"/>
        <v>150000</v>
      </c>
      <c r="H10369" s="86" t="s">
        <v>1043</v>
      </c>
      <c r="I10369" s="73" t="s">
        <v>11105</v>
      </c>
    </row>
    <row r="10370" spans="1:9" hidden="1" x14ac:dyDescent="0.25">
      <c r="A10370" s="85" t="s">
        <v>4955</v>
      </c>
      <c r="B10370" s="79" t="s">
        <v>4959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03"/>
        <v>30000</v>
      </c>
      <c r="H10370" s="86" t="s">
        <v>1043</v>
      </c>
      <c r="I10370" s="73" t="s">
        <v>11105</v>
      </c>
    </row>
    <row r="10371" spans="1:9" hidden="1" x14ac:dyDescent="0.25">
      <c r="A10371" s="85" t="s">
        <v>4955</v>
      </c>
      <c r="B10371" s="60" t="s">
        <v>10636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4955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03"/>
        <v>97500</v>
      </c>
      <c r="H10372" s="86" t="s">
        <v>1041</v>
      </c>
      <c r="I10372" s="73"/>
    </row>
    <row r="10373" spans="1:9" hidden="1" x14ac:dyDescent="0.25">
      <c r="A10373" s="85" t="s">
        <v>4955</v>
      </c>
      <c r="B10373" s="60" t="s">
        <v>4961</v>
      </c>
      <c r="C10373" s="60" t="s">
        <v>4196</v>
      </c>
      <c r="D10373" s="65">
        <v>1</v>
      </c>
      <c r="E10373" s="66" t="s">
        <v>28</v>
      </c>
      <c r="F10373" s="396">
        <v>3800000</v>
      </c>
      <c r="G10373" s="68">
        <f t="shared" si="303"/>
        <v>3800000</v>
      </c>
      <c r="H10373" s="86" t="s">
        <v>2319</v>
      </c>
      <c r="I10373" s="73"/>
    </row>
    <row r="10374" spans="1:9" hidden="1" x14ac:dyDescent="0.25">
      <c r="A10374" s="85" t="s">
        <v>4955</v>
      </c>
      <c r="B10374" s="60" t="s">
        <v>4962</v>
      </c>
      <c r="C10374" s="60" t="s">
        <v>4196</v>
      </c>
      <c r="D10374" s="65">
        <v>1</v>
      </c>
      <c r="E10374" s="66" t="s">
        <v>28</v>
      </c>
      <c r="F10374" s="68">
        <v>1600000</v>
      </c>
      <c r="G10374" s="68">
        <f t="shared" si="303"/>
        <v>1600000</v>
      </c>
      <c r="H10374" s="86" t="s">
        <v>2319</v>
      </c>
      <c r="I10374" s="73"/>
    </row>
    <row r="10375" spans="1:9" hidden="1" x14ac:dyDescent="0.25">
      <c r="A10375" s="85" t="s">
        <v>4955</v>
      </c>
      <c r="B10375" s="60" t="s">
        <v>4963</v>
      </c>
      <c r="C10375" s="60" t="s">
        <v>4196</v>
      </c>
      <c r="D10375" s="65">
        <v>1</v>
      </c>
      <c r="E10375" s="66" t="s">
        <v>28</v>
      </c>
      <c r="F10375" s="68">
        <v>485000</v>
      </c>
      <c r="G10375" s="68">
        <f t="shared" si="303"/>
        <v>485000</v>
      </c>
      <c r="H10375" s="86" t="s">
        <v>2319</v>
      </c>
      <c r="I10375" s="73"/>
    </row>
    <row r="10376" spans="1:9" hidden="1" x14ac:dyDescent="0.25">
      <c r="A10376" s="85" t="s">
        <v>4955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6">
        <v>28200</v>
      </c>
      <c r="G10376" s="68">
        <f t="shared" si="303"/>
        <v>28200</v>
      </c>
      <c r="H10376" s="86" t="s">
        <v>3239</v>
      </c>
      <c r="I10376" s="73"/>
    </row>
    <row r="10377" spans="1:9" hidden="1" x14ac:dyDescent="0.25">
      <c r="A10377" s="85" t="s">
        <v>4955</v>
      </c>
      <c r="B10377" s="60" t="s">
        <v>4967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03"/>
        <v>114345</v>
      </c>
      <c r="H10377" s="86" t="s">
        <v>3893</v>
      </c>
      <c r="I10377" s="73"/>
    </row>
    <row r="10378" spans="1:9" hidden="1" x14ac:dyDescent="0.25">
      <c r="A10378" s="65" t="s">
        <v>4968</v>
      </c>
      <c r="B10378" s="60" t="s">
        <v>11072</v>
      </c>
      <c r="C10378" s="60" t="s">
        <v>4419</v>
      </c>
      <c r="D10378" s="65">
        <v>2</v>
      </c>
      <c r="E10378" s="76" t="s">
        <v>137</v>
      </c>
      <c r="F10378" s="89">
        <v>23000</v>
      </c>
      <c r="G10378" s="68">
        <f t="shared" si="303"/>
        <v>46000</v>
      </c>
      <c r="H10378" s="86" t="s">
        <v>4490</v>
      </c>
      <c r="I10378" s="73"/>
    </row>
    <row r="10379" spans="1:9" hidden="1" x14ac:dyDescent="0.25">
      <c r="A10379" s="65" t="s">
        <v>4968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6">
        <v>28200</v>
      </c>
      <c r="G10379" s="217">
        <f t="shared" si="303"/>
        <v>169200</v>
      </c>
      <c r="H10379" s="86" t="s">
        <v>4490</v>
      </c>
      <c r="I10379" s="73"/>
    </row>
    <row r="10380" spans="1:9" hidden="1" x14ac:dyDescent="0.25">
      <c r="A10380" s="65" t="s">
        <v>4968</v>
      </c>
      <c r="B10380" s="60" t="s">
        <v>10636</v>
      </c>
      <c r="C10380" s="60" t="s">
        <v>55</v>
      </c>
      <c r="D10380" s="65">
        <v>1</v>
      </c>
      <c r="E10380" s="66" t="s">
        <v>28</v>
      </c>
      <c r="F10380" s="396">
        <v>205000</v>
      </c>
      <c r="G10380" s="68">
        <f t="shared" si="303"/>
        <v>205000</v>
      </c>
      <c r="H10380" s="86" t="s">
        <v>2274</v>
      </c>
      <c r="I10380" s="73" t="s">
        <v>11106</v>
      </c>
    </row>
    <row r="10381" spans="1:9" hidden="1" x14ac:dyDescent="0.25">
      <c r="A10381" s="65" t="s">
        <v>4968</v>
      </c>
      <c r="B10381" s="60" t="s">
        <v>6859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03"/>
        <v>30000</v>
      </c>
      <c r="H10381" s="86" t="s">
        <v>169</v>
      </c>
      <c r="I10381" s="73"/>
    </row>
    <row r="10382" spans="1:9" hidden="1" x14ac:dyDescent="0.25">
      <c r="A10382" s="65" t="s">
        <v>4968</v>
      </c>
      <c r="B10382" s="60" t="s">
        <v>4979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03"/>
        <v>1100000</v>
      </c>
      <c r="H10382" s="86" t="s">
        <v>2277</v>
      </c>
      <c r="I10382" s="73"/>
    </row>
    <row r="10383" spans="1:9" hidden="1" x14ac:dyDescent="0.25">
      <c r="A10383" s="65" t="s">
        <v>4968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03"/>
        <v>12000</v>
      </c>
      <c r="H10383" s="86" t="s">
        <v>3947</v>
      </c>
      <c r="I10383" s="73"/>
    </row>
    <row r="10384" spans="1:9" hidden="1" x14ac:dyDescent="0.25">
      <c r="A10384" s="65" t="s">
        <v>4968</v>
      </c>
      <c r="B10384" s="60" t="s">
        <v>4287</v>
      </c>
      <c r="C10384" s="60"/>
      <c r="D10384" s="65">
        <v>20</v>
      </c>
      <c r="E10384" s="66" t="s">
        <v>28</v>
      </c>
      <c r="F10384" s="67">
        <v>800</v>
      </c>
      <c r="G10384" s="68">
        <f t="shared" si="303"/>
        <v>16000</v>
      </c>
      <c r="H10384" s="86" t="s">
        <v>3947</v>
      </c>
      <c r="I10384" s="73"/>
    </row>
    <row r="10385" spans="1:9" hidden="1" x14ac:dyDescent="0.25">
      <c r="A10385" s="65" t="s">
        <v>4968</v>
      </c>
      <c r="B10385" s="60" t="s">
        <v>5195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03"/>
        <v>36000</v>
      </c>
      <c r="H10385" s="86" t="s">
        <v>714</v>
      </c>
      <c r="I10385" s="73" t="s">
        <v>11107</v>
      </c>
    </row>
    <row r="10386" spans="1:9" hidden="1" x14ac:dyDescent="0.25">
      <c r="A10386" s="65" t="s">
        <v>4968</v>
      </c>
      <c r="B10386" s="60" t="s">
        <v>8381</v>
      </c>
      <c r="C10386" s="60" t="s">
        <v>8382</v>
      </c>
      <c r="D10386" s="65">
        <v>1</v>
      </c>
      <c r="E10386" s="66" t="s">
        <v>28</v>
      </c>
      <c r="F10386" s="67">
        <v>81500</v>
      </c>
      <c r="G10386" s="68">
        <f t="shared" si="303"/>
        <v>81500</v>
      </c>
      <c r="H10386" s="86" t="s">
        <v>714</v>
      </c>
      <c r="I10386" s="73" t="s">
        <v>11107</v>
      </c>
    </row>
    <row r="10387" spans="1:9" hidden="1" x14ac:dyDescent="0.25">
      <c r="A10387" s="65" t="s">
        <v>4968</v>
      </c>
      <c r="B10387" s="60" t="s">
        <v>599</v>
      </c>
      <c r="C10387" s="60" t="s">
        <v>10563</v>
      </c>
      <c r="D10387" s="65">
        <v>1</v>
      </c>
      <c r="E10387" s="66" t="s">
        <v>31</v>
      </c>
      <c r="F10387" s="67">
        <v>475000</v>
      </c>
      <c r="G10387" s="68">
        <f t="shared" si="303"/>
        <v>475000</v>
      </c>
      <c r="H10387" s="86" t="s">
        <v>714</v>
      </c>
      <c r="I10387" s="73" t="s">
        <v>11107</v>
      </c>
    </row>
    <row r="10388" spans="1:9" hidden="1" x14ac:dyDescent="0.25">
      <c r="A10388" s="65" t="s">
        <v>4968</v>
      </c>
      <c r="B10388" s="111" t="s">
        <v>5467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04">F10388*D10388</f>
        <v>130000</v>
      </c>
      <c r="H10388" s="86" t="s">
        <v>714</v>
      </c>
      <c r="I10388" s="73" t="s">
        <v>11107</v>
      </c>
    </row>
    <row r="10389" spans="1:9" hidden="1" x14ac:dyDescent="0.25">
      <c r="A10389" s="65" t="s">
        <v>4968</v>
      </c>
      <c r="B10389" s="60" t="s">
        <v>4971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04"/>
        <v>6000</v>
      </c>
      <c r="H10389" s="86" t="s">
        <v>1301</v>
      </c>
      <c r="I10389" s="73"/>
    </row>
    <row r="10390" spans="1:9" hidden="1" x14ac:dyDescent="0.25">
      <c r="A10390" s="65" t="s">
        <v>4968</v>
      </c>
      <c r="B10390" s="60" t="s">
        <v>11072</v>
      </c>
      <c r="C10390" s="60" t="s">
        <v>4419</v>
      </c>
      <c r="D10390" s="65">
        <v>3</v>
      </c>
      <c r="E10390" s="76" t="s">
        <v>137</v>
      </c>
      <c r="F10390" s="89">
        <v>23000</v>
      </c>
      <c r="G10390" s="217">
        <f t="shared" si="304"/>
        <v>69000</v>
      </c>
      <c r="H10390" s="86" t="s">
        <v>1301</v>
      </c>
      <c r="I10390" s="73"/>
    </row>
    <row r="10391" spans="1:9" hidden="1" x14ac:dyDescent="0.25">
      <c r="A10391" s="65" t="s">
        <v>4968</v>
      </c>
      <c r="B10391" s="60" t="s">
        <v>4811</v>
      </c>
      <c r="C10391" s="60" t="s">
        <v>4812</v>
      </c>
      <c r="D10391" s="65">
        <v>1</v>
      </c>
      <c r="E10391" s="60" t="s">
        <v>815</v>
      </c>
      <c r="F10391" s="62">
        <v>90000</v>
      </c>
      <c r="G10391" s="217">
        <f t="shared" si="304"/>
        <v>90000</v>
      </c>
      <c r="H10391" s="86" t="s">
        <v>1301</v>
      </c>
      <c r="I10391" s="73"/>
    </row>
    <row r="10392" spans="1:9" hidden="1" x14ac:dyDescent="0.25">
      <c r="A10392" s="65" t="s">
        <v>4968</v>
      </c>
      <c r="B10392" s="60" t="s">
        <v>10643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04"/>
        <v>2012000</v>
      </c>
      <c r="H10392" s="86" t="s">
        <v>11108</v>
      </c>
      <c r="I10392" s="73" t="s">
        <v>11109</v>
      </c>
    </row>
    <row r="10393" spans="1:9" hidden="1" x14ac:dyDescent="0.25">
      <c r="A10393" s="65" t="s">
        <v>4968</v>
      </c>
      <c r="B10393" s="63" t="s">
        <v>4169</v>
      </c>
      <c r="C10393" s="60" t="s">
        <v>8582</v>
      </c>
      <c r="D10393" s="65">
        <v>1</v>
      </c>
      <c r="E10393" s="66" t="s">
        <v>31</v>
      </c>
      <c r="F10393" s="67">
        <v>32500</v>
      </c>
      <c r="G10393" s="68">
        <f t="shared" si="304"/>
        <v>32500</v>
      </c>
      <c r="H10393" s="86" t="s">
        <v>1043</v>
      </c>
      <c r="I10393" s="364" t="s">
        <v>10964</v>
      </c>
    </row>
    <row r="10394" spans="1:9" hidden="1" x14ac:dyDescent="0.25">
      <c r="A10394" s="65" t="s">
        <v>4968</v>
      </c>
      <c r="B10394" s="60" t="s">
        <v>4536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04"/>
        <v>12500</v>
      </c>
      <c r="H10394" s="86" t="s">
        <v>1043</v>
      </c>
      <c r="I10394" s="364" t="s">
        <v>10964</v>
      </c>
    </row>
    <row r="10395" spans="1:9" hidden="1" x14ac:dyDescent="0.25">
      <c r="A10395" s="65" t="s">
        <v>4968</v>
      </c>
      <c r="B10395" s="60" t="s">
        <v>4943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04"/>
        <v>222499</v>
      </c>
      <c r="H10395" s="86" t="s">
        <v>1043</v>
      </c>
      <c r="I10395" s="364" t="s">
        <v>10964</v>
      </c>
    </row>
    <row r="10396" spans="1:9" hidden="1" x14ac:dyDescent="0.25">
      <c r="A10396" s="65" t="s">
        <v>4968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04"/>
        <v>69378</v>
      </c>
      <c r="H10396" s="86" t="s">
        <v>565</v>
      </c>
      <c r="I10396" s="73"/>
    </row>
    <row r="10397" spans="1:9" hidden="1" x14ac:dyDescent="0.25">
      <c r="A10397" s="65" t="s">
        <v>4968</v>
      </c>
      <c r="B10397" s="60" t="s">
        <v>5733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04"/>
        <v>17000</v>
      </c>
      <c r="H10397" s="86" t="s">
        <v>134</v>
      </c>
      <c r="I10397" s="73"/>
    </row>
    <row r="10398" spans="1:9" hidden="1" x14ac:dyDescent="0.25">
      <c r="A10398" s="65" t="s">
        <v>4968</v>
      </c>
      <c r="B10398" s="60" t="s">
        <v>11005</v>
      </c>
      <c r="C10398" s="60" t="s">
        <v>8459</v>
      </c>
      <c r="D10398" s="65">
        <v>0.6</v>
      </c>
      <c r="E10398" s="66" t="s">
        <v>137</v>
      </c>
      <c r="F10398" s="396">
        <v>82500</v>
      </c>
      <c r="G10398" s="68">
        <f t="shared" si="304"/>
        <v>49500</v>
      </c>
      <c r="H10398" s="86" t="s">
        <v>1043</v>
      </c>
      <c r="I10398" s="73"/>
    </row>
    <row r="10399" spans="1:9" hidden="1" x14ac:dyDescent="0.25">
      <c r="A10399" s="65" t="s">
        <v>4968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6">
        <v>28200</v>
      </c>
      <c r="G10399" s="217">
        <f t="shared" si="304"/>
        <v>42300</v>
      </c>
      <c r="H10399" s="86" t="s">
        <v>1043</v>
      </c>
      <c r="I10399" s="73"/>
    </row>
    <row r="10400" spans="1:9" hidden="1" x14ac:dyDescent="0.25">
      <c r="A10400" s="65" t="s">
        <v>4968</v>
      </c>
      <c r="B10400" s="60" t="s">
        <v>4969</v>
      </c>
      <c r="C10400" s="75" t="s">
        <v>4970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4968</v>
      </c>
      <c r="B10401" s="60" t="s">
        <v>11005</v>
      </c>
      <c r="C10401" s="60" t="s">
        <v>8459</v>
      </c>
      <c r="D10401" s="65">
        <v>0.3</v>
      </c>
      <c r="E10401" s="66" t="s">
        <v>137</v>
      </c>
      <c r="F10401" s="396">
        <v>82500</v>
      </c>
      <c r="G10401" s="217">
        <f t="shared" si="304"/>
        <v>24750</v>
      </c>
      <c r="H10401" s="86" t="s">
        <v>953</v>
      </c>
      <c r="I10401" s="364" t="s">
        <v>8616</v>
      </c>
    </row>
    <row r="10402" spans="1:9" hidden="1" x14ac:dyDescent="0.25">
      <c r="A10402" s="65" t="s">
        <v>4968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04"/>
        <v>150000</v>
      </c>
      <c r="H10402" s="86" t="s">
        <v>953</v>
      </c>
      <c r="I10402" s="364" t="s">
        <v>8616</v>
      </c>
    </row>
    <row r="10403" spans="1:9" hidden="1" x14ac:dyDescent="0.25">
      <c r="A10403" s="65" t="s">
        <v>4968</v>
      </c>
      <c r="B10403" s="60" t="s">
        <v>4974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04"/>
        <v>120000</v>
      </c>
      <c r="H10403" s="86" t="s">
        <v>953</v>
      </c>
      <c r="I10403" s="364" t="s">
        <v>8616</v>
      </c>
    </row>
    <row r="10404" spans="1:9" hidden="1" x14ac:dyDescent="0.25">
      <c r="A10404" s="65" t="s">
        <v>4968</v>
      </c>
      <c r="B10404" s="60" t="s">
        <v>4975</v>
      </c>
      <c r="C10404" s="60" t="s">
        <v>1053</v>
      </c>
      <c r="D10404" s="65">
        <v>1</v>
      </c>
      <c r="E10404" s="66" t="s">
        <v>28</v>
      </c>
      <c r="F10404" s="396">
        <v>175000</v>
      </c>
      <c r="G10404" s="68">
        <f t="shared" si="304"/>
        <v>175000</v>
      </c>
      <c r="H10404" s="86" t="s">
        <v>1146</v>
      </c>
      <c r="I10404" s="364"/>
    </row>
    <row r="10405" spans="1:9" hidden="1" x14ac:dyDescent="0.25">
      <c r="A10405" s="65" t="s">
        <v>4968</v>
      </c>
      <c r="B10405" s="60" t="s">
        <v>4976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04"/>
        <v>75000</v>
      </c>
      <c r="H10405" s="86" t="s">
        <v>1146</v>
      </c>
      <c r="I10405" s="364"/>
    </row>
    <row r="10406" spans="1:9" hidden="1" x14ac:dyDescent="0.25">
      <c r="A10406" s="65" t="s">
        <v>4968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4968</v>
      </c>
      <c r="B10407" s="60" t="s">
        <v>11072</v>
      </c>
      <c r="C10407" s="60" t="s">
        <v>4419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4968</v>
      </c>
      <c r="B10408" s="60" t="s">
        <v>5010</v>
      </c>
      <c r="C10408" s="87" t="s">
        <v>11110</v>
      </c>
      <c r="D10408" s="65">
        <v>1</v>
      </c>
      <c r="E10408" s="60" t="s">
        <v>28</v>
      </c>
      <c r="F10408" s="72">
        <v>1270000</v>
      </c>
      <c r="G10408" s="217">
        <f t="shared" si="304"/>
        <v>1270000</v>
      </c>
      <c r="H10408" s="86" t="s">
        <v>825</v>
      </c>
      <c r="I10408" s="364" t="s">
        <v>11111</v>
      </c>
    </row>
    <row r="10409" spans="1:9" hidden="1" x14ac:dyDescent="0.25">
      <c r="A10409" s="65" t="s">
        <v>4968</v>
      </c>
      <c r="B10409" s="75" t="s">
        <v>10836</v>
      </c>
      <c r="C10409" s="71" t="s">
        <v>10604</v>
      </c>
      <c r="D10409" s="65">
        <v>1</v>
      </c>
      <c r="E10409" s="76" t="s">
        <v>28</v>
      </c>
      <c r="F10409" s="72">
        <v>148500</v>
      </c>
      <c r="G10409" s="217">
        <f t="shared" si="304"/>
        <v>148500</v>
      </c>
      <c r="H10409" s="86" t="s">
        <v>825</v>
      </c>
      <c r="I10409" s="60" t="s">
        <v>11111</v>
      </c>
    </row>
    <row r="10410" spans="1:9" hidden="1" x14ac:dyDescent="0.25">
      <c r="A10410" s="65" t="s">
        <v>4968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04"/>
        <v>50000</v>
      </c>
      <c r="H10410" s="86" t="s">
        <v>825</v>
      </c>
      <c r="I10410" s="60" t="s">
        <v>11111</v>
      </c>
    </row>
    <row r="10411" spans="1:9" hidden="1" x14ac:dyDescent="0.25">
      <c r="A10411" s="65" t="s">
        <v>4968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04"/>
        <v>17000</v>
      </c>
      <c r="H10411" s="86" t="s">
        <v>789</v>
      </c>
      <c r="I10411" s="60"/>
    </row>
    <row r="10412" spans="1:9" hidden="1" x14ac:dyDescent="0.25">
      <c r="A10412" s="65" t="s">
        <v>4968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04"/>
        <v>4000</v>
      </c>
      <c r="H10412" s="86" t="s">
        <v>789</v>
      </c>
      <c r="I10412" s="60"/>
    </row>
    <row r="10413" spans="1:9" hidden="1" x14ac:dyDescent="0.25">
      <c r="A10413" s="65" t="s">
        <v>4968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04"/>
        <v>1500</v>
      </c>
      <c r="H10413" s="86" t="s">
        <v>789</v>
      </c>
      <c r="I10413" s="60"/>
    </row>
    <row r="10414" spans="1:9" hidden="1" x14ac:dyDescent="0.25">
      <c r="A10414" s="65" t="s">
        <v>4968</v>
      </c>
      <c r="B10414" s="60" t="s">
        <v>4981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04"/>
        <v>250000</v>
      </c>
      <c r="H10414" s="86" t="s">
        <v>4982</v>
      </c>
      <c r="I10414" s="60"/>
    </row>
    <row r="10415" spans="1:9" hidden="1" x14ac:dyDescent="0.25">
      <c r="A10415" s="65" t="s">
        <v>4968</v>
      </c>
      <c r="B10415" s="60" t="s">
        <v>4983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04"/>
        <v>75000</v>
      </c>
      <c r="H10415" s="86" t="s">
        <v>4982</v>
      </c>
      <c r="I10415" s="60"/>
    </row>
    <row r="10416" spans="1:9" hidden="1" x14ac:dyDescent="0.25">
      <c r="A10416" s="65" t="s">
        <v>4968</v>
      </c>
      <c r="B10416" s="378" t="s">
        <v>135</v>
      </c>
      <c r="C10416" s="378" t="s">
        <v>136</v>
      </c>
      <c r="D10416" s="377">
        <v>8</v>
      </c>
      <c r="E10416" s="501" t="s">
        <v>330</v>
      </c>
      <c r="F10416" s="379">
        <v>28200</v>
      </c>
      <c r="G10416" s="380">
        <f t="shared" si="304"/>
        <v>225600</v>
      </c>
      <c r="H10416" s="497" t="s">
        <v>11112</v>
      </c>
      <c r="I10416" s="60"/>
    </row>
    <row r="10417" spans="1:9" hidden="1" x14ac:dyDescent="0.25">
      <c r="A10417" s="60" t="s">
        <v>4984</v>
      </c>
      <c r="B10417" s="60" t="s">
        <v>11078</v>
      </c>
      <c r="C10417" s="60" t="s">
        <v>67</v>
      </c>
      <c r="D10417" s="65">
        <v>24</v>
      </c>
      <c r="E10417" s="66" t="s">
        <v>28</v>
      </c>
      <c r="F10417" s="396">
        <v>850</v>
      </c>
      <c r="G10417" s="68">
        <f t="shared" si="304"/>
        <v>20400</v>
      </c>
      <c r="H10417" s="86" t="s">
        <v>620</v>
      </c>
      <c r="I10417" s="73"/>
    </row>
    <row r="10418" spans="1:9" hidden="1" x14ac:dyDescent="0.25">
      <c r="A10418" s="60" t="s">
        <v>4984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6">
        <v>40000</v>
      </c>
      <c r="G10418" s="217">
        <f t="shared" si="304"/>
        <v>80000</v>
      </c>
      <c r="H10418" s="86" t="s">
        <v>620</v>
      </c>
      <c r="I10418" s="73"/>
    </row>
    <row r="10419" spans="1:9" hidden="1" x14ac:dyDescent="0.25">
      <c r="A10419" s="60" t="s">
        <v>4984</v>
      </c>
      <c r="B10419" s="60" t="s">
        <v>11078</v>
      </c>
      <c r="C10419" s="60" t="s">
        <v>67</v>
      </c>
      <c r="D10419" s="65">
        <v>20</v>
      </c>
      <c r="E10419" s="66" t="s">
        <v>28</v>
      </c>
      <c r="F10419" s="396">
        <v>850</v>
      </c>
      <c r="G10419" s="68">
        <f t="shared" si="304"/>
        <v>17000</v>
      </c>
      <c r="H10419" s="86" t="s">
        <v>134</v>
      </c>
      <c r="I10419" s="73"/>
    </row>
    <row r="10420" spans="1:9" hidden="1" x14ac:dyDescent="0.25">
      <c r="A10420" s="60" t="s">
        <v>4984</v>
      </c>
      <c r="B10420" s="60" t="s">
        <v>4985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04"/>
        <v>75000</v>
      </c>
      <c r="H10420" s="86" t="s">
        <v>631</v>
      </c>
      <c r="I10420" s="73"/>
    </row>
    <row r="10421" spans="1:9" hidden="1" x14ac:dyDescent="0.25">
      <c r="A10421" s="60" t="s">
        <v>4984</v>
      </c>
      <c r="B10421" s="60" t="s">
        <v>11005</v>
      </c>
      <c r="C10421" s="60" t="s">
        <v>8459</v>
      </c>
      <c r="D10421" s="65">
        <v>0.3</v>
      </c>
      <c r="E10421" s="66" t="s">
        <v>137</v>
      </c>
      <c r="F10421" s="396">
        <v>82500</v>
      </c>
      <c r="G10421" s="68">
        <f t="shared" si="304"/>
        <v>24750</v>
      </c>
      <c r="H10421" s="86" t="s">
        <v>2048</v>
      </c>
      <c r="I10421" s="73" t="s">
        <v>11113</v>
      </c>
    </row>
    <row r="10422" spans="1:9" hidden="1" x14ac:dyDescent="0.25">
      <c r="A10422" s="60" t="s">
        <v>4984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04"/>
        <v>80000</v>
      </c>
      <c r="H10422" s="86" t="s">
        <v>2048</v>
      </c>
      <c r="I10422" s="73" t="s">
        <v>11113</v>
      </c>
    </row>
    <row r="10423" spans="1:9" hidden="1" x14ac:dyDescent="0.25">
      <c r="A10423" s="60" t="s">
        <v>4984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04"/>
        <v>3000</v>
      </c>
      <c r="H10423" s="86" t="s">
        <v>35</v>
      </c>
      <c r="I10423" s="73"/>
    </row>
    <row r="10424" spans="1:9" hidden="1" x14ac:dyDescent="0.25">
      <c r="A10424" s="60" t="s">
        <v>4984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04"/>
        <v>6000</v>
      </c>
      <c r="H10424" s="86" t="s">
        <v>2319</v>
      </c>
      <c r="I10424" s="73"/>
    </row>
    <row r="10425" spans="1:9" x14ac:dyDescent="0.25">
      <c r="A10425" s="60" t="s">
        <v>4984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04"/>
        <v>24000</v>
      </c>
      <c r="H10425" s="86" t="s">
        <v>5022</v>
      </c>
      <c r="I10425" s="73"/>
    </row>
    <row r="10426" spans="1:9" hidden="1" x14ac:dyDescent="0.25">
      <c r="A10426" s="60" t="s">
        <v>4984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6">
        <v>28200</v>
      </c>
      <c r="G10426" s="68">
        <f t="shared" si="304"/>
        <v>42300</v>
      </c>
      <c r="H10426" s="86" t="s">
        <v>154</v>
      </c>
      <c r="I10426" s="73"/>
    </row>
    <row r="10427" spans="1:9" hidden="1" x14ac:dyDescent="0.25">
      <c r="A10427" s="60" t="s">
        <v>4984</v>
      </c>
      <c r="B10427" s="60" t="s">
        <v>4992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04"/>
        <v>90000</v>
      </c>
      <c r="H10427" s="86" t="s">
        <v>4993</v>
      </c>
      <c r="I10427" s="73"/>
    </row>
    <row r="10428" spans="1:9" hidden="1" x14ac:dyDescent="0.25">
      <c r="A10428" s="60" t="s">
        <v>4984</v>
      </c>
      <c r="B10428" s="75" t="s">
        <v>10836</v>
      </c>
      <c r="C10428" s="71" t="s">
        <v>10604</v>
      </c>
      <c r="D10428" s="65">
        <v>1</v>
      </c>
      <c r="E10428" s="66" t="s">
        <v>28</v>
      </c>
      <c r="F10428" s="68">
        <v>148500</v>
      </c>
      <c r="G10428" s="68">
        <f t="shared" si="304"/>
        <v>148500</v>
      </c>
      <c r="H10428" s="86" t="s">
        <v>147</v>
      </c>
      <c r="I10428" s="73" t="s">
        <v>11114</v>
      </c>
    </row>
    <row r="10429" spans="1:9" hidden="1" x14ac:dyDescent="0.25">
      <c r="A10429" s="60" t="s">
        <v>4984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04"/>
        <v>50000</v>
      </c>
      <c r="H10429" s="86" t="s">
        <v>147</v>
      </c>
      <c r="I10429" s="73" t="s">
        <v>11114</v>
      </c>
    </row>
    <row r="10430" spans="1:9" hidden="1" x14ac:dyDescent="0.25">
      <c r="A10430" s="60" t="s">
        <v>4984</v>
      </c>
      <c r="B10430" s="79" t="s">
        <v>101</v>
      </c>
      <c r="C10430" s="60" t="s">
        <v>11115</v>
      </c>
      <c r="D10430" s="65">
        <v>1</v>
      </c>
      <c r="E10430" s="66" t="s">
        <v>28</v>
      </c>
      <c r="F10430" s="67">
        <v>3100000</v>
      </c>
      <c r="G10430" s="217">
        <f t="shared" si="304"/>
        <v>3100000</v>
      </c>
      <c r="H10430" s="86" t="s">
        <v>4216</v>
      </c>
      <c r="I10430" s="73" t="s">
        <v>11116</v>
      </c>
    </row>
    <row r="10431" spans="1:9" hidden="1" x14ac:dyDescent="0.25">
      <c r="A10431" s="60" t="s">
        <v>4984</v>
      </c>
      <c r="B10431" s="79" t="s">
        <v>101</v>
      </c>
      <c r="C10431" s="60" t="s">
        <v>11117</v>
      </c>
      <c r="D10431" s="65">
        <v>1</v>
      </c>
      <c r="E10431" s="66" t="s">
        <v>31</v>
      </c>
      <c r="F10431" s="67">
        <v>3100000</v>
      </c>
      <c r="G10431" s="217">
        <f t="shared" si="304"/>
        <v>3100000</v>
      </c>
      <c r="H10431" s="86" t="s">
        <v>4216</v>
      </c>
      <c r="I10431" s="73" t="s">
        <v>11116</v>
      </c>
    </row>
    <row r="10432" spans="1:9" hidden="1" x14ac:dyDescent="0.25">
      <c r="A10432" s="60" t="s">
        <v>4984</v>
      </c>
      <c r="B10432" s="79" t="s">
        <v>101</v>
      </c>
      <c r="C10432" s="60" t="s">
        <v>11118</v>
      </c>
      <c r="D10432" s="65">
        <v>1</v>
      </c>
      <c r="E10432" s="66" t="s">
        <v>28</v>
      </c>
      <c r="F10432" s="67">
        <v>3100000</v>
      </c>
      <c r="G10432" s="68">
        <f t="shared" si="304"/>
        <v>3100000</v>
      </c>
      <c r="H10432" s="86" t="s">
        <v>4216</v>
      </c>
      <c r="I10432" s="73" t="s">
        <v>11116</v>
      </c>
    </row>
    <row r="10433" spans="1:9" hidden="1" x14ac:dyDescent="0.25">
      <c r="A10433" s="60" t="s">
        <v>4984</v>
      </c>
      <c r="B10433" s="79" t="s">
        <v>101</v>
      </c>
      <c r="C10433" s="60" t="s">
        <v>11119</v>
      </c>
      <c r="D10433" s="65">
        <v>1</v>
      </c>
      <c r="E10433" s="66" t="s">
        <v>31</v>
      </c>
      <c r="F10433" s="67">
        <v>3100000</v>
      </c>
      <c r="G10433" s="68">
        <f t="shared" si="304"/>
        <v>3100000</v>
      </c>
      <c r="H10433" s="86" t="s">
        <v>4216</v>
      </c>
      <c r="I10433" s="73" t="s">
        <v>11116</v>
      </c>
    </row>
    <row r="10434" spans="1:9" hidden="1" x14ac:dyDescent="0.25">
      <c r="A10434" s="60" t="s">
        <v>4984</v>
      </c>
      <c r="B10434" s="60" t="s">
        <v>4282</v>
      </c>
      <c r="C10434" s="60" t="s">
        <v>4557</v>
      </c>
      <c r="D10434" s="65">
        <v>10</v>
      </c>
      <c r="E10434" s="66" t="s">
        <v>28</v>
      </c>
      <c r="F10434" s="67">
        <v>300000</v>
      </c>
      <c r="G10434" s="68">
        <f t="shared" si="304"/>
        <v>3000000</v>
      </c>
      <c r="H10434" s="86" t="s">
        <v>4216</v>
      </c>
      <c r="I10434" s="73" t="s">
        <v>11116</v>
      </c>
    </row>
    <row r="10435" spans="1:9" hidden="1" x14ac:dyDescent="0.25">
      <c r="A10435" s="60" t="s">
        <v>4984</v>
      </c>
      <c r="B10435" s="63" t="s">
        <v>4776</v>
      </c>
      <c r="C10435" s="60" t="s">
        <v>4773</v>
      </c>
      <c r="D10435" s="65">
        <v>4</v>
      </c>
      <c r="E10435" s="76" t="s">
        <v>28</v>
      </c>
      <c r="F10435" s="72">
        <v>85000</v>
      </c>
      <c r="G10435" s="68">
        <f t="shared" si="304"/>
        <v>340000</v>
      </c>
      <c r="H10435" s="86" t="s">
        <v>4216</v>
      </c>
      <c r="I10435" s="73" t="s">
        <v>11116</v>
      </c>
    </row>
    <row r="10436" spans="1:9" hidden="1" x14ac:dyDescent="0.25">
      <c r="A10436" s="60" t="s">
        <v>4984</v>
      </c>
      <c r="B10436" s="79" t="s">
        <v>4205</v>
      </c>
      <c r="C10436" s="71" t="s">
        <v>5967</v>
      </c>
      <c r="D10436" s="65">
        <v>1</v>
      </c>
      <c r="E10436" s="76" t="s">
        <v>28</v>
      </c>
      <c r="F10436" s="72">
        <v>255000</v>
      </c>
      <c r="G10436" s="217">
        <f t="shared" si="304"/>
        <v>255000</v>
      </c>
      <c r="H10436" s="86" t="s">
        <v>714</v>
      </c>
      <c r="I10436" s="73" t="s">
        <v>11120</v>
      </c>
    </row>
    <row r="10437" spans="1:9" hidden="1" x14ac:dyDescent="0.25">
      <c r="A10437" s="60" t="s">
        <v>4984</v>
      </c>
      <c r="B10437" s="94" t="s">
        <v>4299</v>
      </c>
      <c r="C10437" s="74" t="s">
        <v>418</v>
      </c>
      <c r="D10437" s="65">
        <v>1</v>
      </c>
      <c r="E10437" s="66" t="s">
        <v>28</v>
      </c>
      <c r="F10437" s="396">
        <v>20000</v>
      </c>
      <c r="G10437" s="68">
        <f t="shared" si="304"/>
        <v>20000</v>
      </c>
      <c r="H10437" s="86" t="s">
        <v>714</v>
      </c>
      <c r="I10437" s="73" t="s">
        <v>11120</v>
      </c>
    </row>
    <row r="10438" spans="1:9" hidden="1" x14ac:dyDescent="0.25">
      <c r="A10438" s="60" t="s">
        <v>4984</v>
      </c>
      <c r="B10438" s="60" t="s">
        <v>4986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04"/>
        <v>75000</v>
      </c>
      <c r="H10438" s="86" t="s">
        <v>2277</v>
      </c>
      <c r="I10438" s="73"/>
    </row>
    <row r="10439" spans="1:9" hidden="1" x14ac:dyDescent="0.25">
      <c r="A10439" s="60" t="s">
        <v>4984</v>
      </c>
      <c r="B10439" s="79" t="s">
        <v>4987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04"/>
        <v>90000</v>
      </c>
      <c r="H10439" s="86" t="s">
        <v>2277</v>
      </c>
      <c r="I10439" s="73"/>
    </row>
    <row r="10440" spans="1:9" hidden="1" x14ac:dyDescent="0.25">
      <c r="A10440" s="60" t="s">
        <v>4984</v>
      </c>
      <c r="B10440" s="60" t="s">
        <v>4988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04"/>
        <v>225000</v>
      </c>
      <c r="H10440" s="86" t="s">
        <v>2277</v>
      </c>
      <c r="I10440" s="73"/>
    </row>
    <row r="10441" spans="1:9" hidden="1" x14ac:dyDescent="0.25">
      <c r="A10441" s="60" t="s">
        <v>4984</v>
      </c>
      <c r="B10441" s="79" t="s">
        <v>4989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04"/>
        <v>275000</v>
      </c>
      <c r="H10441" s="86" t="s">
        <v>2277</v>
      </c>
      <c r="I10441" s="73"/>
    </row>
    <row r="10442" spans="1:9" hidden="1" x14ac:dyDescent="0.25">
      <c r="A10442" s="60" t="s">
        <v>4984</v>
      </c>
      <c r="B10442" s="60" t="s">
        <v>4990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04"/>
        <v>1250000</v>
      </c>
      <c r="H10442" s="86" t="s">
        <v>2277</v>
      </c>
      <c r="I10442" s="364"/>
    </row>
    <row r="10443" spans="1:9" hidden="1" x14ac:dyDescent="0.25">
      <c r="A10443" s="60" t="s">
        <v>4984</v>
      </c>
      <c r="B10443" s="80" t="s">
        <v>4980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4984</v>
      </c>
      <c r="B10444" s="60" t="s">
        <v>4352</v>
      </c>
      <c r="C10444" s="60" t="s">
        <v>4994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4181</v>
      </c>
      <c r="I10444" s="364" t="s">
        <v>11121</v>
      </c>
    </row>
    <row r="10445" spans="1:9" hidden="1" x14ac:dyDescent="0.25">
      <c r="A10445" s="60" t="s">
        <v>4984</v>
      </c>
      <c r="B10445" s="60" t="s">
        <v>4352</v>
      </c>
      <c r="C10445" s="60" t="s">
        <v>4995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4181</v>
      </c>
      <c r="I10445" s="364" t="s">
        <v>11121</v>
      </c>
    </row>
    <row r="10446" spans="1:9" hidden="1" x14ac:dyDescent="0.25">
      <c r="A10446" s="60" t="s">
        <v>4984</v>
      </c>
      <c r="B10446" s="60" t="s">
        <v>4352</v>
      </c>
      <c r="C10446" s="60" t="s">
        <v>4996</v>
      </c>
      <c r="D10446" s="81">
        <v>1</v>
      </c>
      <c r="E10446" s="66" t="s">
        <v>31</v>
      </c>
      <c r="F10446" s="217">
        <v>1500000</v>
      </c>
      <c r="G10446" s="68">
        <f t="shared" ref="G10446:G10451" si="305">F10446*D10446</f>
        <v>1500000</v>
      </c>
      <c r="H10446" s="86" t="s">
        <v>4181</v>
      </c>
      <c r="I10446" s="364" t="s">
        <v>11121</v>
      </c>
    </row>
    <row r="10447" spans="1:9" hidden="1" x14ac:dyDescent="0.25">
      <c r="A10447" s="60" t="s">
        <v>4984</v>
      </c>
      <c r="B10447" s="60" t="s">
        <v>4352</v>
      </c>
      <c r="C10447" s="60" t="s">
        <v>4997</v>
      </c>
      <c r="D10447" s="81">
        <v>1</v>
      </c>
      <c r="E10447" s="66" t="s">
        <v>31</v>
      </c>
      <c r="F10447" s="217">
        <v>1500000</v>
      </c>
      <c r="G10447" s="68">
        <f t="shared" si="305"/>
        <v>1500000</v>
      </c>
      <c r="H10447" s="86" t="s">
        <v>4181</v>
      </c>
      <c r="I10447" s="364" t="s">
        <v>11121</v>
      </c>
    </row>
    <row r="10448" spans="1:9" hidden="1" x14ac:dyDescent="0.25">
      <c r="A10448" s="60" t="s">
        <v>4984</v>
      </c>
      <c r="B10448" s="60" t="s">
        <v>4352</v>
      </c>
      <c r="C10448" s="60" t="s">
        <v>4998</v>
      </c>
      <c r="D10448" s="81">
        <v>1</v>
      </c>
      <c r="E10448" s="66" t="s">
        <v>31</v>
      </c>
      <c r="F10448" s="217">
        <v>1500000</v>
      </c>
      <c r="G10448" s="217">
        <f t="shared" si="305"/>
        <v>1500000</v>
      </c>
      <c r="H10448" s="86" t="s">
        <v>4181</v>
      </c>
      <c r="I10448" s="364" t="s">
        <v>11121</v>
      </c>
    </row>
    <row r="10449" spans="1:9" hidden="1" x14ac:dyDescent="0.25">
      <c r="A10449" s="60" t="s">
        <v>4984</v>
      </c>
      <c r="B10449" s="60" t="s">
        <v>4352</v>
      </c>
      <c r="C10449" s="60" t="s">
        <v>4999</v>
      </c>
      <c r="D10449" s="81">
        <v>1</v>
      </c>
      <c r="E10449" s="66" t="s">
        <v>31</v>
      </c>
      <c r="F10449" s="217">
        <v>1500000</v>
      </c>
      <c r="G10449" s="217">
        <f t="shared" si="305"/>
        <v>1500000</v>
      </c>
      <c r="H10449" s="86" t="s">
        <v>4181</v>
      </c>
      <c r="I10449" s="364" t="s">
        <v>11121</v>
      </c>
    </row>
    <row r="10450" spans="1:9" hidden="1" x14ac:dyDescent="0.25">
      <c r="A10450" s="60" t="s">
        <v>4984</v>
      </c>
      <c r="B10450" s="60" t="s">
        <v>4352</v>
      </c>
      <c r="C10450" s="60" t="s">
        <v>5000</v>
      </c>
      <c r="D10450" s="81">
        <v>1</v>
      </c>
      <c r="E10450" s="66" t="s">
        <v>31</v>
      </c>
      <c r="F10450" s="217">
        <v>1500000</v>
      </c>
      <c r="G10450" s="217">
        <f t="shared" si="305"/>
        <v>1500000</v>
      </c>
      <c r="H10450" s="86" t="s">
        <v>4181</v>
      </c>
      <c r="I10450" s="364" t="s">
        <v>11121</v>
      </c>
    </row>
    <row r="10451" spans="1:9" hidden="1" x14ac:dyDescent="0.25">
      <c r="A10451" s="60" t="s">
        <v>4984</v>
      </c>
      <c r="B10451" s="60" t="s">
        <v>4352</v>
      </c>
      <c r="C10451" s="80" t="s">
        <v>5001</v>
      </c>
      <c r="D10451" s="81">
        <v>1</v>
      </c>
      <c r="E10451" s="66" t="s">
        <v>31</v>
      </c>
      <c r="F10451" s="217">
        <v>1500000</v>
      </c>
      <c r="G10451" s="217">
        <f t="shared" si="305"/>
        <v>1500000</v>
      </c>
      <c r="H10451" s="86" t="s">
        <v>4181</v>
      </c>
      <c r="I10451" s="364" t="s">
        <v>11121</v>
      </c>
    </row>
    <row r="10452" spans="1:9" hidden="1" x14ac:dyDescent="0.25">
      <c r="A10452" s="60" t="s">
        <v>4984</v>
      </c>
      <c r="B10452" s="60" t="s">
        <v>4352</v>
      </c>
      <c r="C10452" s="60" t="s">
        <v>5002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4181</v>
      </c>
      <c r="I10452" s="364" t="s">
        <v>11121</v>
      </c>
    </row>
    <row r="10453" spans="1:9" hidden="1" x14ac:dyDescent="0.25">
      <c r="A10453" s="60" t="s">
        <v>4984</v>
      </c>
      <c r="B10453" s="60" t="s">
        <v>4352</v>
      </c>
      <c r="C10453" s="60" t="s">
        <v>5003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4181</v>
      </c>
      <c r="I10453" s="364" t="s">
        <v>11121</v>
      </c>
    </row>
    <row r="10454" spans="1:9" hidden="1" x14ac:dyDescent="0.25">
      <c r="A10454" s="60" t="s">
        <v>4984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4984</v>
      </c>
      <c r="B10455" s="60" t="s">
        <v>11072</v>
      </c>
      <c r="C10455" s="60" t="s">
        <v>4419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4984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6">
        <v>28200</v>
      </c>
      <c r="G10456" s="217">
        <f t="shared" ref="G10456:G10488" si="306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6">
        <v>75000</v>
      </c>
      <c r="G10457" s="68">
        <f t="shared" si="306"/>
        <v>75000</v>
      </c>
      <c r="H10457" s="86" t="s">
        <v>5068</v>
      </c>
      <c r="I10457" s="73"/>
    </row>
    <row r="10458" spans="1:9" hidden="1" x14ac:dyDescent="0.25">
      <c r="A10458" s="60" t="s">
        <v>468</v>
      </c>
      <c r="B10458" s="79" t="s">
        <v>4972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06"/>
        <v>56000</v>
      </c>
      <c r="H10458" s="86" t="s">
        <v>696</v>
      </c>
      <c r="I10458" s="73" t="s">
        <v>11122</v>
      </c>
    </row>
    <row r="10459" spans="1:9" hidden="1" x14ac:dyDescent="0.25">
      <c r="A10459" s="60" t="s">
        <v>468</v>
      </c>
      <c r="B10459" s="60" t="s">
        <v>4973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06"/>
        <v>72000</v>
      </c>
      <c r="H10459" s="86" t="s">
        <v>696</v>
      </c>
      <c r="I10459" s="73" t="s">
        <v>11122</v>
      </c>
    </row>
    <row r="10460" spans="1:9" hidden="1" x14ac:dyDescent="0.25">
      <c r="A10460" s="60" t="s">
        <v>468</v>
      </c>
      <c r="B10460" s="75" t="s">
        <v>4775</v>
      </c>
      <c r="C10460" s="60" t="s">
        <v>4773</v>
      </c>
      <c r="D10460" s="81">
        <v>5</v>
      </c>
      <c r="E10460" s="76" t="s">
        <v>28</v>
      </c>
      <c r="F10460" s="398">
        <v>305000</v>
      </c>
      <c r="G10460" s="68">
        <f t="shared" si="306"/>
        <v>1525000</v>
      </c>
      <c r="H10460" s="86" t="s">
        <v>696</v>
      </c>
      <c r="I10460" s="73" t="s">
        <v>11122</v>
      </c>
    </row>
    <row r="10461" spans="1:9" hidden="1" x14ac:dyDescent="0.25">
      <c r="A10461" s="60" t="s">
        <v>468</v>
      </c>
      <c r="B10461" s="60" t="s">
        <v>4282</v>
      </c>
      <c r="C10461" s="60" t="s">
        <v>4557</v>
      </c>
      <c r="D10461" s="65">
        <v>2</v>
      </c>
      <c r="E10461" s="66" t="s">
        <v>28</v>
      </c>
      <c r="F10461" s="72">
        <v>300000</v>
      </c>
      <c r="G10461" s="68">
        <f t="shared" si="306"/>
        <v>600000</v>
      </c>
      <c r="H10461" s="86" t="s">
        <v>696</v>
      </c>
      <c r="I10461" s="73" t="s">
        <v>11122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06"/>
        <v>615000</v>
      </c>
      <c r="H10462" s="86" t="s">
        <v>696</v>
      </c>
      <c r="I10462" s="73" t="s">
        <v>11122</v>
      </c>
    </row>
    <row r="10463" spans="1:9" hidden="1" x14ac:dyDescent="0.25">
      <c r="A10463" s="60" t="s">
        <v>468</v>
      </c>
      <c r="B10463" s="60" t="s">
        <v>5004</v>
      </c>
      <c r="C10463" s="60" t="s">
        <v>10563</v>
      </c>
      <c r="D10463" s="65">
        <v>4</v>
      </c>
      <c r="E10463" s="66" t="s">
        <v>28</v>
      </c>
      <c r="F10463" s="72">
        <v>850000</v>
      </c>
      <c r="G10463" s="217">
        <f t="shared" si="306"/>
        <v>3400000</v>
      </c>
      <c r="H10463" s="86" t="s">
        <v>5005</v>
      </c>
      <c r="I10463" s="73" t="s">
        <v>11122</v>
      </c>
    </row>
    <row r="10464" spans="1:9" hidden="1" x14ac:dyDescent="0.25">
      <c r="A10464" s="60" t="s">
        <v>468</v>
      </c>
      <c r="B10464" s="60" t="s">
        <v>4612</v>
      </c>
      <c r="C10464" s="60" t="s">
        <v>10563</v>
      </c>
      <c r="D10464" s="65">
        <v>1</v>
      </c>
      <c r="E10464" s="66" t="s">
        <v>28</v>
      </c>
      <c r="F10464" s="72">
        <v>475000</v>
      </c>
      <c r="G10464" s="217">
        <f t="shared" si="306"/>
        <v>475000</v>
      </c>
      <c r="H10464" s="86" t="s">
        <v>5005</v>
      </c>
      <c r="I10464" s="73" t="s">
        <v>11122</v>
      </c>
    </row>
    <row r="10465" spans="1:9" hidden="1" x14ac:dyDescent="0.25">
      <c r="A10465" s="60" t="s">
        <v>468</v>
      </c>
      <c r="B10465" s="60" t="s">
        <v>11123</v>
      </c>
      <c r="C10465" s="60" t="s">
        <v>5170</v>
      </c>
      <c r="D10465" s="65">
        <v>1</v>
      </c>
      <c r="E10465" s="66" t="s">
        <v>71</v>
      </c>
      <c r="F10465" s="396">
        <v>1</v>
      </c>
      <c r="G10465" s="68">
        <f t="shared" si="306"/>
        <v>1</v>
      </c>
      <c r="H10465" s="86" t="s">
        <v>5005</v>
      </c>
      <c r="I10465" s="73" t="s">
        <v>11122</v>
      </c>
    </row>
    <row r="10466" spans="1:9" hidden="1" x14ac:dyDescent="0.25">
      <c r="A10466" s="60" t="s">
        <v>468</v>
      </c>
      <c r="B10466" s="63" t="s">
        <v>4776</v>
      </c>
      <c r="C10466" s="60" t="s">
        <v>4773</v>
      </c>
      <c r="D10466" s="65">
        <v>2</v>
      </c>
      <c r="E10466" s="76" t="s">
        <v>28</v>
      </c>
      <c r="F10466" s="72">
        <v>85000</v>
      </c>
      <c r="G10466" s="68">
        <f t="shared" si="306"/>
        <v>170000</v>
      </c>
      <c r="H10466" s="86" t="s">
        <v>5005</v>
      </c>
      <c r="I10466" s="73" t="s">
        <v>11122</v>
      </c>
    </row>
    <row r="10467" spans="1:9" hidden="1" x14ac:dyDescent="0.25">
      <c r="A10467" s="60" t="s">
        <v>468</v>
      </c>
      <c r="B10467" s="79" t="s">
        <v>41</v>
      </c>
      <c r="C10467" s="60" t="s">
        <v>11124</v>
      </c>
      <c r="D10467" s="65">
        <v>1</v>
      </c>
      <c r="E10467" s="66" t="s">
        <v>28</v>
      </c>
      <c r="F10467" s="68">
        <v>3700000</v>
      </c>
      <c r="G10467" s="68">
        <f t="shared" si="306"/>
        <v>3700000</v>
      </c>
      <c r="H10467" s="86" t="s">
        <v>5005</v>
      </c>
      <c r="I10467" s="73" t="s">
        <v>11122</v>
      </c>
    </row>
    <row r="10468" spans="1:9" hidden="1" x14ac:dyDescent="0.25">
      <c r="A10468" s="60" t="s">
        <v>468</v>
      </c>
      <c r="B10468" s="79" t="s">
        <v>41</v>
      </c>
      <c r="C10468" s="60" t="s">
        <v>11125</v>
      </c>
      <c r="D10468" s="65">
        <v>1</v>
      </c>
      <c r="E10468" s="66" t="s">
        <v>28</v>
      </c>
      <c r="F10468" s="67">
        <v>3700000</v>
      </c>
      <c r="G10468" s="217">
        <f t="shared" si="306"/>
        <v>3700000</v>
      </c>
      <c r="H10468" s="86" t="s">
        <v>5005</v>
      </c>
      <c r="I10468" s="73" t="s">
        <v>11122</v>
      </c>
    </row>
    <row r="10469" spans="1:9" hidden="1" x14ac:dyDescent="0.25">
      <c r="A10469" s="60" t="s">
        <v>468</v>
      </c>
      <c r="B10469" s="60" t="s">
        <v>4965</v>
      </c>
      <c r="C10469" s="60" t="s">
        <v>10563</v>
      </c>
      <c r="D10469" s="65">
        <v>1</v>
      </c>
      <c r="E10469" s="66" t="s">
        <v>28</v>
      </c>
      <c r="F10469" s="72">
        <v>300000</v>
      </c>
      <c r="G10469" s="217">
        <f t="shared" si="306"/>
        <v>300000</v>
      </c>
      <c r="H10469" s="86" t="s">
        <v>5005</v>
      </c>
      <c r="I10469" s="73" t="s">
        <v>11122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06"/>
        <v>6000</v>
      </c>
      <c r="H10470" s="86" t="s">
        <v>11126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06"/>
        <v>17000</v>
      </c>
      <c r="H10471" s="86" t="s">
        <v>11126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06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10649</v>
      </c>
      <c r="D10473" s="65">
        <v>1</v>
      </c>
      <c r="E10473" s="76" t="s">
        <v>28</v>
      </c>
      <c r="F10473" s="72">
        <v>118181</v>
      </c>
      <c r="G10473" s="217">
        <f t="shared" si="306"/>
        <v>118181</v>
      </c>
      <c r="H10473" s="86" t="s">
        <v>2003</v>
      </c>
      <c r="I10473" s="73" t="s">
        <v>11127</v>
      </c>
    </row>
    <row r="10474" spans="1:9" hidden="1" x14ac:dyDescent="0.25">
      <c r="A10474" s="60" t="s">
        <v>468</v>
      </c>
      <c r="B10474" s="63" t="s">
        <v>4170</v>
      </c>
      <c r="C10474" s="63" t="s">
        <v>410</v>
      </c>
      <c r="D10474" s="65">
        <v>1</v>
      </c>
      <c r="E10474" s="66" t="s">
        <v>28</v>
      </c>
      <c r="F10474" s="396">
        <v>20000</v>
      </c>
      <c r="G10474" s="68">
        <f t="shared" si="306"/>
        <v>20000</v>
      </c>
      <c r="H10474" s="86" t="s">
        <v>2003</v>
      </c>
      <c r="I10474" s="73" t="s">
        <v>11127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06"/>
        <v>253800</v>
      </c>
      <c r="H10475" s="86" t="s">
        <v>1791</v>
      </c>
      <c r="I10475" s="73" t="s">
        <v>11128</v>
      </c>
    </row>
    <row r="10476" spans="1:9" hidden="1" x14ac:dyDescent="0.25">
      <c r="A10476" s="60" t="s">
        <v>468</v>
      </c>
      <c r="B10476" s="60" t="s">
        <v>4047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06"/>
        <v>87500</v>
      </c>
      <c r="H10476" s="86" t="s">
        <v>1791</v>
      </c>
      <c r="I10476" s="73" t="s">
        <v>11128</v>
      </c>
    </row>
    <row r="10477" spans="1:9" hidden="1" x14ac:dyDescent="0.25">
      <c r="A10477" s="60" t="s">
        <v>468</v>
      </c>
      <c r="B10477" s="60" t="s">
        <v>5195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06"/>
        <v>36000</v>
      </c>
      <c r="H10477" s="86" t="s">
        <v>1791</v>
      </c>
      <c r="I10477" s="73" t="s">
        <v>11128</v>
      </c>
    </row>
    <row r="10478" spans="1:9" hidden="1" x14ac:dyDescent="0.25">
      <c r="A10478" s="60" t="s">
        <v>468</v>
      </c>
      <c r="B10478" s="60" t="s">
        <v>8381</v>
      </c>
      <c r="C10478" s="60" t="s">
        <v>8382</v>
      </c>
      <c r="D10478" s="65">
        <v>1</v>
      </c>
      <c r="E10478" s="66" t="s">
        <v>28</v>
      </c>
      <c r="F10478" s="67">
        <v>81500</v>
      </c>
      <c r="G10478" s="68">
        <f t="shared" si="306"/>
        <v>81500</v>
      </c>
      <c r="H10478" s="86" t="s">
        <v>1791</v>
      </c>
      <c r="I10478" s="73" t="s">
        <v>11128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06"/>
        <v>45000</v>
      </c>
      <c r="H10479" s="86" t="s">
        <v>1791</v>
      </c>
      <c r="I10479" s="73" t="s">
        <v>11128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06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8" t="s">
        <v>135</v>
      </c>
      <c r="C10481" s="378" t="s">
        <v>136</v>
      </c>
      <c r="D10481" s="377">
        <v>8</v>
      </c>
      <c r="E10481" s="501" t="s">
        <v>330</v>
      </c>
      <c r="F10481" s="604">
        <v>28200</v>
      </c>
      <c r="G10481" s="380">
        <f t="shared" si="306"/>
        <v>225600</v>
      </c>
      <c r="H10481" s="497" t="s">
        <v>160</v>
      </c>
      <c r="I10481" s="497" t="s">
        <v>11129</v>
      </c>
    </row>
    <row r="10482" spans="1:9" hidden="1" x14ac:dyDescent="0.25">
      <c r="A10482" s="60" t="s">
        <v>468</v>
      </c>
      <c r="B10482" s="378" t="s">
        <v>11005</v>
      </c>
      <c r="C10482" s="378" t="s">
        <v>8459</v>
      </c>
      <c r="D10482" s="377">
        <v>0.3</v>
      </c>
      <c r="E10482" s="501" t="s">
        <v>137</v>
      </c>
      <c r="F10482" s="379">
        <v>82500</v>
      </c>
      <c r="G10482" s="382">
        <f t="shared" si="306"/>
        <v>24750</v>
      </c>
      <c r="H10482" s="497" t="s">
        <v>160</v>
      </c>
      <c r="I10482" s="497" t="s">
        <v>11129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06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11072</v>
      </c>
      <c r="C10484" s="60" t="s">
        <v>4419</v>
      </c>
      <c r="D10484" s="65">
        <v>5</v>
      </c>
      <c r="E10484" s="76" t="s">
        <v>137</v>
      </c>
      <c r="F10484" s="89">
        <v>23000</v>
      </c>
      <c r="G10484" s="217">
        <f t="shared" si="306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5010</v>
      </c>
      <c r="C10485" s="60" t="s">
        <v>11130</v>
      </c>
      <c r="D10485" s="81">
        <v>1</v>
      </c>
      <c r="E10485" s="66" t="s">
        <v>31</v>
      </c>
      <c r="F10485" s="217">
        <v>1320000</v>
      </c>
      <c r="G10485" s="217">
        <f t="shared" si="306"/>
        <v>1320000</v>
      </c>
      <c r="H10485" s="86" t="s">
        <v>138</v>
      </c>
      <c r="I10485" s="364" t="s">
        <v>11131</v>
      </c>
    </row>
    <row r="10486" spans="1:9" hidden="1" x14ac:dyDescent="0.25">
      <c r="A10486" s="60" t="s">
        <v>468</v>
      </c>
      <c r="B10486" s="60" t="s">
        <v>5015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06"/>
        <v>45000</v>
      </c>
      <c r="H10486" s="86" t="s">
        <v>138</v>
      </c>
      <c r="I10486" s="364" t="s">
        <v>11131</v>
      </c>
    </row>
    <row r="10487" spans="1:9" hidden="1" x14ac:dyDescent="0.25">
      <c r="A10487" s="60" t="s">
        <v>468</v>
      </c>
      <c r="B10487" s="75" t="s">
        <v>10836</v>
      </c>
      <c r="C10487" s="71" t="s">
        <v>10604</v>
      </c>
      <c r="D10487" s="65">
        <v>1</v>
      </c>
      <c r="E10487" s="66" t="s">
        <v>28</v>
      </c>
      <c r="F10487" s="396">
        <v>155000</v>
      </c>
      <c r="G10487" s="217">
        <f t="shared" si="306"/>
        <v>155000</v>
      </c>
      <c r="H10487" s="86" t="s">
        <v>138</v>
      </c>
      <c r="I10487" s="364" t="s">
        <v>11131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6">
        <v>75000</v>
      </c>
      <c r="G10488" s="217">
        <f t="shared" si="306"/>
        <v>75000</v>
      </c>
      <c r="H10488" s="86" t="s">
        <v>552</v>
      </c>
      <c r="I10488" s="60" t="s">
        <v>11132</v>
      </c>
    </row>
    <row r="10489" spans="1:9" hidden="1" x14ac:dyDescent="0.25">
      <c r="A10489" s="60" t="s">
        <v>5016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5016</v>
      </c>
      <c r="B10490" s="60" t="s">
        <v>10636</v>
      </c>
      <c r="C10490" s="60" t="s">
        <v>55</v>
      </c>
      <c r="D10490" s="81">
        <v>1</v>
      </c>
      <c r="E10490" s="76" t="s">
        <v>28</v>
      </c>
      <c r="F10490" s="398">
        <v>205000</v>
      </c>
      <c r="G10490" s="68">
        <f>F10490*D10490</f>
        <v>205000</v>
      </c>
      <c r="H10490" s="86" t="s">
        <v>3239</v>
      </c>
      <c r="I10490" s="73" t="s">
        <v>11133</v>
      </c>
    </row>
    <row r="10491" spans="1:9" hidden="1" x14ac:dyDescent="0.25">
      <c r="A10491" s="60" t="s">
        <v>5016</v>
      </c>
      <c r="B10491" s="111" t="s">
        <v>5467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07">F10491*D10491</f>
        <v>130000</v>
      </c>
      <c r="H10491" s="86" t="s">
        <v>1791</v>
      </c>
      <c r="I10491" s="73"/>
    </row>
    <row r="10492" spans="1:9" hidden="1" x14ac:dyDescent="0.25">
      <c r="A10492" s="60" t="s">
        <v>5016</v>
      </c>
      <c r="B10492" s="74" t="s">
        <v>10599</v>
      </c>
      <c r="C10492" s="60" t="s">
        <v>11134</v>
      </c>
      <c r="D10492" s="65">
        <v>1</v>
      </c>
      <c r="E10492" s="66" t="s">
        <v>28</v>
      </c>
      <c r="F10492" s="67">
        <v>1535000</v>
      </c>
      <c r="G10492" s="68">
        <f t="shared" si="307"/>
        <v>1535000</v>
      </c>
      <c r="H10492" s="86" t="s">
        <v>1791</v>
      </c>
      <c r="I10492" s="73" t="s">
        <v>11135</v>
      </c>
    </row>
    <row r="10493" spans="1:9" hidden="1" x14ac:dyDescent="0.25">
      <c r="A10493" s="60" t="s">
        <v>5016</v>
      </c>
      <c r="B10493" s="74" t="s">
        <v>10599</v>
      </c>
      <c r="C10493" s="60" t="s">
        <v>11136</v>
      </c>
      <c r="D10493" s="65">
        <v>1</v>
      </c>
      <c r="E10493" s="66" t="s">
        <v>28</v>
      </c>
      <c r="F10493" s="72">
        <v>1535000</v>
      </c>
      <c r="G10493" s="217">
        <f t="shared" si="307"/>
        <v>1535000</v>
      </c>
      <c r="H10493" s="86" t="s">
        <v>1791</v>
      </c>
      <c r="I10493" s="73" t="s">
        <v>11135</v>
      </c>
    </row>
    <row r="10494" spans="1:9" hidden="1" x14ac:dyDescent="0.25">
      <c r="A10494" s="60" t="s">
        <v>5016</v>
      </c>
      <c r="B10494" s="79" t="s">
        <v>4952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07"/>
        <v>340000</v>
      </c>
      <c r="H10494" s="86" t="s">
        <v>1791</v>
      </c>
      <c r="I10494" s="73" t="s">
        <v>11135</v>
      </c>
    </row>
    <row r="10495" spans="1:9" hidden="1" x14ac:dyDescent="0.25">
      <c r="A10495" s="60" t="s">
        <v>5016</v>
      </c>
      <c r="B10495" s="60" t="s">
        <v>5026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5016</v>
      </c>
      <c r="B10496" s="60" t="s">
        <v>5027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5016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07"/>
        <v>6000</v>
      </c>
      <c r="H10497" s="86" t="s">
        <v>2319</v>
      </c>
      <c r="I10497" s="73"/>
    </row>
    <row r="10498" spans="1:9" hidden="1" x14ac:dyDescent="0.25">
      <c r="A10498" s="60" t="s">
        <v>5016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6">
        <v>75000</v>
      </c>
      <c r="G10498" s="68">
        <f t="shared" si="307"/>
        <v>75000</v>
      </c>
      <c r="H10498" s="86" t="s">
        <v>2319</v>
      </c>
      <c r="I10498" s="73"/>
    </row>
    <row r="10499" spans="1:9" hidden="1" x14ac:dyDescent="0.25">
      <c r="A10499" s="60" t="s">
        <v>5016</v>
      </c>
      <c r="B10499" s="60" t="s">
        <v>5733</v>
      </c>
      <c r="C10499" s="60"/>
      <c r="D10499" s="65">
        <v>20</v>
      </c>
      <c r="E10499" s="66" t="s">
        <v>31</v>
      </c>
      <c r="F10499" s="72">
        <v>850</v>
      </c>
      <c r="G10499" s="68">
        <f t="shared" si="307"/>
        <v>17000</v>
      </c>
      <c r="H10499" s="86" t="s">
        <v>2319</v>
      </c>
      <c r="I10499" s="73"/>
    </row>
    <row r="10500" spans="1:9" hidden="1" x14ac:dyDescent="0.25">
      <c r="A10500" s="60" t="s">
        <v>5016</v>
      </c>
      <c r="B10500" s="60" t="s">
        <v>5021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07"/>
        <v>5000</v>
      </c>
      <c r="H10500" s="86" t="s">
        <v>5022</v>
      </c>
      <c r="I10500" s="73"/>
    </row>
    <row r="10501" spans="1:9" hidden="1" x14ac:dyDescent="0.25">
      <c r="A10501" s="60" t="s">
        <v>5016</v>
      </c>
      <c r="B10501" s="60" t="s">
        <v>5023</v>
      </c>
      <c r="C10501" s="60" t="s">
        <v>584</v>
      </c>
      <c r="D10501" s="65">
        <v>10</v>
      </c>
      <c r="E10501" s="66" t="s">
        <v>28</v>
      </c>
      <c r="F10501" s="396">
        <v>2400</v>
      </c>
      <c r="G10501" s="68">
        <f t="shared" si="307"/>
        <v>24000</v>
      </c>
      <c r="H10501" s="86" t="s">
        <v>5022</v>
      </c>
      <c r="I10501" s="73"/>
    </row>
    <row r="10502" spans="1:9" hidden="1" x14ac:dyDescent="0.25">
      <c r="A10502" s="60" t="s">
        <v>5016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07"/>
        <v>42300</v>
      </c>
      <c r="H10502" s="86" t="s">
        <v>138</v>
      </c>
      <c r="I10502" s="73"/>
    </row>
    <row r="10503" spans="1:9" hidden="1" x14ac:dyDescent="0.25">
      <c r="A10503" s="60" t="s">
        <v>5016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07"/>
        <v>42300</v>
      </c>
      <c r="H10503" s="86" t="s">
        <v>147</v>
      </c>
      <c r="I10503" s="73"/>
    </row>
    <row r="10504" spans="1:9" hidden="1" x14ac:dyDescent="0.25">
      <c r="A10504" s="60" t="s">
        <v>5016</v>
      </c>
      <c r="B10504" s="60" t="s">
        <v>234</v>
      </c>
      <c r="C10504" s="77" t="s">
        <v>10649</v>
      </c>
      <c r="D10504" s="65">
        <v>1</v>
      </c>
      <c r="E10504" s="66" t="s">
        <v>28</v>
      </c>
      <c r="F10504" s="72">
        <v>118181</v>
      </c>
      <c r="G10504" s="217">
        <f t="shared" si="307"/>
        <v>118181</v>
      </c>
      <c r="H10504" s="86" t="s">
        <v>1306</v>
      </c>
      <c r="I10504" s="73" t="s">
        <v>11137</v>
      </c>
    </row>
    <row r="10505" spans="1:9" hidden="1" x14ac:dyDescent="0.25">
      <c r="A10505" s="60" t="s">
        <v>5016</v>
      </c>
      <c r="B10505" s="60" t="s">
        <v>236</v>
      </c>
      <c r="C10505" s="60" t="s">
        <v>10699</v>
      </c>
      <c r="D10505" s="65">
        <v>1</v>
      </c>
      <c r="E10505" s="66" t="s">
        <v>31</v>
      </c>
      <c r="F10505" s="72">
        <v>60000</v>
      </c>
      <c r="G10505" s="217">
        <f t="shared" si="307"/>
        <v>60000</v>
      </c>
      <c r="H10505" s="86" t="s">
        <v>1306</v>
      </c>
      <c r="I10505" s="73" t="s">
        <v>11137</v>
      </c>
    </row>
    <row r="10506" spans="1:9" hidden="1" x14ac:dyDescent="0.25">
      <c r="A10506" s="60" t="s">
        <v>5016</v>
      </c>
      <c r="B10506" s="111" t="s">
        <v>5467</v>
      </c>
      <c r="C10506" s="119" t="s">
        <v>122</v>
      </c>
      <c r="D10506" s="65">
        <v>1</v>
      </c>
      <c r="E10506" s="66" t="s">
        <v>31</v>
      </c>
      <c r="F10506" s="396">
        <v>65000</v>
      </c>
      <c r="G10506" s="68">
        <v>65000</v>
      </c>
      <c r="H10506" s="86" t="s">
        <v>714</v>
      </c>
      <c r="I10506" s="73" t="s">
        <v>11138</v>
      </c>
    </row>
    <row r="10507" spans="1:9" hidden="1" x14ac:dyDescent="0.25">
      <c r="A10507" s="60" t="s">
        <v>5016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07"/>
        <v>43000</v>
      </c>
      <c r="H10507" s="86" t="s">
        <v>714</v>
      </c>
      <c r="I10507" s="73" t="s">
        <v>11138</v>
      </c>
    </row>
    <row r="10508" spans="1:9" hidden="1" x14ac:dyDescent="0.25">
      <c r="A10508" s="60" t="s">
        <v>5016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07"/>
        <v>208134</v>
      </c>
      <c r="H10508" s="86" t="s">
        <v>714</v>
      </c>
      <c r="I10508" s="73" t="s">
        <v>11138</v>
      </c>
    </row>
    <row r="10509" spans="1:9" hidden="1" x14ac:dyDescent="0.25">
      <c r="A10509" s="60" t="s">
        <v>5016</v>
      </c>
      <c r="B10509" s="60" t="s">
        <v>11005</v>
      </c>
      <c r="C10509" s="60" t="s">
        <v>8459</v>
      </c>
      <c r="D10509" s="65">
        <v>0.3</v>
      </c>
      <c r="E10509" s="66" t="s">
        <v>137</v>
      </c>
      <c r="F10509" s="396">
        <v>82500</v>
      </c>
      <c r="G10509" s="217">
        <f t="shared" si="307"/>
        <v>24750</v>
      </c>
      <c r="H10509" s="86" t="s">
        <v>714</v>
      </c>
      <c r="I10509" s="73" t="s">
        <v>11138</v>
      </c>
    </row>
    <row r="10510" spans="1:9" hidden="1" x14ac:dyDescent="0.25">
      <c r="A10510" s="60" t="s">
        <v>5016</v>
      </c>
      <c r="B10510" s="60" t="s">
        <v>5028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07"/>
        <v>40000</v>
      </c>
      <c r="H10510" s="86" t="s">
        <v>134</v>
      </c>
      <c r="I10510" s="73"/>
    </row>
    <row r="10511" spans="1:9" hidden="1" x14ac:dyDescent="0.25">
      <c r="A10511" s="60" t="s">
        <v>5016</v>
      </c>
      <c r="B10511" s="60" t="s">
        <v>5024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07"/>
        <v>85000</v>
      </c>
      <c r="H10511" s="86" t="s">
        <v>134</v>
      </c>
      <c r="I10511" s="73"/>
    </row>
    <row r="10512" spans="1:9" hidden="1" x14ac:dyDescent="0.25">
      <c r="A10512" s="60" t="s">
        <v>5016</v>
      </c>
      <c r="B10512" s="60" t="s">
        <v>5025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07"/>
        <v>85000</v>
      </c>
      <c r="H10512" s="86" t="s">
        <v>134</v>
      </c>
      <c r="I10512" s="73"/>
    </row>
    <row r="10513" spans="1:9" hidden="1" x14ac:dyDescent="0.25">
      <c r="A10513" s="60" t="s">
        <v>5016</v>
      </c>
      <c r="B10513" s="60" t="s">
        <v>11072</v>
      </c>
      <c r="C10513" s="60" t="s">
        <v>4419</v>
      </c>
      <c r="D10513" s="65">
        <v>10</v>
      </c>
      <c r="E10513" s="76" t="s">
        <v>137</v>
      </c>
      <c r="F10513" s="89">
        <v>23000</v>
      </c>
      <c r="G10513" s="68">
        <f t="shared" si="307"/>
        <v>230000</v>
      </c>
      <c r="H10513" s="86" t="s">
        <v>2435</v>
      </c>
      <c r="I10513" s="73"/>
    </row>
    <row r="10514" spans="1:9" hidden="1" x14ac:dyDescent="0.25">
      <c r="A10514" s="60" t="s">
        <v>5016</v>
      </c>
      <c r="B10514" s="60" t="s">
        <v>4909</v>
      </c>
      <c r="C10514" s="60" t="s">
        <v>4913</v>
      </c>
      <c r="D10514" s="81">
        <v>1</v>
      </c>
      <c r="E10514" s="66" t="s">
        <v>71</v>
      </c>
      <c r="F10514" s="217">
        <v>1900000</v>
      </c>
      <c r="G10514" s="68">
        <f t="shared" si="307"/>
        <v>1900000</v>
      </c>
      <c r="H10514" s="86" t="s">
        <v>714</v>
      </c>
      <c r="I10514" s="73" t="s">
        <v>11139</v>
      </c>
    </row>
    <row r="10515" spans="1:9" hidden="1" x14ac:dyDescent="0.25">
      <c r="A10515" s="60" t="s">
        <v>5016</v>
      </c>
      <c r="B10515" s="60" t="s">
        <v>4909</v>
      </c>
      <c r="C10515" s="60" t="s">
        <v>4914</v>
      </c>
      <c r="D10515" s="65">
        <v>1</v>
      </c>
      <c r="E10515" s="66" t="s">
        <v>71</v>
      </c>
      <c r="F10515" s="67">
        <v>1900000</v>
      </c>
      <c r="G10515" s="68">
        <f t="shared" si="307"/>
        <v>1900000</v>
      </c>
      <c r="H10515" s="86" t="s">
        <v>714</v>
      </c>
      <c r="I10515" s="73" t="s">
        <v>11139</v>
      </c>
    </row>
    <row r="10516" spans="1:9" hidden="1" x14ac:dyDescent="0.25">
      <c r="A10516" s="60" t="s">
        <v>5016</v>
      </c>
      <c r="B10516" s="60" t="s">
        <v>3990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07"/>
        <v>905400</v>
      </c>
      <c r="H10516" s="86" t="s">
        <v>631</v>
      </c>
      <c r="I10516" s="364"/>
    </row>
    <row r="10517" spans="1:9" hidden="1" x14ac:dyDescent="0.25">
      <c r="A10517" s="65" t="s">
        <v>5016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07"/>
        <v>36975</v>
      </c>
      <c r="H10517" s="86" t="s">
        <v>631</v>
      </c>
      <c r="I10517" s="364"/>
    </row>
    <row r="10518" spans="1:9" hidden="1" x14ac:dyDescent="0.25">
      <c r="A10518" s="60" t="s">
        <v>5016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07"/>
        <v>12500</v>
      </c>
      <c r="H10518" s="86" t="s">
        <v>631</v>
      </c>
      <c r="I10518" s="364"/>
    </row>
    <row r="10519" spans="1:9" hidden="1" x14ac:dyDescent="0.25">
      <c r="A10519" s="60" t="s">
        <v>5016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05">
        <v>92500</v>
      </c>
      <c r="G10519" s="68">
        <f t="shared" si="307"/>
        <v>92500</v>
      </c>
      <c r="H10519" s="364" t="s">
        <v>631</v>
      </c>
      <c r="I10519" s="364"/>
    </row>
    <row r="10520" spans="1:9" hidden="1" x14ac:dyDescent="0.25">
      <c r="A10520" s="60" t="s">
        <v>5016</v>
      </c>
      <c r="B10520" s="60" t="s">
        <v>5010</v>
      </c>
      <c r="C10520" s="71" t="s">
        <v>11140</v>
      </c>
      <c r="D10520" s="81">
        <v>1</v>
      </c>
      <c r="E10520" s="66" t="s">
        <v>31</v>
      </c>
      <c r="F10520" s="217">
        <v>1320000</v>
      </c>
      <c r="G10520" s="217">
        <f t="shared" si="307"/>
        <v>1320000</v>
      </c>
      <c r="H10520" s="86" t="s">
        <v>2048</v>
      </c>
      <c r="I10520" s="364" t="s">
        <v>11113</v>
      </c>
    </row>
    <row r="10521" spans="1:9" hidden="1" x14ac:dyDescent="0.25">
      <c r="A10521" s="60" t="s">
        <v>5016</v>
      </c>
      <c r="B10521" s="75" t="s">
        <v>10836</v>
      </c>
      <c r="C10521" s="71" t="s">
        <v>10604</v>
      </c>
      <c r="D10521" s="65">
        <v>1</v>
      </c>
      <c r="E10521" s="66" t="s">
        <v>31</v>
      </c>
      <c r="F10521" s="89">
        <v>155000</v>
      </c>
      <c r="G10521" s="68">
        <f t="shared" si="307"/>
        <v>155000</v>
      </c>
      <c r="H10521" s="86" t="s">
        <v>2048</v>
      </c>
      <c r="I10521" s="364" t="s">
        <v>11113</v>
      </c>
    </row>
    <row r="10522" spans="1:9" hidden="1" x14ac:dyDescent="0.25">
      <c r="A10522" s="60" t="s">
        <v>5029</v>
      </c>
      <c r="B10522" s="60" t="s">
        <v>10556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5029</v>
      </c>
      <c r="B10523" s="60" t="s">
        <v>11141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5029</v>
      </c>
      <c r="B10525" s="60" t="s">
        <v>11072</v>
      </c>
      <c r="C10525" s="60" t="s">
        <v>4419</v>
      </c>
      <c r="D10525" s="65">
        <v>4</v>
      </c>
      <c r="E10525" s="76" t="s">
        <v>137</v>
      </c>
      <c r="F10525" s="89">
        <v>23000</v>
      </c>
      <c r="G10525" s="68">
        <f t="shared" ref="G10525:G10565" si="308">F10525*D10525</f>
        <v>92000</v>
      </c>
      <c r="H10525" s="86" t="s">
        <v>169</v>
      </c>
      <c r="I10525" s="73"/>
    </row>
    <row r="10526" spans="1:9" hidden="1" x14ac:dyDescent="0.25">
      <c r="A10526" s="60" t="s">
        <v>5029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08"/>
        <v>225600</v>
      </c>
      <c r="H10526" s="86" t="s">
        <v>166</v>
      </c>
      <c r="I10526" s="73" t="s">
        <v>11142</v>
      </c>
    </row>
    <row r="10527" spans="1:9" hidden="1" x14ac:dyDescent="0.25">
      <c r="A10527" s="60" t="s">
        <v>5029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08"/>
        <v>56400</v>
      </c>
      <c r="H10527" s="86" t="s">
        <v>1665</v>
      </c>
      <c r="I10527" s="73"/>
    </row>
    <row r="10528" spans="1:9" hidden="1" x14ac:dyDescent="0.25">
      <c r="A10528" s="60" t="s">
        <v>5029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08"/>
        <v>225600</v>
      </c>
      <c r="H10528" s="86" t="s">
        <v>2007</v>
      </c>
      <c r="I10528" s="73" t="s">
        <v>11143</v>
      </c>
    </row>
    <row r="10529" spans="1:9" hidden="1" x14ac:dyDescent="0.25">
      <c r="A10529" s="60" t="s">
        <v>5029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08"/>
        <v>42300</v>
      </c>
      <c r="H10529" s="86" t="s">
        <v>154</v>
      </c>
      <c r="I10529" s="73"/>
    </row>
    <row r="10530" spans="1:9" hidden="1" x14ac:dyDescent="0.25">
      <c r="A10530" s="60" t="s">
        <v>5029</v>
      </c>
      <c r="B10530" s="60" t="s">
        <v>11072</v>
      </c>
      <c r="C10530" s="60" t="s">
        <v>4419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5029</v>
      </c>
      <c r="B10531" s="75" t="s">
        <v>11144</v>
      </c>
      <c r="C10531" s="75" t="s">
        <v>11145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5029</v>
      </c>
      <c r="B10532" s="60" t="s">
        <v>11072</v>
      </c>
      <c r="C10532" s="60" t="s">
        <v>4419</v>
      </c>
      <c r="D10532" s="65">
        <v>5</v>
      </c>
      <c r="E10532" s="76" t="s">
        <v>137</v>
      </c>
      <c r="F10532" s="89">
        <v>23000</v>
      </c>
      <c r="G10532" s="68">
        <f t="shared" si="308"/>
        <v>115000</v>
      </c>
      <c r="H10532" s="86" t="s">
        <v>4490</v>
      </c>
      <c r="I10532" s="73"/>
    </row>
    <row r="10533" spans="1:9" hidden="1" x14ac:dyDescent="0.25">
      <c r="A10533" s="60" t="s">
        <v>5029</v>
      </c>
      <c r="B10533" s="60" t="s">
        <v>5733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5022</v>
      </c>
      <c r="I10533" s="73"/>
    </row>
    <row r="10534" spans="1:9" hidden="1" x14ac:dyDescent="0.25">
      <c r="A10534" s="60" t="s">
        <v>5029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09">F10534*D10534</f>
        <v>6000</v>
      </c>
      <c r="H10534" s="86" t="s">
        <v>5022</v>
      </c>
      <c r="I10534" s="73"/>
    </row>
    <row r="10535" spans="1:9" hidden="1" x14ac:dyDescent="0.25">
      <c r="A10535" s="60" t="s">
        <v>5029</v>
      </c>
      <c r="B10535" s="60" t="s">
        <v>7475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09"/>
        <v>14000</v>
      </c>
      <c r="H10535" s="86" t="s">
        <v>5022</v>
      </c>
      <c r="I10535" s="73"/>
    </row>
    <row r="10536" spans="1:9" hidden="1" x14ac:dyDescent="0.25">
      <c r="A10536" s="60" t="s">
        <v>5029</v>
      </c>
      <c r="B10536" s="60" t="s">
        <v>4207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09"/>
        <v>138000</v>
      </c>
      <c r="H10536" s="86" t="s">
        <v>1637</v>
      </c>
      <c r="I10536" s="73" t="s">
        <v>11146</v>
      </c>
    </row>
    <row r="10537" spans="1:9" hidden="1" x14ac:dyDescent="0.25">
      <c r="A10537" s="60" t="s">
        <v>5029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6">
        <v>34689</v>
      </c>
      <c r="G10537" s="68">
        <f t="shared" si="309"/>
        <v>242823</v>
      </c>
      <c r="H10537" s="86" t="s">
        <v>565</v>
      </c>
      <c r="I10537" s="73"/>
    </row>
    <row r="10538" spans="1:9" hidden="1" x14ac:dyDescent="0.25">
      <c r="A10538" s="60" t="s">
        <v>5029</v>
      </c>
      <c r="B10538" s="518" t="s">
        <v>11147</v>
      </c>
      <c r="C10538" s="87" t="s">
        <v>11148</v>
      </c>
      <c r="D10538" s="65">
        <v>1</v>
      </c>
      <c r="E10538" s="66" t="s">
        <v>28</v>
      </c>
      <c r="F10538" s="72">
        <v>300000</v>
      </c>
      <c r="G10538" s="68">
        <f t="shared" si="309"/>
        <v>300000</v>
      </c>
      <c r="H10538" s="86" t="s">
        <v>565</v>
      </c>
      <c r="I10538" s="73"/>
    </row>
    <row r="10539" spans="1:9" hidden="1" x14ac:dyDescent="0.25">
      <c r="A10539" s="60" t="s">
        <v>5029</v>
      </c>
      <c r="B10539" s="80" t="s">
        <v>4042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09"/>
        <v>400000</v>
      </c>
      <c r="H10539" s="86" t="s">
        <v>565</v>
      </c>
      <c r="I10539" s="73"/>
    </row>
    <row r="10540" spans="1:9" hidden="1" x14ac:dyDescent="0.25">
      <c r="A10540" s="60" t="s">
        <v>5029</v>
      </c>
      <c r="B10540" s="63" t="s">
        <v>4169</v>
      </c>
      <c r="C10540" s="60" t="s">
        <v>8582</v>
      </c>
      <c r="D10540" s="65">
        <v>1</v>
      </c>
      <c r="E10540" s="66" t="s">
        <v>28</v>
      </c>
      <c r="F10540" s="62">
        <v>32500</v>
      </c>
      <c r="G10540" s="68">
        <f t="shared" si="309"/>
        <v>32500</v>
      </c>
      <c r="H10540" s="86" t="s">
        <v>565</v>
      </c>
      <c r="I10540" s="73"/>
    </row>
    <row r="10541" spans="1:9" hidden="1" x14ac:dyDescent="0.25">
      <c r="A10541" s="60" t="s">
        <v>5029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08"/>
        <v>222499</v>
      </c>
      <c r="H10541" s="86" t="s">
        <v>565</v>
      </c>
      <c r="I10541" s="73"/>
    </row>
    <row r="10542" spans="1:9" hidden="1" x14ac:dyDescent="0.25">
      <c r="A10542" s="60" t="s">
        <v>5029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08"/>
        <v>25000</v>
      </c>
      <c r="H10542" s="86" t="s">
        <v>565</v>
      </c>
      <c r="I10542" s="73"/>
    </row>
    <row r="10543" spans="1:9" hidden="1" x14ac:dyDescent="0.25">
      <c r="A10543" s="60" t="s">
        <v>5029</v>
      </c>
      <c r="B10543" s="60" t="s">
        <v>6023</v>
      </c>
      <c r="C10543" s="60" t="s">
        <v>11149</v>
      </c>
      <c r="D10543" s="65">
        <v>1</v>
      </c>
      <c r="E10543" s="66" t="s">
        <v>71</v>
      </c>
      <c r="F10543" s="72">
        <v>1</v>
      </c>
      <c r="G10543" s="217">
        <f t="shared" si="308"/>
        <v>1</v>
      </c>
      <c r="H10543" s="86" t="s">
        <v>565</v>
      </c>
      <c r="I10543" s="73"/>
    </row>
    <row r="10544" spans="1:9" hidden="1" x14ac:dyDescent="0.25">
      <c r="A10544" s="60" t="s">
        <v>5029</v>
      </c>
      <c r="B10544" s="60" t="s">
        <v>5030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08"/>
        <v>450000</v>
      </c>
      <c r="H10544" s="86" t="s">
        <v>1250</v>
      </c>
      <c r="I10544" s="73"/>
    </row>
    <row r="10545" spans="1:9" hidden="1" x14ac:dyDescent="0.25">
      <c r="A10545" s="60" t="s">
        <v>5029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08"/>
        <v>90000</v>
      </c>
      <c r="H10545" s="86" t="s">
        <v>1095</v>
      </c>
      <c r="I10545" s="73" t="s">
        <v>11150</v>
      </c>
    </row>
    <row r="10546" spans="1:9" hidden="1" x14ac:dyDescent="0.25">
      <c r="A10546" s="60" t="s">
        <v>5029</v>
      </c>
      <c r="B10546" s="378" t="s">
        <v>5010</v>
      </c>
      <c r="C10546" s="446" t="s">
        <v>11151</v>
      </c>
      <c r="D10546" s="377">
        <v>1</v>
      </c>
      <c r="E10546" s="501" t="s">
        <v>28</v>
      </c>
      <c r="F10546" s="379">
        <v>1320000</v>
      </c>
      <c r="G10546" s="382">
        <f t="shared" si="308"/>
        <v>1320000</v>
      </c>
      <c r="H10546" s="497" t="s">
        <v>536</v>
      </c>
      <c r="I10546" s="446" t="s">
        <v>11152</v>
      </c>
    </row>
    <row r="10547" spans="1:9" hidden="1" x14ac:dyDescent="0.25">
      <c r="A10547" s="60" t="s">
        <v>5029</v>
      </c>
      <c r="B10547" s="378" t="s">
        <v>10836</v>
      </c>
      <c r="C10547" s="446" t="s">
        <v>10604</v>
      </c>
      <c r="D10547" s="377">
        <v>1</v>
      </c>
      <c r="E10547" s="501" t="s">
        <v>31</v>
      </c>
      <c r="F10547" s="382">
        <v>155000</v>
      </c>
      <c r="G10547" s="380">
        <f t="shared" si="308"/>
        <v>155000</v>
      </c>
      <c r="H10547" s="497" t="s">
        <v>536</v>
      </c>
      <c r="I10547" s="446" t="s">
        <v>11152</v>
      </c>
    </row>
    <row r="10548" spans="1:9" hidden="1" x14ac:dyDescent="0.25">
      <c r="A10548" s="60" t="s">
        <v>5029</v>
      </c>
      <c r="B10548" s="378" t="s">
        <v>5015</v>
      </c>
      <c r="C10548" s="378" t="s">
        <v>463</v>
      </c>
      <c r="D10548" s="377">
        <v>1</v>
      </c>
      <c r="E10548" s="501" t="s">
        <v>28</v>
      </c>
      <c r="F10548" s="380">
        <v>45000</v>
      </c>
      <c r="G10548" s="380">
        <f t="shared" si="308"/>
        <v>45000</v>
      </c>
      <c r="H10548" s="497" t="s">
        <v>536</v>
      </c>
      <c r="I10548" s="446" t="s">
        <v>11152</v>
      </c>
    </row>
    <row r="10549" spans="1:9" hidden="1" x14ac:dyDescent="0.25">
      <c r="A10549" s="60" t="s">
        <v>5029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08"/>
        <v>17344.5</v>
      </c>
      <c r="H10549" s="86" t="s">
        <v>3462</v>
      </c>
      <c r="I10549" s="73" t="s">
        <v>11152</v>
      </c>
    </row>
    <row r="10550" spans="1:9" hidden="1" x14ac:dyDescent="0.25">
      <c r="A10550" s="60" t="s">
        <v>5029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08"/>
        <v>27000</v>
      </c>
      <c r="H10550" s="86" t="s">
        <v>3462</v>
      </c>
      <c r="I10550" s="73" t="s">
        <v>11152</v>
      </c>
    </row>
    <row r="10551" spans="1:9" hidden="1" x14ac:dyDescent="0.25">
      <c r="A10551" s="60" t="s">
        <v>5029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08"/>
        <v>75000</v>
      </c>
      <c r="H10551" s="86" t="s">
        <v>3462</v>
      </c>
      <c r="I10551" s="73" t="s">
        <v>11152</v>
      </c>
    </row>
    <row r="10552" spans="1:9" hidden="1" x14ac:dyDescent="0.25">
      <c r="A10552" s="60" t="s">
        <v>5029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08"/>
        <v>81000</v>
      </c>
      <c r="H10552" s="86" t="s">
        <v>3462</v>
      </c>
      <c r="I10552" s="73" t="s">
        <v>11152</v>
      </c>
    </row>
    <row r="10553" spans="1:9" hidden="1" x14ac:dyDescent="0.25">
      <c r="A10553" s="60" t="s">
        <v>5029</v>
      </c>
      <c r="B10553" s="60" t="s">
        <v>10556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08"/>
        <v>2000</v>
      </c>
      <c r="H10553" s="86" t="s">
        <v>1032</v>
      </c>
      <c r="I10553" s="364" t="s">
        <v>11153</v>
      </c>
    </row>
    <row r="10554" spans="1:9" hidden="1" x14ac:dyDescent="0.25">
      <c r="A10554" s="60" t="s">
        <v>5029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08"/>
        <v>110000</v>
      </c>
      <c r="H10554" s="86" t="s">
        <v>1032</v>
      </c>
      <c r="I10554" s="364" t="s">
        <v>11153</v>
      </c>
    </row>
    <row r="10555" spans="1:9" hidden="1" x14ac:dyDescent="0.25">
      <c r="A10555" s="60" t="s">
        <v>5029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05">
        <v>45000</v>
      </c>
      <c r="G10555" s="68">
        <f t="shared" si="308"/>
        <v>45000</v>
      </c>
      <c r="H10555" s="86" t="s">
        <v>1032</v>
      </c>
      <c r="I10555" s="364" t="s">
        <v>11153</v>
      </c>
    </row>
    <row r="10556" spans="1:9" hidden="1" x14ac:dyDescent="0.25">
      <c r="A10556" s="60" t="s">
        <v>5029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08"/>
        <v>253800</v>
      </c>
      <c r="H10556" s="86" t="s">
        <v>2214</v>
      </c>
      <c r="I10556" s="364" t="s">
        <v>11154</v>
      </c>
    </row>
    <row r="10557" spans="1:9" hidden="1" x14ac:dyDescent="0.25">
      <c r="A10557" s="60" t="s">
        <v>5029</v>
      </c>
      <c r="B10557" s="60" t="s">
        <v>4047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08"/>
        <v>87500</v>
      </c>
      <c r="H10557" s="86" t="s">
        <v>2214</v>
      </c>
      <c r="I10557" s="364" t="s">
        <v>11154</v>
      </c>
    </row>
    <row r="10558" spans="1:9" hidden="1" x14ac:dyDescent="0.25">
      <c r="A10558" s="60" t="s">
        <v>5029</v>
      </c>
      <c r="B10558" s="60" t="s">
        <v>8381</v>
      </c>
      <c r="C10558" s="60" t="s">
        <v>8382</v>
      </c>
      <c r="D10558" s="81">
        <v>1</v>
      </c>
      <c r="E10558" s="76" t="s">
        <v>31</v>
      </c>
      <c r="F10558" s="89">
        <v>81500</v>
      </c>
      <c r="G10558" s="217">
        <f t="shared" si="308"/>
        <v>81500</v>
      </c>
      <c r="H10558" s="86" t="s">
        <v>2214</v>
      </c>
      <c r="I10558" s="364" t="s">
        <v>11154</v>
      </c>
    </row>
    <row r="10559" spans="1:9" hidden="1" x14ac:dyDescent="0.25">
      <c r="A10559" s="60" t="s">
        <v>5029</v>
      </c>
      <c r="B10559" s="60" t="s">
        <v>5195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08"/>
        <v>36000</v>
      </c>
      <c r="H10559" s="86" t="s">
        <v>2214</v>
      </c>
      <c r="I10559" s="364" t="s">
        <v>11154</v>
      </c>
    </row>
    <row r="10560" spans="1:9" hidden="1" x14ac:dyDescent="0.25">
      <c r="A10560" s="60" t="s">
        <v>5029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6">
        <v>394000</v>
      </c>
      <c r="G10560" s="396">
        <v>394000</v>
      </c>
      <c r="H10560" s="86" t="s">
        <v>2214</v>
      </c>
      <c r="I10560" s="364" t="s">
        <v>11154</v>
      </c>
    </row>
    <row r="10561" spans="1:9" hidden="1" x14ac:dyDescent="0.25">
      <c r="A10561" s="60" t="s">
        <v>5029</v>
      </c>
      <c r="B10561" s="60" t="s">
        <v>4207</v>
      </c>
      <c r="C10561" s="165" t="s">
        <v>368</v>
      </c>
      <c r="D10561" s="81">
        <v>1</v>
      </c>
      <c r="E10561" s="66" t="s">
        <v>31</v>
      </c>
      <c r="F10561" s="396">
        <v>276000</v>
      </c>
      <c r="G10561" s="396">
        <v>276000</v>
      </c>
      <c r="H10561" s="86" t="s">
        <v>2214</v>
      </c>
      <c r="I10561" s="364" t="s">
        <v>11154</v>
      </c>
    </row>
    <row r="10562" spans="1:9" hidden="1" x14ac:dyDescent="0.25">
      <c r="A10562" s="60" t="s">
        <v>5029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6">
        <v>40000</v>
      </c>
      <c r="G10562" s="217">
        <f t="shared" si="308"/>
        <v>80000</v>
      </c>
      <c r="H10562" s="86" t="s">
        <v>2214</v>
      </c>
      <c r="I10562" s="364" t="s">
        <v>11154</v>
      </c>
    </row>
    <row r="10563" spans="1:9" hidden="1" x14ac:dyDescent="0.25">
      <c r="A10563" s="60" t="s">
        <v>5029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5029</v>
      </c>
      <c r="B10564" s="60" t="s">
        <v>4909</v>
      </c>
      <c r="C10564" s="60" t="s">
        <v>11155</v>
      </c>
      <c r="D10564" s="81">
        <v>1</v>
      </c>
      <c r="E10564" s="66" t="s">
        <v>31</v>
      </c>
      <c r="F10564" s="396">
        <v>1900000</v>
      </c>
      <c r="G10564" s="217">
        <f t="shared" si="308"/>
        <v>1900000</v>
      </c>
      <c r="H10564" s="86" t="s">
        <v>1637</v>
      </c>
      <c r="I10564" s="60" t="s">
        <v>11103</v>
      </c>
    </row>
    <row r="10565" spans="1:9" hidden="1" x14ac:dyDescent="0.25">
      <c r="A10565" s="60" t="s">
        <v>5029</v>
      </c>
      <c r="B10565" s="60" t="s">
        <v>4909</v>
      </c>
      <c r="C10565" s="60" t="s">
        <v>4914</v>
      </c>
      <c r="D10565" s="81">
        <v>1</v>
      </c>
      <c r="E10565" s="372" t="s">
        <v>28</v>
      </c>
      <c r="F10565" s="68">
        <v>1900000</v>
      </c>
      <c r="G10565" s="68">
        <f t="shared" si="308"/>
        <v>1900000</v>
      </c>
      <c r="H10565" s="86" t="s">
        <v>1637</v>
      </c>
      <c r="I10565" s="60" t="s">
        <v>11103</v>
      </c>
    </row>
    <row r="10566" spans="1:9" hidden="1" x14ac:dyDescent="0.25">
      <c r="A10566" s="60" t="s">
        <v>5029</v>
      </c>
      <c r="B10566" s="79" t="s">
        <v>11156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5029</v>
      </c>
      <c r="B10567" s="60" t="s">
        <v>11157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5029</v>
      </c>
      <c r="B10568" s="79" t="s">
        <v>5033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10">F10569*D10569</f>
        <v>6000</v>
      </c>
      <c r="H10569" s="86" t="s">
        <v>2319</v>
      </c>
      <c r="I10569" s="60"/>
    </row>
    <row r="10570" spans="1:9" hidden="1" x14ac:dyDescent="0.25">
      <c r="A10570" s="60" t="s">
        <v>5029</v>
      </c>
      <c r="B10570" s="79" t="s">
        <v>356</v>
      </c>
      <c r="C10570" s="60" t="s">
        <v>11158</v>
      </c>
      <c r="D10570" s="81">
        <v>1</v>
      </c>
      <c r="E10570" s="66" t="s">
        <v>31</v>
      </c>
      <c r="F10570" s="62">
        <v>580000</v>
      </c>
      <c r="G10570" s="217">
        <f t="shared" si="310"/>
        <v>580000</v>
      </c>
      <c r="H10570" s="86" t="s">
        <v>198</v>
      </c>
      <c r="I10570" s="60" t="s">
        <v>11159</v>
      </c>
    </row>
    <row r="10571" spans="1:9" hidden="1" x14ac:dyDescent="0.25">
      <c r="A10571" s="60" t="s">
        <v>5029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310"/>
        <v>15000</v>
      </c>
      <c r="H10571" s="86" t="s">
        <v>198</v>
      </c>
      <c r="I10571" s="60" t="s">
        <v>11159</v>
      </c>
    </row>
    <row r="10572" spans="1:9" hidden="1" x14ac:dyDescent="0.25">
      <c r="A10572" s="60" t="s">
        <v>5029</v>
      </c>
      <c r="B10572" s="60" t="s">
        <v>11072</v>
      </c>
      <c r="C10572" s="60" t="s">
        <v>4419</v>
      </c>
      <c r="D10572" s="65">
        <v>2</v>
      </c>
      <c r="E10572" s="76" t="s">
        <v>137</v>
      </c>
      <c r="F10572" s="89">
        <v>23000</v>
      </c>
      <c r="G10572" s="68">
        <f t="shared" si="310"/>
        <v>46000</v>
      </c>
      <c r="H10572" s="86" t="s">
        <v>1043</v>
      </c>
      <c r="I10572" s="60"/>
    </row>
    <row r="10573" spans="1:9" hidden="1" x14ac:dyDescent="0.25">
      <c r="A10573" s="60" t="s">
        <v>5039</v>
      </c>
      <c r="B10573" s="60" t="s">
        <v>599</v>
      </c>
      <c r="C10573" s="60" t="s">
        <v>10563</v>
      </c>
      <c r="D10573" s="65">
        <v>1</v>
      </c>
      <c r="E10573" s="66" t="s">
        <v>28</v>
      </c>
      <c r="F10573" s="89">
        <v>475000</v>
      </c>
      <c r="G10573" s="68">
        <f t="shared" si="310"/>
        <v>475000</v>
      </c>
      <c r="H10573" s="86" t="s">
        <v>2274</v>
      </c>
      <c r="I10573" s="364" t="s">
        <v>11160</v>
      </c>
    </row>
    <row r="10574" spans="1:9" hidden="1" x14ac:dyDescent="0.25">
      <c r="A10574" s="60" t="s">
        <v>5039</v>
      </c>
      <c r="B10574" s="60" t="s">
        <v>11072</v>
      </c>
      <c r="C10574" s="60" t="s">
        <v>4419</v>
      </c>
      <c r="D10574" s="65">
        <v>3</v>
      </c>
      <c r="E10574" s="76" t="s">
        <v>137</v>
      </c>
      <c r="F10574" s="89">
        <v>23000</v>
      </c>
      <c r="G10574" s="68">
        <f t="shared" si="310"/>
        <v>69000</v>
      </c>
      <c r="H10574" s="86" t="s">
        <v>4490</v>
      </c>
      <c r="I10574" s="73"/>
    </row>
    <row r="10575" spans="1:9" hidden="1" x14ac:dyDescent="0.25">
      <c r="A10575" s="60" t="s">
        <v>5039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10"/>
        <v>98600</v>
      </c>
      <c r="H10575" s="86" t="s">
        <v>169</v>
      </c>
      <c r="I10575" s="73"/>
    </row>
    <row r="10576" spans="1:9" hidden="1" x14ac:dyDescent="0.25">
      <c r="A10576" s="60" t="s">
        <v>5039</v>
      </c>
      <c r="B10576" s="60" t="s">
        <v>11072</v>
      </c>
      <c r="C10576" s="60" t="s">
        <v>4419</v>
      </c>
      <c r="D10576" s="65">
        <v>4</v>
      </c>
      <c r="E10576" s="76" t="s">
        <v>137</v>
      </c>
      <c r="F10576" s="89">
        <v>23000</v>
      </c>
      <c r="G10576" s="68">
        <f t="shared" si="310"/>
        <v>92000</v>
      </c>
      <c r="H10576" s="86" t="s">
        <v>169</v>
      </c>
      <c r="I10576" s="73"/>
    </row>
    <row r="10577" spans="1:9" hidden="1" x14ac:dyDescent="0.25">
      <c r="A10577" s="60" t="s">
        <v>5039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10"/>
        <v>43000</v>
      </c>
      <c r="H10577" s="86" t="s">
        <v>166</v>
      </c>
      <c r="I10577" s="73" t="s">
        <v>11161</v>
      </c>
    </row>
    <row r="10578" spans="1:9" hidden="1" x14ac:dyDescent="0.25">
      <c r="A10578" s="60" t="s">
        <v>5039</v>
      </c>
      <c r="B10578" s="79" t="s">
        <v>4852</v>
      </c>
      <c r="C10578" s="60" t="s">
        <v>4853</v>
      </c>
      <c r="D10578" s="65">
        <v>1</v>
      </c>
      <c r="E10578" s="66" t="s">
        <v>28</v>
      </c>
      <c r="F10578" s="62">
        <v>196350</v>
      </c>
      <c r="G10578" s="68">
        <f t="shared" si="310"/>
        <v>196350</v>
      </c>
      <c r="H10578" s="86" t="s">
        <v>166</v>
      </c>
      <c r="I10578" s="73" t="s">
        <v>11161</v>
      </c>
    </row>
    <row r="10579" spans="1:9" hidden="1" x14ac:dyDescent="0.25">
      <c r="A10579" s="60" t="s">
        <v>5039</v>
      </c>
      <c r="B10579" s="74" t="s">
        <v>10599</v>
      </c>
      <c r="C10579" s="60" t="s">
        <v>11162</v>
      </c>
      <c r="D10579" s="65">
        <v>1</v>
      </c>
      <c r="E10579" s="66" t="s">
        <v>28</v>
      </c>
      <c r="F10579" s="62">
        <v>1535000</v>
      </c>
      <c r="G10579" s="217">
        <f t="shared" si="310"/>
        <v>1535000</v>
      </c>
      <c r="H10579" s="86" t="s">
        <v>1788</v>
      </c>
      <c r="I10579" s="73" t="s">
        <v>11163</v>
      </c>
    </row>
    <row r="10580" spans="1:9" hidden="1" x14ac:dyDescent="0.25">
      <c r="A10580" s="60" t="s">
        <v>5039</v>
      </c>
      <c r="B10580" s="74" t="s">
        <v>10599</v>
      </c>
      <c r="C10580" s="60" t="s">
        <v>11164</v>
      </c>
      <c r="D10580" s="65">
        <v>1</v>
      </c>
      <c r="E10580" s="66" t="s">
        <v>28</v>
      </c>
      <c r="F10580" s="62">
        <v>1535000</v>
      </c>
      <c r="G10580" s="217">
        <f t="shared" si="310"/>
        <v>1535000</v>
      </c>
      <c r="H10580" s="86" t="s">
        <v>1788</v>
      </c>
      <c r="I10580" s="73" t="s">
        <v>11163</v>
      </c>
    </row>
    <row r="10581" spans="1:9" hidden="1" x14ac:dyDescent="0.25">
      <c r="A10581" s="60" t="s">
        <v>5039</v>
      </c>
      <c r="B10581" s="79" t="s">
        <v>4952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10"/>
        <v>340000</v>
      </c>
      <c r="H10581" s="86" t="s">
        <v>1788</v>
      </c>
      <c r="I10581" s="73" t="s">
        <v>11163</v>
      </c>
    </row>
    <row r="10582" spans="1:9" hidden="1" x14ac:dyDescent="0.25">
      <c r="A10582" s="60" t="s">
        <v>5039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11163</v>
      </c>
    </row>
    <row r="10583" spans="1:9" hidden="1" x14ac:dyDescent="0.25">
      <c r="A10583" s="60" t="s">
        <v>5039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4365</v>
      </c>
      <c r="I10583" s="73"/>
    </row>
    <row r="10584" spans="1:9" hidden="1" x14ac:dyDescent="0.25">
      <c r="A10584" s="60" t="s">
        <v>5039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10"/>
        <v>253800</v>
      </c>
      <c r="H10584" s="86" t="s">
        <v>825</v>
      </c>
      <c r="I10584" s="73" t="s">
        <v>11165</v>
      </c>
    </row>
    <row r="10585" spans="1:9" hidden="1" x14ac:dyDescent="0.25">
      <c r="A10585" s="60" t="s">
        <v>5039</v>
      </c>
      <c r="B10585" s="60" t="s">
        <v>4047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10"/>
        <v>87500</v>
      </c>
      <c r="H10585" s="86" t="s">
        <v>825</v>
      </c>
      <c r="I10585" s="73" t="s">
        <v>11165</v>
      </c>
    </row>
    <row r="10586" spans="1:9" hidden="1" x14ac:dyDescent="0.25">
      <c r="A10586" s="60" t="s">
        <v>5039</v>
      </c>
      <c r="B10586" s="63" t="s">
        <v>4062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10"/>
        <v>60000</v>
      </c>
      <c r="H10586" s="86" t="s">
        <v>825</v>
      </c>
      <c r="I10586" s="73" t="s">
        <v>11165</v>
      </c>
    </row>
    <row r="10587" spans="1:9" hidden="1" x14ac:dyDescent="0.25">
      <c r="A10587" s="60" t="s">
        <v>5039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10"/>
        <v>80000</v>
      </c>
      <c r="H10587" s="86" t="s">
        <v>2038</v>
      </c>
      <c r="I10587" s="73" t="s">
        <v>11166</v>
      </c>
    </row>
    <row r="10588" spans="1:9" hidden="1" x14ac:dyDescent="0.25">
      <c r="A10588" s="60" t="s">
        <v>5039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10"/>
        <v>80000</v>
      </c>
      <c r="H10588" s="86" t="s">
        <v>2038</v>
      </c>
      <c r="I10588" s="73" t="s">
        <v>11166</v>
      </c>
    </row>
    <row r="10589" spans="1:9" hidden="1" x14ac:dyDescent="0.25">
      <c r="A10589" s="60" t="s">
        <v>5039</v>
      </c>
      <c r="B10589" s="111" t="s">
        <v>5467</v>
      </c>
      <c r="C10589" s="119" t="s">
        <v>122</v>
      </c>
      <c r="D10589" s="65">
        <v>2</v>
      </c>
      <c r="E10589" s="66" t="s">
        <v>28</v>
      </c>
      <c r="F10589" s="396">
        <v>65000</v>
      </c>
      <c r="G10589" s="68">
        <f t="shared" si="310"/>
        <v>130000</v>
      </c>
      <c r="H10589" s="86" t="s">
        <v>2038</v>
      </c>
      <c r="I10589" s="73" t="s">
        <v>11166</v>
      </c>
    </row>
    <row r="10590" spans="1:9" hidden="1" x14ac:dyDescent="0.25">
      <c r="A10590" s="60" t="s">
        <v>5039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10"/>
        <v>43000</v>
      </c>
      <c r="H10590" s="86" t="s">
        <v>2038</v>
      </c>
      <c r="I10590" s="73" t="s">
        <v>11166</v>
      </c>
    </row>
    <row r="10591" spans="1:9" hidden="1" x14ac:dyDescent="0.25">
      <c r="A10591" s="60" t="s">
        <v>5039</v>
      </c>
      <c r="B10591" s="60" t="s">
        <v>10575</v>
      </c>
      <c r="C10591" s="60" t="s">
        <v>10576</v>
      </c>
      <c r="D10591" s="65">
        <v>1</v>
      </c>
      <c r="E10591" s="66" t="s">
        <v>28</v>
      </c>
      <c r="F10591" s="72">
        <v>1261000</v>
      </c>
      <c r="G10591" s="68">
        <f t="shared" si="310"/>
        <v>1261000</v>
      </c>
      <c r="H10591" s="86" t="s">
        <v>648</v>
      </c>
      <c r="I10591" s="73"/>
    </row>
    <row r="10592" spans="1:9" hidden="1" x14ac:dyDescent="0.25">
      <c r="A10592" s="60" t="s">
        <v>5039</v>
      </c>
      <c r="B10592" s="60" t="s">
        <v>11167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5039</v>
      </c>
      <c r="B10593" s="60" t="s">
        <v>4909</v>
      </c>
      <c r="C10593" s="119" t="s">
        <v>11168</v>
      </c>
      <c r="D10593" s="65">
        <v>1</v>
      </c>
      <c r="E10593" s="66" t="s">
        <v>31</v>
      </c>
      <c r="F10593" s="396">
        <v>1900000</v>
      </c>
      <c r="G10593" s="68">
        <f t="shared" si="310"/>
        <v>1900000</v>
      </c>
      <c r="H10593" s="86" t="s">
        <v>147</v>
      </c>
      <c r="I10593" s="73"/>
    </row>
    <row r="10594" spans="1:9" hidden="1" x14ac:dyDescent="0.25">
      <c r="A10594" s="60" t="s">
        <v>5039</v>
      </c>
      <c r="B10594" s="60" t="s">
        <v>10630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10"/>
        <v>175000</v>
      </c>
      <c r="H10594" s="86" t="s">
        <v>1105</v>
      </c>
      <c r="I10594" s="73" t="s">
        <v>11169</v>
      </c>
    </row>
    <row r="10595" spans="1:9" hidden="1" x14ac:dyDescent="0.25">
      <c r="A10595" s="60" t="s">
        <v>5039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4">
        <v>10000</v>
      </c>
      <c r="G10595" s="217">
        <f t="shared" si="310"/>
        <v>20000</v>
      </c>
      <c r="H10595" s="86" t="s">
        <v>1105</v>
      </c>
      <c r="I10595" s="73" t="s">
        <v>11169</v>
      </c>
    </row>
    <row r="10596" spans="1:9" hidden="1" x14ac:dyDescent="0.25">
      <c r="A10596" s="60" t="s">
        <v>5039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310"/>
        <v>24750</v>
      </c>
      <c r="H10596" s="86" t="s">
        <v>1105</v>
      </c>
      <c r="I10596" s="73" t="s">
        <v>11169</v>
      </c>
    </row>
    <row r="10597" spans="1:9" hidden="1" x14ac:dyDescent="0.25">
      <c r="A10597" s="60" t="s">
        <v>5039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10"/>
        <v>253800</v>
      </c>
      <c r="H10597" s="86" t="s">
        <v>1105</v>
      </c>
      <c r="I10597" s="73" t="s">
        <v>11169</v>
      </c>
    </row>
    <row r="10598" spans="1:9" hidden="1" x14ac:dyDescent="0.25">
      <c r="A10598" s="60" t="s">
        <v>5039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10"/>
        <v>34689</v>
      </c>
      <c r="H10598" s="86" t="s">
        <v>1105</v>
      </c>
      <c r="I10598" s="73" t="s">
        <v>11169</v>
      </c>
    </row>
    <row r="10599" spans="1:9" hidden="1" x14ac:dyDescent="0.25">
      <c r="A10599" s="60" t="s">
        <v>5039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10"/>
        <v>96900</v>
      </c>
      <c r="H10599" s="86" t="s">
        <v>1105</v>
      </c>
      <c r="I10599" s="73" t="s">
        <v>11169</v>
      </c>
    </row>
    <row r="10600" spans="1:9" hidden="1" x14ac:dyDescent="0.25">
      <c r="A10600" s="60" t="s">
        <v>5039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10"/>
        <v>15000</v>
      </c>
      <c r="H10600" s="86" t="s">
        <v>5068</v>
      </c>
      <c r="I10600" s="73"/>
    </row>
    <row r="10601" spans="1:9" hidden="1" x14ac:dyDescent="0.25">
      <c r="A10601" s="60" t="s">
        <v>5039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10"/>
        <v>6000</v>
      </c>
      <c r="H10601" s="86" t="s">
        <v>134</v>
      </c>
      <c r="I10601" s="364"/>
    </row>
    <row r="10602" spans="1:9" x14ac:dyDescent="0.25">
      <c r="A10602" s="60" t="s">
        <v>5039</v>
      </c>
      <c r="B10602" s="60" t="s">
        <v>4604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10"/>
        <v>35000</v>
      </c>
      <c r="H10602" s="86" t="s">
        <v>5022</v>
      </c>
      <c r="I10602" s="364"/>
    </row>
    <row r="10603" spans="1:9" hidden="1" x14ac:dyDescent="0.25">
      <c r="A10603" s="60" t="s">
        <v>5039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10"/>
        <v>6000</v>
      </c>
      <c r="H10603" s="86" t="s">
        <v>5022</v>
      </c>
      <c r="I10603" s="364"/>
    </row>
    <row r="10604" spans="1:9" hidden="1" x14ac:dyDescent="0.25">
      <c r="A10604" s="60" t="s">
        <v>5039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10"/>
        <v>45000</v>
      </c>
      <c r="H10604" s="86" t="s">
        <v>5022</v>
      </c>
      <c r="I10604" s="364"/>
    </row>
    <row r="10605" spans="1:9" hidden="1" x14ac:dyDescent="0.25">
      <c r="A10605" s="60" t="s">
        <v>5039</v>
      </c>
      <c r="B10605" s="60" t="s">
        <v>5733</v>
      </c>
      <c r="C10605" s="60"/>
      <c r="D10605" s="65">
        <v>30</v>
      </c>
      <c r="E10605" s="66" t="s">
        <v>31</v>
      </c>
      <c r="F10605" s="72">
        <v>850</v>
      </c>
      <c r="G10605" s="68">
        <f t="shared" si="310"/>
        <v>25500</v>
      </c>
      <c r="H10605" s="86" t="s">
        <v>5022</v>
      </c>
      <c r="I10605" s="364"/>
    </row>
    <row r="10606" spans="1:9" x14ac:dyDescent="0.25">
      <c r="A10606" s="60" t="s">
        <v>5039</v>
      </c>
      <c r="B10606" s="60" t="s">
        <v>5357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10"/>
        <v>25000</v>
      </c>
      <c r="H10606" s="86" t="s">
        <v>5022</v>
      </c>
      <c r="I10606" s="364"/>
    </row>
    <row r="10607" spans="1:9" hidden="1" x14ac:dyDescent="0.25">
      <c r="A10607" s="60" t="s">
        <v>5039</v>
      </c>
      <c r="B10607" s="60" t="s">
        <v>4426</v>
      </c>
      <c r="C10607" s="75" t="s">
        <v>10563</v>
      </c>
      <c r="D10607" s="65">
        <v>1</v>
      </c>
      <c r="E10607" s="66" t="s">
        <v>28</v>
      </c>
      <c r="F10607" s="67">
        <v>100000</v>
      </c>
      <c r="G10607" s="217">
        <f t="shared" si="310"/>
        <v>100000</v>
      </c>
      <c r="H10607" s="364" t="s">
        <v>2007</v>
      </c>
      <c r="I10607" s="364"/>
    </row>
    <row r="10608" spans="1:9" hidden="1" x14ac:dyDescent="0.25">
      <c r="A10608" s="60" t="s">
        <v>5039</v>
      </c>
      <c r="B10608" s="60" t="s">
        <v>4426</v>
      </c>
      <c r="C10608" s="75" t="s">
        <v>10563</v>
      </c>
      <c r="D10608" s="65">
        <v>1</v>
      </c>
      <c r="E10608" s="66" t="s">
        <v>28</v>
      </c>
      <c r="F10608" s="67">
        <v>100000</v>
      </c>
      <c r="G10608" s="217">
        <f t="shared" si="310"/>
        <v>100000</v>
      </c>
      <c r="H10608" s="86" t="s">
        <v>3462</v>
      </c>
      <c r="I10608" s="364"/>
    </row>
    <row r="10609" spans="1:9" hidden="1" x14ac:dyDescent="0.25">
      <c r="A10609" s="60" t="s">
        <v>5039</v>
      </c>
      <c r="B10609" s="79" t="s">
        <v>5044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10"/>
        <v>215000</v>
      </c>
      <c r="H10609" s="86" t="s">
        <v>3462</v>
      </c>
      <c r="I10609" s="364"/>
    </row>
    <row r="10610" spans="1:9" hidden="1" x14ac:dyDescent="0.25">
      <c r="A10610" s="60" t="s">
        <v>5039</v>
      </c>
      <c r="B10610" s="60" t="s">
        <v>11072</v>
      </c>
      <c r="C10610" s="60" t="s">
        <v>4419</v>
      </c>
      <c r="D10610" s="65">
        <v>7</v>
      </c>
      <c r="E10610" s="76" t="s">
        <v>137</v>
      </c>
      <c r="F10610" s="89">
        <v>23000</v>
      </c>
      <c r="G10610" s="68">
        <f t="shared" si="310"/>
        <v>161000</v>
      </c>
      <c r="H10610" s="86" t="s">
        <v>3462</v>
      </c>
      <c r="I10610" s="364"/>
    </row>
    <row r="10611" spans="1:9" hidden="1" x14ac:dyDescent="0.25">
      <c r="A10611" s="60" t="s">
        <v>5039</v>
      </c>
      <c r="B10611" s="60" t="s">
        <v>4022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10"/>
        <v>103000</v>
      </c>
      <c r="H10611" s="86" t="s">
        <v>2319</v>
      </c>
      <c r="I10611" s="364"/>
    </row>
    <row r="10612" spans="1:9" hidden="1" x14ac:dyDescent="0.25">
      <c r="A10612" s="60" t="s">
        <v>5039</v>
      </c>
      <c r="B10612" s="60" t="s">
        <v>4335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10"/>
        <v>70000</v>
      </c>
      <c r="H10612" s="86" t="s">
        <v>2319</v>
      </c>
      <c r="I10612" s="364"/>
    </row>
    <row r="10613" spans="1:9" hidden="1" x14ac:dyDescent="0.25">
      <c r="A10613" s="60" t="s">
        <v>5039</v>
      </c>
      <c r="B10613" s="60" t="s">
        <v>4336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10"/>
        <v>120000</v>
      </c>
      <c r="H10613" s="86" t="s">
        <v>2319</v>
      </c>
      <c r="I10613" s="364"/>
    </row>
    <row r="10614" spans="1:9" hidden="1" x14ac:dyDescent="0.25">
      <c r="A10614" s="60" t="s">
        <v>5039</v>
      </c>
      <c r="B10614" s="79" t="s">
        <v>5045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10"/>
        <v>35000</v>
      </c>
      <c r="H10614" s="86" t="s">
        <v>2319</v>
      </c>
      <c r="I10614" s="364"/>
    </row>
    <row r="10615" spans="1:9" hidden="1" x14ac:dyDescent="0.25">
      <c r="A10615" s="60" t="s">
        <v>5039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10"/>
        <v>693780</v>
      </c>
      <c r="H10615" s="86" t="s">
        <v>1890</v>
      </c>
      <c r="I10615" s="60" t="s">
        <v>11170</v>
      </c>
    </row>
    <row r="10616" spans="1:9" hidden="1" x14ac:dyDescent="0.25">
      <c r="A10616" s="60" t="s">
        <v>5039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10"/>
        <v>646000</v>
      </c>
      <c r="H10616" s="86" t="s">
        <v>1890</v>
      </c>
      <c r="I10616" s="60" t="s">
        <v>11170</v>
      </c>
    </row>
    <row r="10617" spans="1:9" hidden="1" x14ac:dyDescent="0.25">
      <c r="A10617" s="60" t="s">
        <v>5039</v>
      </c>
      <c r="B10617" s="63" t="s">
        <v>4613</v>
      </c>
      <c r="C10617" s="60" t="s">
        <v>518</v>
      </c>
      <c r="D10617" s="65">
        <v>1</v>
      </c>
      <c r="E10617" s="66" t="s">
        <v>3923</v>
      </c>
      <c r="F10617" s="396">
        <v>1450000</v>
      </c>
      <c r="G10617" s="68">
        <f t="shared" si="310"/>
        <v>1450000</v>
      </c>
      <c r="H10617" s="86" t="s">
        <v>1890</v>
      </c>
      <c r="I10617" s="60" t="s">
        <v>11170</v>
      </c>
    </row>
    <row r="10618" spans="1:9" hidden="1" x14ac:dyDescent="0.25">
      <c r="A10618" s="60" t="s">
        <v>5039</v>
      </c>
      <c r="B10618" s="60" t="s">
        <v>5010</v>
      </c>
      <c r="C10618" s="71" t="s">
        <v>11171</v>
      </c>
      <c r="D10618" s="81">
        <v>1</v>
      </c>
      <c r="E10618" s="372" t="s">
        <v>28</v>
      </c>
      <c r="F10618" s="68">
        <v>1320000</v>
      </c>
      <c r="G10618" s="68">
        <f t="shared" si="310"/>
        <v>1320000</v>
      </c>
      <c r="H10618" s="86" t="s">
        <v>671</v>
      </c>
      <c r="I10618" s="60"/>
    </row>
    <row r="10619" spans="1:9" hidden="1" x14ac:dyDescent="0.25">
      <c r="A10619" s="60" t="s">
        <v>5039</v>
      </c>
      <c r="B10619" s="75" t="s">
        <v>10836</v>
      </c>
      <c r="C10619" s="71" t="s">
        <v>10604</v>
      </c>
      <c r="D10619" s="81">
        <v>1</v>
      </c>
      <c r="E10619" s="66" t="s">
        <v>137</v>
      </c>
      <c r="F10619" s="62">
        <v>155000</v>
      </c>
      <c r="G10619" s="68">
        <f t="shared" si="310"/>
        <v>155000</v>
      </c>
      <c r="H10619" s="86" t="s">
        <v>671</v>
      </c>
      <c r="I10619" s="60"/>
    </row>
    <row r="10620" spans="1:9" hidden="1" x14ac:dyDescent="0.25">
      <c r="A10620" s="60" t="s">
        <v>5039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10"/>
        <v>42300</v>
      </c>
      <c r="H10620" s="86" t="s">
        <v>1306</v>
      </c>
      <c r="I10620" s="73"/>
    </row>
    <row r="10621" spans="1:9" hidden="1" x14ac:dyDescent="0.25">
      <c r="A10621" s="60" t="s">
        <v>5039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10"/>
        <v>24650</v>
      </c>
      <c r="H10621" s="86" t="s">
        <v>1306</v>
      </c>
      <c r="I10621" s="73"/>
    </row>
    <row r="10622" spans="1:9" hidden="1" x14ac:dyDescent="0.25">
      <c r="A10622" s="60" t="s">
        <v>5039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10"/>
        <v>42300</v>
      </c>
      <c r="H10622" s="86" t="s">
        <v>154</v>
      </c>
      <c r="I10622" s="60"/>
    </row>
    <row r="10623" spans="1:9" hidden="1" x14ac:dyDescent="0.25">
      <c r="A10623" s="60" t="s">
        <v>5039</v>
      </c>
      <c r="B10623" s="60" t="s">
        <v>5046</v>
      </c>
      <c r="C10623" s="75" t="s">
        <v>1053</v>
      </c>
      <c r="D10623" s="65">
        <v>1</v>
      </c>
      <c r="E10623" s="66" t="s">
        <v>28</v>
      </c>
      <c r="F10623" s="396">
        <v>250000</v>
      </c>
      <c r="G10623" s="68">
        <f t="shared" si="310"/>
        <v>250000</v>
      </c>
      <c r="H10623" s="86" t="s">
        <v>198</v>
      </c>
      <c r="I10623" s="60"/>
    </row>
    <row r="10624" spans="1:9" hidden="1" x14ac:dyDescent="0.25">
      <c r="A10624" s="60" t="s">
        <v>5039</v>
      </c>
      <c r="B10624" s="60" t="s">
        <v>5047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10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11072</v>
      </c>
      <c r="C10625" s="60" t="s">
        <v>4419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4490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4490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4673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5022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11">F10630*D10630</f>
        <v>75000</v>
      </c>
      <c r="H10630" s="86" t="s">
        <v>5022</v>
      </c>
      <c r="I10630" s="73"/>
    </row>
    <row r="10631" spans="1:9" hidden="1" x14ac:dyDescent="0.25">
      <c r="A10631" s="60" t="s">
        <v>485</v>
      </c>
      <c r="B10631" s="79" t="s">
        <v>5053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11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11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11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11172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5068</v>
      </c>
      <c r="I10634" s="73"/>
    </row>
    <row r="10635" spans="1:9" hidden="1" x14ac:dyDescent="0.25">
      <c r="A10635" s="60" t="s">
        <v>485</v>
      </c>
      <c r="B10635" s="60" t="s">
        <v>4008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11"/>
        <v>880000</v>
      </c>
      <c r="H10635" s="86" t="s">
        <v>11173</v>
      </c>
      <c r="I10635" s="73" t="s">
        <v>11174</v>
      </c>
    </row>
    <row r="10636" spans="1:9" hidden="1" x14ac:dyDescent="0.25">
      <c r="A10636" s="60" t="s">
        <v>485</v>
      </c>
      <c r="B10636" s="60" t="s">
        <v>4358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11173</v>
      </c>
      <c r="I10636" s="73" t="s">
        <v>11174</v>
      </c>
    </row>
    <row r="10637" spans="1:9" hidden="1" x14ac:dyDescent="0.25">
      <c r="A10637" s="60" t="s">
        <v>485</v>
      </c>
      <c r="B10637" s="79" t="s">
        <v>4426</v>
      </c>
      <c r="C10637" s="75" t="s">
        <v>10563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11072</v>
      </c>
      <c r="C10639" s="60" t="s">
        <v>4419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5060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5060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12">F10641*D10641</f>
        <v>40000</v>
      </c>
      <c r="H10641" s="86" t="s">
        <v>2319</v>
      </c>
      <c r="I10641" s="73"/>
    </row>
    <row r="10642" spans="1:9" hidden="1" x14ac:dyDescent="0.25">
      <c r="A10642" s="60" t="s">
        <v>5060</v>
      </c>
      <c r="B10642" s="60" t="s">
        <v>4683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12"/>
        <v>30000</v>
      </c>
      <c r="H10642" s="86" t="s">
        <v>2319</v>
      </c>
      <c r="I10642" s="73"/>
    </row>
    <row r="10643" spans="1:9" hidden="1" x14ac:dyDescent="0.25">
      <c r="A10643" s="60" t="s">
        <v>5060</v>
      </c>
      <c r="B10643" s="60" t="s">
        <v>5061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12"/>
        <v>195000</v>
      </c>
      <c r="H10643" s="86" t="s">
        <v>2319</v>
      </c>
      <c r="I10643" s="73"/>
    </row>
    <row r="10644" spans="1:9" hidden="1" x14ac:dyDescent="0.25">
      <c r="A10644" s="60" t="s">
        <v>5060</v>
      </c>
      <c r="B10644" s="60" t="s">
        <v>5062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12"/>
        <v>425000</v>
      </c>
      <c r="H10644" s="86" t="s">
        <v>2319</v>
      </c>
      <c r="I10644" s="73"/>
    </row>
    <row r="10645" spans="1:9" hidden="1" x14ac:dyDescent="0.25">
      <c r="A10645" s="60" t="s">
        <v>5060</v>
      </c>
      <c r="B10645" s="60" t="s">
        <v>5063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12"/>
        <v>30000</v>
      </c>
      <c r="H10645" s="86" t="s">
        <v>2319</v>
      </c>
      <c r="I10645" s="73"/>
    </row>
    <row r="10646" spans="1:9" hidden="1" x14ac:dyDescent="0.25">
      <c r="A10646" s="60" t="s">
        <v>5060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12"/>
        <v>123250</v>
      </c>
      <c r="H10646" s="86" t="s">
        <v>169</v>
      </c>
      <c r="I10646" s="73"/>
    </row>
    <row r="10647" spans="1:9" hidden="1" x14ac:dyDescent="0.25">
      <c r="A10647" s="60" t="s">
        <v>5060</v>
      </c>
      <c r="B10647" s="60" t="s">
        <v>11072</v>
      </c>
      <c r="C10647" s="60" t="s">
        <v>4419</v>
      </c>
      <c r="D10647" s="65">
        <v>5</v>
      </c>
      <c r="E10647" s="76" t="s">
        <v>137</v>
      </c>
      <c r="F10647" s="89">
        <v>23000</v>
      </c>
      <c r="G10647" s="68">
        <f t="shared" si="312"/>
        <v>115000</v>
      </c>
      <c r="H10647" s="86" t="s">
        <v>169</v>
      </c>
      <c r="I10647" s="73"/>
    </row>
    <row r="10648" spans="1:9" hidden="1" x14ac:dyDescent="0.25">
      <c r="A10648" s="60" t="s">
        <v>5060</v>
      </c>
      <c r="B10648" s="60" t="s">
        <v>10643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12"/>
        <v>905400</v>
      </c>
      <c r="H10648" s="86" t="s">
        <v>620</v>
      </c>
      <c r="I10648" s="73" t="s">
        <v>11175</v>
      </c>
    </row>
    <row r="10649" spans="1:9" hidden="1" x14ac:dyDescent="0.25">
      <c r="A10649" s="60" t="s">
        <v>5060</v>
      </c>
      <c r="B10649" s="63" t="s">
        <v>4062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12"/>
        <v>60000</v>
      </c>
      <c r="H10649" s="86" t="s">
        <v>620</v>
      </c>
      <c r="I10649" s="73" t="s">
        <v>11175</v>
      </c>
    </row>
    <row r="10650" spans="1:9" hidden="1" x14ac:dyDescent="0.25">
      <c r="A10650" s="60" t="s">
        <v>5060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12"/>
        <v>28200</v>
      </c>
      <c r="H10650" s="86" t="s">
        <v>620</v>
      </c>
      <c r="I10650" s="73" t="s">
        <v>11175</v>
      </c>
    </row>
    <row r="10651" spans="1:9" hidden="1" x14ac:dyDescent="0.25">
      <c r="A10651" s="60" t="s">
        <v>5060</v>
      </c>
      <c r="B10651" s="79" t="s">
        <v>4308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12"/>
        <v>150000</v>
      </c>
      <c r="H10651" s="86" t="s">
        <v>1146</v>
      </c>
      <c r="I10651" s="73" t="s">
        <v>11176</v>
      </c>
    </row>
    <row r="10652" spans="1:9" hidden="1" x14ac:dyDescent="0.25">
      <c r="A10652" s="60" t="s">
        <v>5060</v>
      </c>
      <c r="B10652" s="60" t="s">
        <v>9507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11176</v>
      </c>
    </row>
    <row r="10653" spans="1:9" hidden="1" x14ac:dyDescent="0.25">
      <c r="A10653" s="60" t="s">
        <v>5060</v>
      </c>
      <c r="B10653" s="75" t="s">
        <v>1807</v>
      </c>
      <c r="C10653" s="75"/>
      <c r="D10653" s="60">
        <v>4</v>
      </c>
      <c r="E10653" s="60" t="s">
        <v>11177</v>
      </c>
      <c r="F10653" s="61">
        <v>10000</v>
      </c>
      <c r="G10653" s="68">
        <f>F10653*D10653</f>
        <v>40000</v>
      </c>
      <c r="H10653" s="86" t="s">
        <v>1146</v>
      </c>
      <c r="I10653" s="73" t="s">
        <v>11176</v>
      </c>
    </row>
    <row r="10654" spans="1:9" hidden="1" x14ac:dyDescent="0.25">
      <c r="A10654" s="60" t="s">
        <v>5060</v>
      </c>
      <c r="B10654" s="79" t="s">
        <v>5066</v>
      </c>
      <c r="C10654" s="75" t="s">
        <v>5067</v>
      </c>
      <c r="D10654" s="65">
        <v>7</v>
      </c>
      <c r="E10654" s="66" t="s">
        <v>64</v>
      </c>
      <c r="F10654" s="67">
        <v>18500</v>
      </c>
      <c r="G10654" s="68">
        <f t="shared" si="312"/>
        <v>129500</v>
      </c>
      <c r="H10654" s="86" t="s">
        <v>5068</v>
      </c>
      <c r="I10654" s="73"/>
    </row>
    <row r="10655" spans="1:9" hidden="1" x14ac:dyDescent="0.25">
      <c r="A10655" s="60" t="s">
        <v>5060</v>
      </c>
      <c r="B10655" s="79" t="s">
        <v>5069</v>
      </c>
      <c r="C10655" s="75" t="s">
        <v>5067</v>
      </c>
      <c r="D10655" s="81">
        <v>17</v>
      </c>
      <c r="E10655" s="66" t="s">
        <v>64</v>
      </c>
      <c r="F10655" s="217">
        <v>22500</v>
      </c>
      <c r="G10655" s="68">
        <f t="shared" si="312"/>
        <v>382500</v>
      </c>
      <c r="H10655" s="86" t="s">
        <v>3709</v>
      </c>
      <c r="I10655" s="73"/>
    </row>
    <row r="10656" spans="1:9" hidden="1" x14ac:dyDescent="0.25">
      <c r="A10656" s="60" t="s">
        <v>5060</v>
      </c>
      <c r="B10656" s="60" t="s">
        <v>5054</v>
      </c>
      <c r="C10656" s="75" t="s">
        <v>441</v>
      </c>
      <c r="D10656" s="65">
        <v>4</v>
      </c>
      <c r="E10656" s="66" t="s">
        <v>28</v>
      </c>
      <c r="F10656" s="396">
        <v>48000</v>
      </c>
      <c r="G10656" s="68">
        <f t="shared" si="312"/>
        <v>192000</v>
      </c>
      <c r="H10656" s="86" t="s">
        <v>11178</v>
      </c>
      <c r="I10656" s="73" t="s">
        <v>11179</v>
      </c>
    </row>
    <row r="10657" spans="1:9" hidden="1" x14ac:dyDescent="0.25">
      <c r="A10657" s="60" t="s">
        <v>5060</v>
      </c>
      <c r="B10657" s="60" t="s">
        <v>5055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12"/>
        <v>295000</v>
      </c>
      <c r="H10657" s="86" t="s">
        <v>11178</v>
      </c>
      <c r="I10657" s="73" t="s">
        <v>11179</v>
      </c>
    </row>
    <row r="10658" spans="1:9" hidden="1" x14ac:dyDescent="0.25">
      <c r="A10658" s="60" t="s">
        <v>5060</v>
      </c>
      <c r="B10658" s="60" t="s">
        <v>5056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12"/>
        <v>775000</v>
      </c>
      <c r="H10658" s="86" t="s">
        <v>11180</v>
      </c>
      <c r="I10658" s="73" t="s">
        <v>11179</v>
      </c>
    </row>
    <row r="10659" spans="1:9" hidden="1" x14ac:dyDescent="0.25">
      <c r="A10659" s="60" t="s">
        <v>5060</v>
      </c>
      <c r="B10659" s="60" t="s">
        <v>5057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12"/>
        <v>1500000</v>
      </c>
      <c r="H10659" s="86" t="s">
        <v>11178</v>
      </c>
      <c r="I10659" s="73" t="s">
        <v>11179</v>
      </c>
    </row>
    <row r="10660" spans="1:9" hidden="1" x14ac:dyDescent="0.25">
      <c r="A10660" s="60" t="s">
        <v>5060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11178</v>
      </c>
      <c r="I10660" s="73" t="s">
        <v>11179</v>
      </c>
    </row>
    <row r="10661" spans="1:9" hidden="1" x14ac:dyDescent="0.25">
      <c r="A10661" s="60" t="s">
        <v>5060</v>
      </c>
      <c r="B10661" s="60" t="s">
        <v>298</v>
      </c>
      <c r="C10661" s="75" t="s">
        <v>5070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5071</v>
      </c>
      <c r="B10662" s="111" t="s">
        <v>4026</v>
      </c>
      <c r="C10662" s="87" t="s">
        <v>70</v>
      </c>
      <c r="D10662" s="65">
        <v>1</v>
      </c>
      <c r="E10662" s="66" t="s">
        <v>28</v>
      </c>
      <c r="F10662" s="396">
        <v>90000</v>
      </c>
      <c r="G10662" s="217">
        <f t="shared" ref="G10662:G10725" si="313">F10662*D10662</f>
        <v>90000</v>
      </c>
      <c r="H10662" s="86" t="s">
        <v>10458</v>
      </c>
      <c r="I10662" s="364" t="s">
        <v>11181</v>
      </c>
    </row>
    <row r="10663" spans="1:9" hidden="1" x14ac:dyDescent="0.25">
      <c r="A10663" s="60" t="s">
        <v>5071</v>
      </c>
      <c r="B10663" s="60" t="s">
        <v>5072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13"/>
        <v>77000</v>
      </c>
      <c r="H10663" s="86" t="s">
        <v>5073</v>
      </c>
      <c r="I10663" s="73"/>
    </row>
    <row r="10664" spans="1:9" hidden="1" x14ac:dyDescent="0.25">
      <c r="A10664" s="60" t="s">
        <v>5071</v>
      </c>
      <c r="B10664" s="60" t="s">
        <v>5733</v>
      </c>
      <c r="C10664" s="75"/>
      <c r="D10664" s="65">
        <v>20</v>
      </c>
      <c r="E10664" s="66" t="s">
        <v>31</v>
      </c>
      <c r="F10664" s="67">
        <v>850</v>
      </c>
      <c r="G10664" s="68">
        <f t="shared" si="313"/>
        <v>17000</v>
      </c>
      <c r="H10664" s="86" t="s">
        <v>5073</v>
      </c>
      <c r="I10664" s="73"/>
    </row>
    <row r="10665" spans="1:9" hidden="1" x14ac:dyDescent="0.25">
      <c r="A10665" s="60" t="s">
        <v>5071</v>
      </c>
      <c r="B10665" s="60" t="s">
        <v>232</v>
      </c>
      <c r="C10665" s="60" t="s">
        <v>10886</v>
      </c>
      <c r="D10665" s="65">
        <v>1</v>
      </c>
      <c r="E10665" s="66" t="s">
        <v>28</v>
      </c>
      <c r="F10665" s="68">
        <v>198550</v>
      </c>
      <c r="G10665" s="68">
        <f t="shared" si="313"/>
        <v>198550</v>
      </c>
      <c r="H10665" s="86" t="s">
        <v>2744</v>
      </c>
      <c r="I10665" s="73" t="s">
        <v>11182</v>
      </c>
    </row>
    <row r="10666" spans="1:9" hidden="1" x14ac:dyDescent="0.25">
      <c r="A10666" s="60" t="s">
        <v>5071</v>
      </c>
      <c r="B10666" s="79" t="s">
        <v>4852</v>
      </c>
      <c r="C10666" s="60" t="s">
        <v>4853</v>
      </c>
      <c r="D10666" s="65">
        <v>1</v>
      </c>
      <c r="E10666" s="66" t="s">
        <v>28</v>
      </c>
      <c r="F10666" s="62">
        <v>196350</v>
      </c>
      <c r="G10666" s="68">
        <f t="shared" si="313"/>
        <v>196350</v>
      </c>
      <c r="H10666" s="86" t="s">
        <v>2744</v>
      </c>
      <c r="I10666" s="73" t="s">
        <v>11182</v>
      </c>
    </row>
    <row r="10667" spans="1:9" hidden="1" x14ac:dyDescent="0.25">
      <c r="A10667" s="60" t="s">
        <v>5071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13"/>
        <v>43000</v>
      </c>
      <c r="H10667" s="86" t="s">
        <v>2744</v>
      </c>
      <c r="I10667" s="73" t="s">
        <v>11182</v>
      </c>
    </row>
    <row r="10668" spans="1:9" hidden="1" x14ac:dyDescent="0.25">
      <c r="A10668" s="60" t="s">
        <v>5071</v>
      </c>
      <c r="B10668" s="60" t="s">
        <v>4370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13"/>
        <v>57500</v>
      </c>
      <c r="H10668" s="86" t="s">
        <v>2319</v>
      </c>
      <c r="I10668" s="73"/>
    </row>
    <row r="10669" spans="1:9" hidden="1" x14ac:dyDescent="0.25">
      <c r="A10669" s="60" t="s">
        <v>5071</v>
      </c>
      <c r="B10669" s="80" t="s">
        <v>4396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13"/>
        <v>100000</v>
      </c>
      <c r="H10669" s="86" t="s">
        <v>2319</v>
      </c>
      <c r="I10669" s="73"/>
    </row>
    <row r="10670" spans="1:9" hidden="1" x14ac:dyDescent="0.25">
      <c r="A10670" s="60" t="s">
        <v>5071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13"/>
        <v>6000</v>
      </c>
      <c r="H10670" s="86" t="s">
        <v>2319</v>
      </c>
      <c r="I10670" s="73"/>
    </row>
    <row r="10671" spans="1:9" hidden="1" x14ac:dyDescent="0.25">
      <c r="A10671" s="60" t="s">
        <v>5071</v>
      </c>
      <c r="B10671" s="60" t="s">
        <v>5074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13"/>
        <v>375000</v>
      </c>
      <c r="H10671" s="86" t="s">
        <v>953</v>
      </c>
      <c r="I10671" s="73"/>
    </row>
    <row r="10672" spans="1:9" hidden="1" x14ac:dyDescent="0.25">
      <c r="A10672" s="60" t="s">
        <v>5071</v>
      </c>
      <c r="B10672" s="63" t="s">
        <v>5074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13"/>
        <v>380000</v>
      </c>
      <c r="H10672" s="86" t="s">
        <v>1306</v>
      </c>
      <c r="I10672" s="73"/>
    </row>
    <row r="10673" spans="1:9" hidden="1" x14ac:dyDescent="0.25">
      <c r="A10673" s="60" t="s">
        <v>5071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13"/>
        <v>123250</v>
      </c>
      <c r="H10673" s="86" t="s">
        <v>169</v>
      </c>
      <c r="I10673" s="73"/>
    </row>
    <row r="10674" spans="1:9" hidden="1" x14ac:dyDescent="0.25">
      <c r="A10674" s="60" t="s">
        <v>5071</v>
      </c>
      <c r="B10674" s="60" t="s">
        <v>11072</v>
      </c>
      <c r="C10674" s="60" t="s">
        <v>4419</v>
      </c>
      <c r="D10674" s="65">
        <v>8</v>
      </c>
      <c r="E10674" s="76" t="s">
        <v>137</v>
      </c>
      <c r="F10674" s="89">
        <v>23000</v>
      </c>
      <c r="G10674" s="68">
        <f t="shared" si="313"/>
        <v>184000</v>
      </c>
      <c r="H10674" s="86" t="s">
        <v>169</v>
      </c>
      <c r="I10674" s="73"/>
    </row>
    <row r="10675" spans="1:9" hidden="1" x14ac:dyDescent="0.25">
      <c r="A10675" s="60" t="s">
        <v>5071</v>
      </c>
      <c r="B10675" s="60" t="s">
        <v>11183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13"/>
        <v>550000</v>
      </c>
      <c r="H10675" s="86" t="s">
        <v>789</v>
      </c>
      <c r="I10675" s="73"/>
    </row>
    <row r="10676" spans="1:9" hidden="1" x14ac:dyDescent="0.25">
      <c r="A10676" s="60" t="s">
        <v>5071</v>
      </c>
      <c r="B10676" s="60" t="s">
        <v>4083</v>
      </c>
      <c r="C10676" s="75" t="s">
        <v>4027</v>
      </c>
      <c r="D10676" s="65">
        <v>1</v>
      </c>
      <c r="E10676" s="66" t="s">
        <v>28</v>
      </c>
      <c r="F10676" s="68">
        <v>475000</v>
      </c>
      <c r="G10676" s="68">
        <f t="shared" si="313"/>
        <v>475000</v>
      </c>
      <c r="H10676" s="86" t="s">
        <v>671</v>
      </c>
      <c r="I10676" s="73"/>
    </row>
    <row r="10677" spans="1:9" hidden="1" x14ac:dyDescent="0.25">
      <c r="A10677" s="60" t="s">
        <v>5084</v>
      </c>
      <c r="B10677" s="60" t="s">
        <v>4958</v>
      </c>
      <c r="C10677" s="60" t="s">
        <v>11104</v>
      </c>
      <c r="D10677" s="65">
        <v>1</v>
      </c>
      <c r="E10677" s="66" t="s">
        <v>31</v>
      </c>
      <c r="F10677" s="67">
        <v>50000</v>
      </c>
      <c r="G10677" s="217">
        <f t="shared" si="313"/>
        <v>50000</v>
      </c>
      <c r="H10677" s="86" t="s">
        <v>2319</v>
      </c>
      <c r="I10677" s="364"/>
    </row>
    <row r="10678" spans="1:9" hidden="1" x14ac:dyDescent="0.25">
      <c r="A10678" s="60" t="s">
        <v>5084</v>
      </c>
      <c r="B10678" s="60" t="s">
        <v>3997</v>
      </c>
      <c r="C10678" s="60" t="s">
        <v>4419</v>
      </c>
      <c r="D10678" s="65">
        <v>1</v>
      </c>
      <c r="E10678" s="66" t="s">
        <v>219</v>
      </c>
      <c r="F10678" s="62">
        <v>4800000</v>
      </c>
      <c r="G10678" s="68">
        <f t="shared" si="313"/>
        <v>4800000</v>
      </c>
      <c r="H10678" s="86" t="s">
        <v>1266</v>
      </c>
      <c r="I10678" s="73" t="s">
        <v>11184</v>
      </c>
    </row>
    <row r="10679" spans="1:9" hidden="1" x14ac:dyDescent="0.25">
      <c r="A10679" s="60" t="s">
        <v>5084</v>
      </c>
      <c r="B10679" s="60" t="s">
        <v>5083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11184</v>
      </c>
    </row>
    <row r="10680" spans="1:9" hidden="1" x14ac:dyDescent="0.25">
      <c r="A10680" s="60" t="s">
        <v>5084</v>
      </c>
      <c r="B10680" s="63" t="s">
        <v>5064</v>
      </c>
      <c r="C10680" s="71" t="s">
        <v>5065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11185</v>
      </c>
    </row>
    <row r="10681" spans="1:9" hidden="1" x14ac:dyDescent="0.25">
      <c r="A10681" s="60" t="s">
        <v>5084</v>
      </c>
      <c r="B10681" s="60" t="s">
        <v>298</v>
      </c>
      <c r="C10681" s="75" t="s">
        <v>5070</v>
      </c>
      <c r="D10681" s="65">
        <v>1</v>
      </c>
      <c r="E10681" s="66" t="s">
        <v>1504</v>
      </c>
      <c r="F10681" s="67">
        <v>1260468</v>
      </c>
      <c r="G10681" s="68">
        <f t="shared" si="313"/>
        <v>1260468</v>
      </c>
      <c r="H10681" s="86" t="s">
        <v>696</v>
      </c>
      <c r="I10681" s="73" t="s">
        <v>11185</v>
      </c>
    </row>
    <row r="10682" spans="1:9" hidden="1" x14ac:dyDescent="0.25">
      <c r="A10682" s="60" t="s">
        <v>5084</v>
      </c>
      <c r="B10682" s="60" t="s">
        <v>11186</v>
      </c>
      <c r="C10682" s="60" t="s">
        <v>11187</v>
      </c>
      <c r="D10682" s="65">
        <v>1</v>
      </c>
      <c r="E10682" s="66" t="s">
        <v>28</v>
      </c>
      <c r="F10682" s="62">
        <v>1500000</v>
      </c>
      <c r="G10682" s="68">
        <f t="shared" si="313"/>
        <v>1500000</v>
      </c>
      <c r="H10682" s="86" t="s">
        <v>696</v>
      </c>
      <c r="I10682" s="73" t="s">
        <v>11185</v>
      </c>
    </row>
    <row r="10683" spans="1:9" hidden="1" x14ac:dyDescent="0.25">
      <c r="A10683" s="60" t="s">
        <v>5084</v>
      </c>
      <c r="B10683" s="60" t="s">
        <v>11186</v>
      </c>
      <c r="C10683" s="60" t="s">
        <v>11188</v>
      </c>
      <c r="D10683" s="65">
        <v>1</v>
      </c>
      <c r="E10683" s="66" t="s">
        <v>31</v>
      </c>
      <c r="F10683" s="62">
        <v>1500000</v>
      </c>
      <c r="G10683" s="68">
        <f t="shared" si="313"/>
        <v>1500000</v>
      </c>
      <c r="H10683" s="86" t="s">
        <v>696</v>
      </c>
      <c r="I10683" s="73" t="s">
        <v>11185</v>
      </c>
    </row>
    <row r="10684" spans="1:9" hidden="1" x14ac:dyDescent="0.25">
      <c r="A10684" s="60" t="s">
        <v>5084</v>
      </c>
      <c r="B10684" s="60" t="s">
        <v>11186</v>
      </c>
      <c r="C10684" s="60" t="s">
        <v>11189</v>
      </c>
      <c r="D10684" s="65">
        <v>1</v>
      </c>
      <c r="E10684" s="76" t="s">
        <v>31</v>
      </c>
      <c r="F10684" s="62">
        <v>1500000</v>
      </c>
      <c r="G10684" s="68">
        <f t="shared" si="313"/>
        <v>1500000</v>
      </c>
      <c r="H10684" s="86" t="s">
        <v>696</v>
      </c>
      <c r="I10684" s="73" t="s">
        <v>11185</v>
      </c>
    </row>
    <row r="10685" spans="1:9" hidden="1" x14ac:dyDescent="0.25">
      <c r="A10685" s="60" t="s">
        <v>5084</v>
      </c>
      <c r="B10685" s="60" t="s">
        <v>11186</v>
      </c>
      <c r="C10685" s="60" t="s">
        <v>11190</v>
      </c>
      <c r="D10685" s="65">
        <v>1</v>
      </c>
      <c r="E10685" s="66" t="s">
        <v>31</v>
      </c>
      <c r="F10685" s="62">
        <v>1500000</v>
      </c>
      <c r="G10685" s="68">
        <f t="shared" si="313"/>
        <v>1500000</v>
      </c>
      <c r="H10685" s="86" t="s">
        <v>696</v>
      </c>
      <c r="I10685" s="73" t="s">
        <v>11185</v>
      </c>
    </row>
    <row r="10686" spans="1:9" hidden="1" x14ac:dyDescent="0.25">
      <c r="A10686" s="60" t="s">
        <v>5084</v>
      </c>
      <c r="B10686" s="60" t="s">
        <v>11186</v>
      </c>
      <c r="C10686" s="74" t="s">
        <v>11191</v>
      </c>
      <c r="D10686" s="65">
        <v>1</v>
      </c>
      <c r="E10686" s="66" t="s">
        <v>31</v>
      </c>
      <c r="F10686" s="62">
        <v>1500000</v>
      </c>
      <c r="G10686" s="68">
        <f t="shared" si="313"/>
        <v>1500000</v>
      </c>
      <c r="H10686" s="86" t="s">
        <v>696</v>
      </c>
      <c r="I10686" s="73" t="s">
        <v>11185</v>
      </c>
    </row>
    <row r="10687" spans="1:9" hidden="1" x14ac:dyDescent="0.25">
      <c r="A10687" s="60" t="s">
        <v>5084</v>
      </c>
      <c r="B10687" s="60" t="s">
        <v>11186</v>
      </c>
      <c r="C10687" s="60" t="s">
        <v>11192</v>
      </c>
      <c r="D10687" s="65">
        <v>1</v>
      </c>
      <c r="E10687" s="66" t="s">
        <v>28</v>
      </c>
      <c r="F10687" s="62">
        <v>1500000</v>
      </c>
      <c r="G10687" s="217">
        <f t="shared" si="313"/>
        <v>1500000</v>
      </c>
      <c r="H10687" s="86" t="s">
        <v>696</v>
      </c>
      <c r="I10687" s="73" t="s">
        <v>11185</v>
      </c>
    </row>
    <row r="10688" spans="1:9" hidden="1" x14ac:dyDescent="0.25">
      <c r="A10688" s="60" t="s">
        <v>5084</v>
      </c>
      <c r="B10688" s="60" t="s">
        <v>11186</v>
      </c>
      <c r="C10688" s="165" t="s">
        <v>11193</v>
      </c>
      <c r="D10688" s="65">
        <v>1</v>
      </c>
      <c r="E10688" s="76" t="s">
        <v>31</v>
      </c>
      <c r="F10688" s="62">
        <v>1500000</v>
      </c>
      <c r="G10688" s="68">
        <f t="shared" si="313"/>
        <v>1500000</v>
      </c>
      <c r="H10688" s="86" t="s">
        <v>696</v>
      </c>
      <c r="I10688" s="73" t="s">
        <v>11185</v>
      </c>
    </row>
    <row r="10689" spans="1:9" hidden="1" x14ac:dyDescent="0.25">
      <c r="A10689" s="60" t="s">
        <v>5084</v>
      </c>
      <c r="B10689" s="60" t="s">
        <v>11186</v>
      </c>
      <c r="C10689" s="60" t="s">
        <v>11194</v>
      </c>
      <c r="D10689" s="65">
        <v>1</v>
      </c>
      <c r="E10689" s="66" t="s">
        <v>28</v>
      </c>
      <c r="F10689" s="62">
        <v>1500000</v>
      </c>
      <c r="G10689" s="68">
        <f t="shared" si="313"/>
        <v>1500000</v>
      </c>
      <c r="H10689" s="86" t="s">
        <v>696</v>
      </c>
      <c r="I10689" s="73" t="s">
        <v>11185</v>
      </c>
    </row>
    <row r="10690" spans="1:9" hidden="1" x14ac:dyDescent="0.25">
      <c r="A10690" s="60" t="s">
        <v>5084</v>
      </c>
      <c r="B10690" s="63" t="s">
        <v>4522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13"/>
        <v>12000</v>
      </c>
      <c r="H10690" s="86" t="s">
        <v>5073</v>
      </c>
      <c r="I10690" s="73"/>
    </row>
    <row r="10691" spans="1:9" hidden="1" x14ac:dyDescent="0.25">
      <c r="A10691" s="60" t="s">
        <v>5084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13"/>
        <v>75000</v>
      </c>
      <c r="H10691" s="86" t="s">
        <v>5073</v>
      </c>
      <c r="I10691" s="73"/>
    </row>
    <row r="10692" spans="1:9" hidden="1" x14ac:dyDescent="0.25">
      <c r="A10692" s="60" t="s">
        <v>5084</v>
      </c>
      <c r="B10692" s="60" t="s">
        <v>5733</v>
      </c>
      <c r="C10692" s="75"/>
      <c r="D10692" s="65">
        <v>20</v>
      </c>
      <c r="E10692" s="66" t="s">
        <v>31</v>
      </c>
      <c r="F10692" s="67">
        <v>850</v>
      </c>
      <c r="G10692" s="68">
        <f t="shared" si="313"/>
        <v>17000</v>
      </c>
      <c r="H10692" s="86" t="s">
        <v>5073</v>
      </c>
      <c r="I10692" s="73"/>
    </row>
    <row r="10693" spans="1:9" hidden="1" x14ac:dyDescent="0.25">
      <c r="A10693" s="60" t="s">
        <v>5084</v>
      </c>
      <c r="B10693" s="60" t="s">
        <v>5085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13"/>
        <v>1232500</v>
      </c>
      <c r="H10693" s="86" t="s">
        <v>2102</v>
      </c>
      <c r="I10693" s="73"/>
    </row>
    <row r="10694" spans="1:9" hidden="1" x14ac:dyDescent="0.25">
      <c r="A10694" s="60" t="s">
        <v>5084</v>
      </c>
      <c r="B10694" s="60" t="s">
        <v>10919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13"/>
        <v>650000</v>
      </c>
      <c r="H10694" s="86" t="s">
        <v>1146</v>
      </c>
      <c r="I10694" s="73" t="s">
        <v>11195</v>
      </c>
    </row>
    <row r="10695" spans="1:9" hidden="1" x14ac:dyDescent="0.25">
      <c r="A10695" s="60" t="s">
        <v>5084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13"/>
        <v>2230000</v>
      </c>
      <c r="H10695" s="86" t="s">
        <v>11196</v>
      </c>
      <c r="I10695" s="73" t="s">
        <v>11197</v>
      </c>
    </row>
    <row r="10696" spans="1:9" hidden="1" x14ac:dyDescent="0.25">
      <c r="A10696" s="60" t="s">
        <v>5084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13"/>
        <v>123250</v>
      </c>
      <c r="H10696" s="86" t="s">
        <v>169</v>
      </c>
      <c r="I10696" s="73"/>
    </row>
    <row r="10697" spans="1:9" hidden="1" x14ac:dyDescent="0.25">
      <c r="A10697" s="60" t="s">
        <v>5084</v>
      </c>
      <c r="B10697" s="60" t="s">
        <v>11072</v>
      </c>
      <c r="C10697" s="60" t="s">
        <v>4419</v>
      </c>
      <c r="D10697" s="65">
        <v>8</v>
      </c>
      <c r="E10697" s="76" t="s">
        <v>137</v>
      </c>
      <c r="F10697" s="89">
        <v>23000</v>
      </c>
      <c r="G10697" s="68">
        <f t="shared" si="313"/>
        <v>184000</v>
      </c>
      <c r="H10697" s="86" t="s">
        <v>169</v>
      </c>
      <c r="I10697" s="73"/>
    </row>
    <row r="10698" spans="1:9" hidden="1" x14ac:dyDescent="0.25">
      <c r="A10698" s="60" t="s">
        <v>5091</v>
      </c>
      <c r="B10698" s="60" t="s">
        <v>11072</v>
      </c>
      <c r="C10698" s="60" t="s">
        <v>4419</v>
      </c>
      <c r="D10698" s="65">
        <v>5</v>
      </c>
      <c r="E10698" s="76" t="s">
        <v>137</v>
      </c>
      <c r="F10698" s="89">
        <v>23000</v>
      </c>
      <c r="G10698" s="68">
        <f t="shared" si="313"/>
        <v>115000</v>
      </c>
      <c r="H10698" s="86" t="s">
        <v>2277</v>
      </c>
      <c r="I10698" s="364"/>
    </row>
    <row r="10699" spans="1:9" hidden="1" x14ac:dyDescent="0.25">
      <c r="A10699" s="60" t="s">
        <v>5091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13"/>
        <v>253800</v>
      </c>
      <c r="H10699" s="86" t="s">
        <v>667</v>
      </c>
      <c r="I10699" s="73" t="s">
        <v>11198</v>
      </c>
    </row>
    <row r="10700" spans="1:9" hidden="1" x14ac:dyDescent="0.25">
      <c r="A10700" s="60" t="s">
        <v>5091</v>
      </c>
      <c r="B10700" s="60" t="s">
        <v>4047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11198</v>
      </c>
    </row>
    <row r="10701" spans="1:9" hidden="1" x14ac:dyDescent="0.25">
      <c r="A10701" s="60" t="s">
        <v>5091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11199</v>
      </c>
      <c r="I10701" s="73" t="s">
        <v>11200</v>
      </c>
    </row>
    <row r="10702" spans="1:9" hidden="1" x14ac:dyDescent="0.25">
      <c r="A10702" s="60" t="s">
        <v>5091</v>
      </c>
      <c r="B10702" s="60" t="s">
        <v>4047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11199</v>
      </c>
      <c r="I10702" s="73" t="s">
        <v>11200</v>
      </c>
    </row>
    <row r="10703" spans="1:9" hidden="1" x14ac:dyDescent="0.25">
      <c r="A10703" s="60" t="s">
        <v>5091</v>
      </c>
      <c r="B10703" s="60" t="s">
        <v>5195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13"/>
        <v>36000</v>
      </c>
      <c r="H10703" s="86" t="s">
        <v>11199</v>
      </c>
      <c r="I10703" s="73" t="s">
        <v>11200</v>
      </c>
    </row>
    <row r="10704" spans="1:9" hidden="1" x14ac:dyDescent="0.25">
      <c r="A10704" s="60" t="s">
        <v>5091</v>
      </c>
      <c r="B10704" s="60" t="s">
        <v>8381</v>
      </c>
      <c r="C10704" s="60" t="s">
        <v>8382</v>
      </c>
      <c r="D10704" s="65">
        <v>1</v>
      </c>
      <c r="E10704" s="76" t="s">
        <v>31</v>
      </c>
      <c r="F10704" s="62">
        <v>81500</v>
      </c>
      <c r="G10704" s="68">
        <f t="shared" si="313"/>
        <v>81500</v>
      </c>
      <c r="H10704" s="86" t="s">
        <v>11199</v>
      </c>
      <c r="I10704" s="73" t="s">
        <v>11200</v>
      </c>
    </row>
    <row r="10705" spans="1:9" hidden="1" x14ac:dyDescent="0.25">
      <c r="A10705" s="60" t="s">
        <v>5091</v>
      </c>
      <c r="B10705" s="60" t="s">
        <v>11072</v>
      </c>
      <c r="C10705" s="60" t="s">
        <v>4419</v>
      </c>
      <c r="D10705" s="65">
        <v>2</v>
      </c>
      <c r="E10705" s="66" t="s">
        <v>137</v>
      </c>
      <c r="F10705" s="62">
        <v>23000</v>
      </c>
      <c r="G10705" s="68">
        <f t="shared" si="313"/>
        <v>46000</v>
      </c>
      <c r="H10705" s="86" t="s">
        <v>11199</v>
      </c>
      <c r="I10705" s="73" t="s">
        <v>11200</v>
      </c>
    </row>
    <row r="10706" spans="1:9" hidden="1" x14ac:dyDescent="0.25">
      <c r="A10706" s="60" t="s">
        <v>5091</v>
      </c>
      <c r="B10706" s="60" t="s">
        <v>4925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13"/>
        <v>20000</v>
      </c>
      <c r="H10706" s="86" t="s">
        <v>126</v>
      </c>
      <c r="I10706" s="73" t="s">
        <v>11201</v>
      </c>
    </row>
    <row r="10707" spans="1:9" hidden="1" x14ac:dyDescent="0.25">
      <c r="A10707" s="60" t="s">
        <v>5091</v>
      </c>
      <c r="B10707" s="79" t="s">
        <v>4852</v>
      </c>
      <c r="C10707" s="60" t="s">
        <v>4853</v>
      </c>
      <c r="D10707" s="65">
        <v>1</v>
      </c>
      <c r="E10707" s="66" t="s">
        <v>31</v>
      </c>
      <c r="F10707" s="62">
        <v>196350</v>
      </c>
      <c r="G10707" s="68">
        <f t="shared" si="313"/>
        <v>196350</v>
      </c>
      <c r="H10707" s="86" t="s">
        <v>126</v>
      </c>
      <c r="I10707" s="73" t="s">
        <v>11201</v>
      </c>
    </row>
    <row r="10708" spans="1:9" hidden="1" x14ac:dyDescent="0.25">
      <c r="A10708" s="60" t="s">
        <v>5091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313"/>
        <v>43000</v>
      </c>
      <c r="H10708" s="86" t="s">
        <v>126</v>
      </c>
      <c r="I10708" s="73" t="s">
        <v>11201</v>
      </c>
    </row>
    <row r="10709" spans="1:9" hidden="1" x14ac:dyDescent="0.25">
      <c r="A10709" s="60" t="s">
        <v>5091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13"/>
        <v>253800</v>
      </c>
      <c r="H10709" s="86" t="s">
        <v>126</v>
      </c>
      <c r="I10709" s="73" t="s">
        <v>11201</v>
      </c>
    </row>
    <row r="10710" spans="1:9" hidden="1" x14ac:dyDescent="0.25">
      <c r="A10710" s="60" t="s">
        <v>5091</v>
      </c>
      <c r="B10710" s="60" t="s">
        <v>4047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11201</v>
      </c>
    </row>
    <row r="10711" spans="1:9" hidden="1" x14ac:dyDescent="0.25">
      <c r="A10711" s="60" t="s">
        <v>5091</v>
      </c>
      <c r="B10711" s="60" t="s">
        <v>5195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11201</v>
      </c>
    </row>
    <row r="10712" spans="1:9" hidden="1" x14ac:dyDescent="0.25">
      <c r="A10712" s="60" t="s">
        <v>5091</v>
      </c>
      <c r="B10712" s="60" t="s">
        <v>8381</v>
      </c>
      <c r="C10712" s="60" t="s">
        <v>8382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11201</v>
      </c>
    </row>
    <row r="10713" spans="1:9" hidden="1" x14ac:dyDescent="0.25">
      <c r="A10713" s="60" t="s">
        <v>5091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13"/>
        <v>80000</v>
      </c>
      <c r="H10713" s="86" t="s">
        <v>126</v>
      </c>
      <c r="I10713" s="73" t="s">
        <v>11201</v>
      </c>
    </row>
    <row r="10714" spans="1:9" hidden="1" x14ac:dyDescent="0.25">
      <c r="A10714" s="60" t="s">
        <v>5091</v>
      </c>
      <c r="B10714" s="60" t="s">
        <v>11005</v>
      </c>
      <c r="C10714" s="75" t="s">
        <v>8459</v>
      </c>
      <c r="D10714" s="65">
        <v>0.6</v>
      </c>
      <c r="E10714" s="66" t="s">
        <v>137</v>
      </c>
      <c r="F10714" s="67">
        <v>82500</v>
      </c>
      <c r="G10714" s="68">
        <f t="shared" si="313"/>
        <v>49500</v>
      </c>
      <c r="H10714" s="86" t="s">
        <v>126</v>
      </c>
      <c r="I10714" s="73" t="s">
        <v>11201</v>
      </c>
    </row>
    <row r="10715" spans="1:9" hidden="1" x14ac:dyDescent="0.25">
      <c r="A10715" s="60" t="s">
        <v>5091</v>
      </c>
      <c r="B10715" s="60" t="s">
        <v>11202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13"/>
        <v>40000</v>
      </c>
      <c r="H10715" s="86" t="s">
        <v>536</v>
      </c>
      <c r="I10715" s="73"/>
    </row>
    <row r="10716" spans="1:9" hidden="1" x14ac:dyDescent="0.25">
      <c r="A10716" s="60" t="s">
        <v>5091</v>
      </c>
      <c r="B10716" s="60" t="s">
        <v>11072</v>
      </c>
      <c r="C10716" s="60" t="s">
        <v>4419</v>
      </c>
      <c r="D10716" s="65">
        <v>1.5</v>
      </c>
      <c r="E10716" s="66" t="s">
        <v>28</v>
      </c>
      <c r="F10716" s="68">
        <v>23000</v>
      </c>
      <c r="G10716" s="68">
        <f t="shared" si="313"/>
        <v>34500</v>
      </c>
      <c r="H10716" s="86" t="s">
        <v>536</v>
      </c>
      <c r="I10716" s="73" t="s">
        <v>11203</v>
      </c>
    </row>
    <row r="10717" spans="1:9" hidden="1" x14ac:dyDescent="0.25">
      <c r="A10717" s="60" t="s">
        <v>5091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13"/>
        <v>253800</v>
      </c>
      <c r="H10717" s="86" t="s">
        <v>1101</v>
      </c>
      <c r="I10717" s="73" t="s">
        <v>11204</v>
      </c>
    </row>
    <row r="10718" spans="1:9" hidden="1" x14ac:dyDescent="0.25">
      <c r="A10718" s="60" t="s">
        <v>5091</v>
      </c>
      <c r="B10718" s="60" t="s">
        <v>4047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11204</v>
      </c>
    </row>
    <row r="10719" spans="1:9" hidden="1" x14ac:dyDescent="0.25">
      <c r="A10719" s="60" t="s">
        <v>5091</v>
      </c>
      <c r="B10719" s="60" t="s">
        <v>5195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11204</v>
      </c>
    </row>
    <row r="10720" spans="1:9" hidden="1" x14ac:dyDescent="0.25">
      <c r="A10720" s="60" t="s">
        <v>5091</v>
      </c>
      <c r="B10720" s="60" t="s">
        <v>8381</v>
      </c>
      <c r="C10720" s="60" t="s">
        <v>8382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11204</v>
      </c>
    </row>
    <row r="10721" spans="1:9" hidden="1" x14ac:dyDescent="0.25">
      <c r="A10721" s="60" t="s">
        <v>5091</v>
      </c>
      <c r="B10721" s="60" t="s">
        <v>10636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13"/>
        <v>205000</v>
      </c>
      <c r="H10721" s="86" t="s">
        <v>1101</v>
      </c>
      <c r="I10721" s="73" t="s">
        <v>11204</v>
      </c>
    </row>
    <row r="10722" spans="1:9" hidden="1" x14ac:dyDescent="0.25">
      <c r="A10722" s="60" t="s">
        <v>5091</v>
      </c>
      <c r="B10722" s="60" t="s">
        <v>4528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13"/>
        <v>900000</v>
      </c>
      <c r="H10722" s="86" t="s">
        <v>1101</v>
      </c>
      <c r="I10722" s="73" t="s">
        <v>11204</v>
      </c>
    </row>
    <row r="10723" spans="1:9" hidden="1" x14ac:dyDescent="0.25">
      <c r="A10723" s="60" t="s">
        <v>5091</v>
      </c>
      <c r="B10723" s="60" t="s">
        <v>5090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313"/>
        <v>130000</v>
      </c>
      <c r="H10723" s="86" t="s">
        <v>1101</v>
      </c>
      <c r="I10723" s="73" t="s">
        <v>11204</v>
      </c>
    </row>
    <row r="10724" spans="1:9" hidden="1" x14ac:dyDescent="0.25">
      <c r="A10724" s="60" t="s">
        <v>5091</v>
      </c>
      <c r="B10724" s="60" t="s">
        <v>4207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313"/>
        <v>130000</v>
      </c>
      <c r="H10724" s="86" t="s">
        <v>1101</v>
      </c>
      <c r="I10724" s="73" t="s">
        <v>11204</v>
      </c>
    </row>
    <row r="10725" spans="1:9" hidden="1" x14ac:dyDescent="0.25">
      <c r="A10725" s="60" t="s">
        <v>5091</v>
      </c>
      <c r="B10725" s="60" t="s">
        <v>5292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313"/>
        <v>30000</v>
      </c>
      <c r="H10725" s="86" t="s">
        <v>1101</v>
      </c>
      <c r="I10725" s="73" t="s">
        <v>11204</v>
      </c>
    </row>
    <row r="10726" spans="1:9" hidden="1" x14ac:dyDescent="0.25">
      <c r="A10726" s="60" t="s">
        <v>5091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314">F10726*D10726</f>
        <v>43000</v>
      </c>
      <c r="H10726" s="86" t="s">
        <v>1101</v>
      </c>
      <c r="I10726" s="73" t="s">
        <v>11204</v>
      </c>
    </row>
    <row r="10727" spans="1:9" hidden="1" x14ac:dyDescent="0.25">
      <c r="A10727" s="60" t="s">
        <v>5091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14"/>
        <v>390000</v>
      </c>
      <c r="H10727" s="86" t="s">
        <v>2319</v>
      </c>
      <c r="I10727" s="73"/>
    </row>
    <row r="10728" spans="1:9" hidden="1" x14ac:dyDescent="0.25">
      <c r="A10728" s="60" t="s">
        <v>5091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14"/>
        <v>310000</v>
      </c>
      <c r="H10728" s="86" t="s">
        <v>2319</v>
      </c>
      <c r="I10728" s="73"/>
    </row>
    <row r="10729" spans="1:9" hidden="1" x14ac:dyDescent="0.25">
      <c r="A10729" s="60" t="s">
        <v>5091</v>
      </c>
      <c r="B10729" s="60" t="s">
        <v>11205</v>
      </c>
      <c r="C10729" s="71" t="s">
        <v>10586</v>
      </c>
      <c r="D10729" s="81">
        <v>1</v>
      </c>
      <c r="E10729" s="66" t="s">
        <v>28</v>
      </c>
      <c r="F10729" s="217">
        <v>1500000</v>
      </c>
      <c r="G10729" s="68">
        <f t="shared" si="314"/>
        <v>1500000</v>
      </c>
      <c r="H10729" s="86" t="s">
        <v>2319</v>
      </c>
      <c r="I10729" s="73" t="s">
        <v>11206</v>
      </c>
    </row>
    <row r="10730" spans="1:9" hidden="1" x14ac:dyDescent="0.25">
      <c r="A10730" s="60" t="s">
        <v>5091</v>
      </c>
      <c r="B10730" s="79" t="s">
        <v>5095</v>
      </c>
      <c r="C10730" s="75" t="s">
        <v>5096</v>
      </c>
      <c r="D10730" s="65">
        <v>1</v>
      </c>
      <c r="E10730" s="66" t="s">
        <v>31</v>
      </c>
      <c r="F10730" s="67">
        <v>50000</v>
      </c>
      <c r="G10730" s="68">
        <f t="shared" si="314"/>
        <v>50000</v>
      </c>
      <c r="H10730" s="86" t="s">
        <v>2319</v>
      </c>
      <c r="I10730" s="73"/>
    </row>
    <row r="10731" spans="1:9" hidden="1" x14ac:dyDescent="0.25">
      <c r="A10731" s="60" t="s">
        <v>5091</v>
      </c>
      <c r="B10731" s="60" t="s">
        <v>5092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14"/>
        <v>140000</v>
      </c>
      <c r="H10731" s="86" t="s">
        <v>2319</v>
      </c>
      <c r="I10731" s="73"/>
    </row>
    <row r="10732" spans="1:9" hidden="1" x14ac:dyDescent="0.25">
      <c r="A10732" s="60" t="s">
        <v>5091</v>
      </c>
      <c r="B10732" s="60" t="s">
        <v>5093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14"/>
        <v>200000</v>
      </c>
      <c r="H10732" s="86" t="s">
        <v>2319</v>
      </c>
      <c r="I10732" s="73"/>
    </row>
    <row r="10733" spans="1:9" hidden="1" x14ac:dyDescent="0.25">
      <c r="A10733" s="60" t="s">
        <v>5091</v>
      </c>
      <c r="B10733" s="60" t="s">
        <v>5094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14"/>
        <v>125000</v>
      </c>
      <c r="H10733" s="86" t="s">
        <v>2319</v>
      </c>
      <c r="I10733" s="364"/>
    </row>
    <row r="10734" spans="1:9" hidden="1" x14ac:dyDescent="0.25">
      <c r="A10734" s="60" t="s">
        <v>5091</v>
      </c>
      <c r="B10734" s="63" t="s">
        <v>4249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14"/>
        <v>350000</v>
      </c>
      <c r="H10734" s="86" t="s">
        <v>2319</v>
      </c>
      <c r="I10734" s="364"/>
    </row>
    <row r="10735" spans="1:9" hidden="1" x14ac:dyDescent="0.25">
      <c r="A10735" s="60" t="s">
        <v>5091</v>
      </c>
      <c r="B10735" s="60" t="s">
        <v>5098</v>
      </c>
      <c r="C10735" s="75" t="s">
        <v>70</v>
      </c>
      <c r="D10735" s="65">
        <v>1</v>
      </c>
      <c r="E10735" s="66" t="s">
        <v>71</v>
      </c>
      <c r="F10735" s="396">
        <v>200000</v>
      </c>
      <c r="G10735" s="68">
        <f t="shared" si="314"/>
        <v>200000</v>
      </c>
      <c r="H10735" s="86" t="s">
        <v>2319</v>
      </c>
      <c r="I10735" s="364"/>
    </row>
    <row r="10736" spans="1:9" hidden="1" x14ac:dyDescent="0.25">
      <c r="A10736" s="60" t="s">
        <v>5091</v>
      </c>
      <c r="B10736" s="60" t="s">
        <v>5099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14"/>
        <v>325000</v>
      </c>
      <c r="H10736" s="86" t="s">
        <v>2319</v>
      </c>
      <c r="I10736" s="364"/>
    </row>
    <row r="10737" spans="1:10" hidden="1" x14ac:dyDescent="0.25">
      <c r="A10737" s="60" t="s">
        <v>5091</v>
      </c>
      <c r="B10737" s="60" t="s">
        <v>5100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5091</v>
      </c>
      <c r="B10738" s="60" t="s">
        <v>5101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5091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5091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14"/>
        <v>6000</v>
      </c>
      <c r="H10740" s="86" t="s">
        <v>134</v>
      </c>
      <c r="I10740" s="364"/>
    </row>
    <row r="10741" spans="1:10" hidden="1" x14ac:dyDescent="0.25">
      <c r="A10741" s="60" t="s">
        <v>5091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14"/>
        <v>17000</v>
      </c>
      <c r="H10741" s="86" t="s">
        <v>134</v>
      </c>
      <c r="I10741" s="364"/>
    </row>
    <row r="10742" spans="1:10" hidden="1" x14ac:dyDescent="0.25">
      <c r="A10742" s="60" t="s">
        <v>5091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14"/>
        <v>225600</v>
      </c>
      <c r="H10742" s="86" t="s">
        <v>2058</v>
      </c>
      <c r="I10742" s="364" t="s">
        <v>11207</v>
      </c>
    </row>
    <row r="10743" spans="1:10" hidden="1" x14ac:dyDescent="0.25">
      <c r="A10743" s="60" t="s">
        <v>5091</v>
      </c>
      <c r="B10743" s="60" t="s">
        <v>5195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14"/>
        <v>38000</v>
      </c>
      <c r="H10743" s="86" t="s">
        <v>2058</v>
      </c>
      <c r="I10743" s="364" t="s">
        <v>11207</v>
      </c>
    </row>
    <row r="10744" spans="1:10" hidden="1" x14ac:dyDescent="0.25">
      <c r="A10744" s="60" t="s">
        <v>5091</v>
      </c>
      <c r="B10744" s="60" t="s">
        <v>8381</v>
      </c>
      <c r="C10744" s="60" t="s">
        <v>8382</v>
      </c>
      <c r="D10744" s="65">
        <v>1</v>
      </c>
      <c r="E10744" s="76" t="s">
        <v>31</v>
      </c>
      <c r="F10744" s="62">
        <v>81500</v>
      </c>
      <c r="G10744" s="68">
        <f t="shared" si="314"/>
        <v>81500</v>
      </c>
      <c r="H10744" s="86" t="s">
        <v>2058</v>
      </c>
      <c r="I10744" s="364" t="s">
        <v>11207</v>
      </c>
    </row>
    <row r="10745" spans="1:10" hidden="1" x14ac:dyDescent="0.25">
      <c r="A10745" s="456">
        <v>44564</v>
      </c>
      <c r="B10745" s="79" t="s">
        <v>5097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11208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15">F10746*D10746</f>
        <v>180000</v>
      </c>
      <c r="H10746" s="86" t="s">
        <v>696</v>
      </c>
      <c r="I10746" s="73" t="s">
        <v>11208</v>
      </c>
    </row>
    <row r="10747" spans="1:10" hidden="1" x14ac:dyDescent="0.25">
      <c r="A10747" s="218">
        <v>44564</v>
      </c>
      <c r="B10747" s="60" t="s">
        <v>5733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4528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11209</v>
      </c>
    </row>
    <row r="10750" spans="1:10" hidden="1" x14ac:dyDescent="0.25">
      <c r="A10750" s="218">
        <v>44564</v>
      </c>
      <c r="B10750" s="60" t="s">
        <v>4909</v>
      </c>
      <c r="C10750" s="60" t="s">
        <v>4912</v>
      </c>
      <c r="D10750" s="65">
        <v>1</v>
      </c>
      <c r="E10750" s="66" t="s">
        <v>71</v>
      </c>
      <c r="F10750" s="62">
        <v>1900000</v>
      </c>
      <c r="G10750" s="68">
        <f t="shared" si="315"/>
        <v>1900000</v>
      </c>
      <c r="H10750" s="86" t="s">
        <v>147</v>
      </c>
      <c r="I10750" s="73" t="s">
        <v>11210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15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8" t="s">
        <v>5010</v>
      </c>
      <c r="C10752" s="446" t="s">
        <v>11211</v>
      </c>
      <c r="D10752" s="377">
        <v>1</v>
      </c>
      <c r="E10752" s="501" t="s">
        <v>31</v>
      </c>
      <c r="F10752" s="604">
        <v>1320000</v>
      </c>
      <c r="G10752" s="380">
        <f t="shared" si="315"/>
        <v>1320000</v>
      </c>
      <c r="H10752" s="497" t="s">
        <v>536</v>
      </c>
      <c r="I10752" s="446" t="s">
        <v>11212</v>
      </c>
      <c r="J10752" s="4" t="s">
        <v>2</v>
      </c>
    </row>
    <row r="10753" spans="1:9" hidden="1" x14ac:dyDescent="0.25">
      <c r="A10753" s="218">
        <v>44564</v>
      </c>
      <c r="B10753" s="378" t="s">
        <v>10836</v>
      </c>
      <c r="C10753" s="446" t="s">
        <v>10604</v>
      </c>
      <c r="D10753" s="377">
        <v>1</v>
      </c>
      <c r="E10753" s="501" t="s">
        <v>31</v>
      </c>
      <c r="F10753" s="604">
        <v>155000</v>
      </c>
      <c r="G10753" s="380">
        <f t="shared" si="315"/>
        <v>155000</v>
      </c>
      <c r="H10753" s="497" t="s">
        <v>536</v>
      </c>
      <c r="I10753" s="446" t="s">
        <v>11212</v>
      </c>
    </row>
    <row r="10754" spans="1:9" hidden="1" x14ac:dyDescent="0.25">
      <c r="A10754" s="218">
        <v>44564</v>
      </c>
      <c r="B10754" s="378" t="s">
        <v>5015</v>
      </c>
      <c r="C10754" s="378" t="s">
        <v>463</v>
      </c>
      <c r="D10754" s="377">
        <v>1</v>
      </c>
      <c r="E10754" s="501" t="s">
        <v>31</v>
      </c>
      <c r="F10754" s="604">
        <v>45000</v>
      </c>
      <c r="G10754" s="380">
        <f t="shared" si="315"/>
        <v>45000</v>
      </c>
      <c r="H10754" s="497" t="s">
        <v>536</v>
      </c>
      <c r="I10754" s="446" t="s">
        <v>11212</v>
      </c>
    </row>
    <row r="10755" spans="1:9" hidden="1" x14ac:dyDescent="0.25">
      <c r="A10755" s="218">
        <v>44564</v>
      </c>
      <c r="B10755" s="74" t="s">
        <v>10599</v>
      </c>
      <c r="C10755" s="60" t="s">
        <v>11213</v>
      </c>
      <c r="D10755" s="65">
        <v>1</v>
      </c>
      <c r="E10755" s="66" t="s">
        <v>31</v>
      </c>
      <c r="F10755" s="62">
        <v>1535000</v>
      </c>
      <c r="G10755" s="68">
        <f t="shared" si="315"/>
        <v>1535000</v>
      </c>
      <c r="H10755" s="86" t="s">
        <v>3239</v>
      </c>
      <c r="I10755" s="73" t="s">
        <v>11214</v>
      </c>
    </row>
    <row r="10756" spans="1:9" hidden="1" x14ac:dyDescent="0.25">
      <c r="A10756" s="218">
        <v>44564</v>
      </c>
      <c r="B10756" s="60" t="s">
        <v>11215</v>
      </c>
      <c r="C10756" s="60" t="s">
        <v>11216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11214</v>
      </c>
    </row>
    <row r="10757" spans="1:9" hidden="1" x14ac:dyDescent="0.25">
      <c r="A10757" s="218">
        <v>44564</v>
      </c>
      <c r="B10757" s="79" t="s">
        <v>10944</v>
      </c>
      <c r="C10757" s="71" t="s">
        <v>10604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11214</v>
      </c>
    </row>
    <row r="10758" spans="1:9" hidden="1" x14ac:dyDescent="0.25">
      <c r="A10758" s="218">
        <v>44564</v>
      </c>
      <c r="B10758" s="60" t="s">
        <v>5112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5113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5010</v>
      </c>
      <c r="C10760" s="71" t="s">
        <v>11217</v>
      </c>
      <c r="D10760" s="65">
        <v>1</v>
      </c>
      <c r="E10760" s="66" t="s">
        <v>31</v>
      </c>
      <c r="F10760" s="67">
        <v>1320000</v>
      </c>
      <c r="G10760" s="68">
        <f t="shared" si="315"/>
        <v>1320000</v>
      </c>
      <c r="H10760" s="86" t="s">
        <v>126</v>
      </c>
      <c r="I10760" s="73" t="s">
        <v>11218</v>
      </c>
    </row>
    <row r="10761" spans="1:9" hidden="1" x14ac:dyDescent="0.25">
      <c r="A10761" s="218">
        <v>44564</v>
      </c>
      <c r="B10761" s="75" t="s">
        <v>10836</v>
      </c>
      <c r="C10761" s="71" t="s">
        <v>10604</v>
      </c>
      <c r="D10761" s="81">
        <v>2</v>
      </c>
      <c r="E10761" s="66" t="s">
        <v>31</v>
      </c>
      <c r="F10761" s="217">
        <v>155000</v>
      </c>
      <c r="G10761" s="68">
        <f t="shared" si="315"/>
        <v>310000</v>
      </c>
      <c r="H10761" s="86" t="s">
        <v>126</v>
      </c>
      <c r="I10761" s="73" t="s">
        <v>11218</v>
      </c>
    </row>
    <row r="10762" spans="1:9" hidden="1" x14ac:dyDescent="0.25">
      <c r="A10762" s="218">
        <v>44564</v>
      </c>
      <c r="B10762" s="60" t="s">
        <v>10630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15"/>
        <v>350000</v>
      </c>
      <c r="H10762" s="86" t="s">
        <v>126</v>
      </c>
      <c r="I10762" s="73" t="s">
        <v>11219</v>
      </c>
    </row>
    <row r="10763" spans="1:9" hidden="1" x14ac:dyDescent="0.25">
      <c r="A10763" s="218">
        <v>44564</v>
      </c>
      <c r="B10763" s="60" t="s">
        <v>11220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15"/>
        <v>40000</v>
      </c>
      <c r="H10763" s="86" t="s">
        <v>1146</v>
      </c>
      <c r="I10763" s="73" t="s">
        <v>11221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11221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11221</v>
      </c>
    </row>
    <row r="10766" spans="1:9" hidden="1" x14ac:dyDescent="0.25">
      <c r="A10766" s="218">
        <v>44564</v>
      </c>
      <c r="B10766" s="60" t="s">
        <v>4881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11221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15"/>
        <v>12500</v>
      </c>
      <c r="H10767" s="86" t="s">
        <v>1146</v>
      </c>
      <c r="I10767" s="73" t="s">
        <v>11221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15"/>
        <v>138756</v>
      </c>
      <c r="H10768" s="86" t="s">
        <v>1146</v>
      </c>
      <c r="I10768" s="73" t="s">
        <v>11221</v>
      </c>
    </row>
    <row r="10769" spans="1:9" hidden="1" x14ac:dyDescent="0.25">
      <c r="A10769" s="218">
        <v>44564</v>
      </c>
      <c r="B10769" s="79" t="s">
        <v>5106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15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5107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15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15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5108</v>
      </c>
      <c r="C10772" s="75" t="s">
        <v>608</v>
      </c>
      <c r="D10772" s="65">
        <v>12</v>
      </c>
      <c r="E10772" s="66" t="s">
        <v>28</v>
      </c>
      <c r="F10772" s="396">
        <v>1000</v>
      </c>
      <c r="G10772" s="68">
        <f t="shared" si="315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5111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15"/>
        <v>150000</v>
      </c>
      <c r="H10773" s="86" t="s">
        <v>198</v>
      </c>
      <c r="I10773" s="73" t="s">
        <v>11222</v>
      </c>
    </row>
    <row r="10774" spans="1:9" hidden="1" x14ac:dyDescent="0.25">
      <c r="A10774" s="218">
        <v>44564</v>
      </c>
      <c r="B10774" s="60" t="s">
        <v>5109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11222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15"/>
        <v>25000</v>
      </c>
      <c r="H10775" s="86" t="s">
        <v>3096</v>
      </c>
      <c r="I10775" s="73" t="s">
        <v>11223</v>
      </c>
    </row>
    <row r="10776" spans="1:9" hidden="1" x14ac:dyDescent="0.25">
      <c r="A10776" s="218">
        <v>44564</v>
      </c>
      <c r="B10776" s="60" t="s">
        <v>11224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15"/>
        <v>10000</v>
      </c>
      <c r="H10776" s="86" t="s">
        <v>3096</v>
      </c>
      <c r="I10776" s="73" t="s">
        <v>11223</v>
      </c>
    </row>
    <row r="10777" spans="1:9" hidden="1" x14ac:dyDescent="0.25">
      <c r="A10777" s="218">
        <v>44564</v>
      </c>
      <c r="B10777" s="60" t="s">
        <v>10643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15"/>
        <v>1810800</v>
      </c>
      <c r="H10777" s="86" t="s">
        <v>3096</v>
      </c>
      <c r="I10777" s="73" t="s">
        <v>11223</v>
      </c>
    </row>
    <row r="10778" spans="1:9" hidden="1" x14ac:dyDescent="0.25">
      <c r="A10778" s="218">
        <v>44564</v>
      </c>
      <c r="B10778" s="60" t="s">
        <v>5114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15"/>
        <v>3800000</v>
      </c>
      <c r="H10778" s="86" t="s">
        <v>5115</v>
      </c>
      <c r="I10778" s="364"/>
    </row>
    <row r="10779" spans="1:9" hidden="1" x14ac:dyDescent="0.25">
      <c r="A10779" s="218">
        <v>44564</v>
      </c>
      <c r="B10779" s="60" t="s">
        <v>4615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15"/>
        <v>150000</v>
      </c>
      <c r="H10779" s="86" t="s">
        <v>5115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15"/>
        <v>40000</v>
      </c>
      <c r="H10780" s="86" t="s">
        <v>138</v>
      </c>
      <c r="I10780" s="364" t="s">
        <v>8616</v>
      </c>
    </row>
    <row r="10781" spans="1:9" hidden="1" x14ac:dyDescent="0.25">
      <c r="A10781" s="218">
        <v>44564</v>
      </c>
      <c r="B10781" s="60" t="s">
        <v>4925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15"/>
        <v>20000</v>
      </c>
      <c r="H10781" s="86" t="s">
        <v>138</v>
      </c>
      <c r="I10781" s="364" t="s">
        <v>8616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15"/>
        <v>49500</v>
      </c>
      <c r="H10782" s="86" t="s">
        <v>138</v>
      </c>
      <c r="I10782" s="364" t="s">
        <v>8616</v>
      </c>
    </row>
    <row r="10783" spans="1:9" hidden="1" x14ac:dyDescent="0.25">
      <c r="A10783" s="218">
        <v>44564</v>
      </c>
      <c r="B10783" s="60" t="s">
        <v>5104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15"/>
        <v>225000</v>
      </c>
      <c r="H10783" s="86" t="s">
        <v>2818</v>
      </c>
      <c r="I10783" s="364" t="s">
        <v>11225</v>
      </c>
    </row>
    <row r="10784" spans="1:9" hidden="1" x14ac:dyDescent="0.25">
      <c r="A10784" s="218">
        <v>44564</v>
      </c>
      <c r="B10784" s="63" t="s">
        <v>5105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15"/>
        <v>125000</v>
      </c>
      <c r="H10784" s="86" t="s">
        <v>2818</v>
      </c>
      <c r="I10784" s="364" t="s">
        <v>11225</v>
      </c>
    </row>
    <row r="10785" spans="1:9" hidden="1" x14ac:dyDescent="0.25">
      <c r="A10785" s="218">
        <v>44564</v>
      </c>
      <c r="B10785" s="60" t="s">
        <v>5102</v>
      </c>
      <c r="C10785" s="75" t="s">
        <v>4196</v>
      </c>
      <c r="D10785" s="65">
        <v>2</v>
      </c>
      <c r="E10785" s="66" t="s">
        <v>28</v>
      </c>
      <c r="F10785" s="67">
        <v>350000</v>
      </c>
      <c r="G10785" s="68">
        <f t="shared" si="315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11226</v>
      </c>
      <c r="C10786" s="60" t="s">
        <v>11227</v>
      </c>
      <c r="D10786" s="65">
        <v>1</v>
      </c>
      <c r="E10786" s="66" t="s">
        <v>71</v>
      </c>
      <c r="F10786" s="62">
        <v>800000</v>
      </c>
      <c r="G10786" s="217">
        <f t="shared" si="315"/>
        <v>800000</v>
      </c>
      <c r="H10786" s="86" t="s">
        <v>2319</v>
      </c>
      <c r="I10786" s="364" t="s">
        <v>11228</v>
      </c>
    </row>
    <row r="10787" spans="1:9" hidden="1" x14ac:dyDescent="0.25">
      <c r="A10787" s="218">
        <v>44564</v>
      </c>
      <c r="B10787" s="378" t="s">
        <v>5116</v>
      </c>
      <c r="C10787" s="378" t="s">
        <v>70</v>
      </c>
      <c r="D10787" s="377">
        <v>1</v>
      </c>
      <c r="E10787" s="501" t="s">
        <v>31</v>
      </c>
      <c r="F10787" s="382">
        <v>20000</v>
      </c>
      <c r="G10787" s="382">
        <f t="shared" si="315"/>
        <v>20000</v>
      </c>
      <c r="H10787" s="497" t="s">
        <v>536</v>
      </c>
      <c r="I10787" s="364"/>
    </row>
    <row r="10788" spans="1:9" hidden="1" x14ac:dyDescent="0.25">
      <c r="A10788" s="218">
        <v>44564</v>
      </c>
      <c r="B10788" s="378" t="s">
        <v>5112</v>
      </c>
      <c r="C10788" s="378" t="s">
        <v>70</v>
      </c>
      <c r="D10788" s="377">
        <v>1</v>
      </c>
      <c r="E10788" s="501" t="s">
        <v>28</v>
      </c>
      <c r="F10788" s="380">
        <v>150000</v>
      </c>
      <c r="G10788" s="382">
        <f t="shared" si="315"/>
        <v>150000</v>
      </c>
      <c r="H10788" s="497" t="s">
        <v>536</v>
      </c>
      <c r="I10788" s="364"/>
    </row>
    <row r="10789" spans="1:9" hidden="1" x14ac:dyDescent="0.25">
      <c r="A10789" s="218">
        <v>44595</v>
      </c>
      <c r="B10789" s="79" t="s">
        <v>5733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15"/>
        <v>34000</v>
      </c>
      <c r="H10789" s="86" t="s">
        <v>5073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15"/>
        <v>9000</v>
      </c>
      <c r="H10790" s="86" t="s">
        <v>5073</v>
      </c>
      <c r="I10790" s="73"/>
    </row>
    <row r="10791" spans="1:9" hidden="1" x14ac:dyDescent="0.25">
      <c r="A10791" s="218">
        <v>44595</v>
      </c>
      <c r="B10791" s="60" t="s">
        <v>4410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15"/>
        <v>75000</v>
      </c>
      <c r="H10791" s="86" t="s">
        <v>5073</v>
      </c>
      <c r="I10791" s="73"/>
    </row>
    <row r="10792" spans="1:9" hidden="1" x14ac:dyDescent="0.25">
      <c r="A10792" s="218">
        <v>44595</v>
      </c>
      <c r="B10792" s="75" t="s">
        <v>4522</v>
      </c>
      <c r="C10792" s="75" t="s">
        <v>67</v>
      </c>
      <c r="D10792" s="81">
        <v>1</v>
      </c>
      <c r="E10792" s="372" t="s">
        <v>31</v>
      </c>
      <c r="F10792" s="605">
        <v>12500</v>
      </c>
      <c r="G10792" s="68">
        <f t="shared" si="315"/>
        <v>12500</v>
      </c>
      <c r="H10792" s="86" t="s">
        <v>5073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5330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15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5123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15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15"/>
        <v>253800</v>
      </c>
      <c r="H10798" s="86" t="s">
        <v>198</v>
      </c>
      <c r="I10798" s="73" t="s">
        <v>11222</v>
      </c>
    </row>
    <row r="10799" spans="1:9" hidden="1" x14ac:dyDescent="0.25">
      <c r="A10799" s="218">
        <v>44595</v>
      </c>
      <c r="B10799" s="60" t="s">
        <v>4047</v>
      </c>
      <c r="C10799" s="60" t="s">
        <v>340</v>
      </c>
      <c r="D10799" s="81">
        <v>1</v>
      </c>
      <c r="E10799" s="372" t="s">
        <v>31</v>
      </c>
      <c r="F10799" s="605">
        <v>87500</v>
      </c>
      <c r="G10799" s="68">
        <f t="shared" si="315"/>
        <v>87500</v>
      </c>
      <c r="H10799" s="364" t="s">
        <v>198</v>
      </c>
      <c r="I10799" s="73" t="s">
        <v>11222</v>
      </c>
    </row>
    <row r="10800" spans="1:9" hidden="1" x14ac:dyDescent="0.25">
      <c r="A10800" s="218">
        <v>44595</v>
      </c>
      <c r="B10800" s="60" t="s">
        <v>3997</v>
      </c>
      <c r="C10800" s="60" t="s">
        <v>4419</v>
      </c>
      <c r="D10800" s="81">
        <v>2</v>
      </c>
      <c r="E10800" s="372" t="s">
        <v>137</v>
      </c>
      <c r="F10800" s="605">
        <v>23000</v>
      </c>
      <c r="G10800" s="68">
        <f t="shared" si="315"/>
        <v>46000</v>
      </c>
      <c r="H10800" s="364" t="s">
        <v>198</v>
      </c>
      <c r="I10800" s="73" t="s">
        <v>11222</v>
      </c>
    </row>
    <row r="10801" spans="1:9" hidden="1" x14ac:dyDescent="0.25">
      <c r="A10801" s="218">
        <v>44595</v>
      </c>
      <c r="B10801" s="79" t="s">
        <v>4426</v>
      </c>
      <c r="C10801" s="60" t="s">
        <v>10563</v>
      </c>
      <c r="D10801" s="81">
        <v>1</v>
      </c>
      <c r="E10801" s="372" t="s">
        <v>31</v>
      </c>
      <c r="F10801" s="605">
        <v>475000</v>
      </c>
      <c r="G10801" s="68">
        <f t="shared" si="315"/>
        <v>475000</v>
      </c>
      <c r="H10801" s="364" t="s">
        <v>1043</v>
      </c>
      <c r="I10801" s="73" t="s">
        <v>11229</v>
      </c>
    </row>
    <row r="10802" spans="1:9" hidden="1" x14ac:dyDescent="0.25">
      <c r="A10802" s="218">
        <v>44595</v>
      </c>
      <c r="B10802" s="79" t="s">
        <v>5733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15"/>
        <v>17000</v>
      </c>
      <c r="H10802" s="364" t="s">
        <v>1043</v>
      </c>
      <c r="I10802" s="73" t="s">
        <v>11229</v>
      </c>
    </row>
    <row r="10803" spans="1:9" hidden="1" x14ac:dyDescent="0.25">
      <c r="A10803" s="218">
        <v>44595</v>
      </c>
      <c r="B10803" s="75" t="s">
        <v>4522</v>
      </c>
      <c r="C10803" s="75" t="s">
        <v>67</v>
      </c>
      <c r="D10803" s="81">
        <v>1</v>
      </c>
      <c r="E10803" s="372" t="s">
        <v>31</v>
      </c>
      <c r="F10803" s="605">
        <v>12500</v>
      </c>
      <c r="G10803" s="68">
        <f t="shared" si="315"/>
        <v>12500</v>
      </c>
      <c r="H10803" s="364" t="s">
        <v>1043</v>
      </c>
      <c r="I10803" s="73" t="s">
        <v>11229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15"/>
        <v>64600</v>
      </c>
      <c r="H10804" s="86" t="s">
        <v>1043</v>
      </c>
      <c r="I10804" s="73" t="s">
        <v>11229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11229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11229</v>
      </c>
    </row>
    <row r="10807" spans="1:9" hidden="1" x14ac:dyDescent="0.25">
      <c r="A10807" s="218">
        <v>44595</v>
      </c>
      <c r="B10807" s="60" t="s">
        <v>4726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11229</v>
      </c>
    </row>
    <row r="10808" spans="1:9" hidden="1" x14ac:dyDescent="0.25">
      <c r="A10808" s="218">
        <v>44595</v>
      </c>
      <c r="B10808" s="60" t="s">
        <v>5124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11229</v>
      </c>
    </row>
    <row r="10809" spans="1:9" hidden="1" x14ac:dyDescent="0.25">
      <c r="A10809" s="218">
        <v>44595</v>
      </c>
      <c r="B10809" s="60" t="s">
        <v>8381</v>
      </c>
      <c r="C10809" s="60" t="s">
        <v>8382</v>
      </c>
      <c r="D10809" s="65">
        <v>1</v>
      </c>
      <c r="E10809" s="66" t="s">
        <v>31</v>
      </c>
      <c r="F10809" s="105">
        <v>81500</v>
      </c>
      <c r="G10809" s="68">
        <f t="shared" si="315"/>
        <v>81500</v>
      </c>
      <c r="H10809" s="86" t="s">
        <v>1043</v>
      </c>
      <c r="I10809" s="73" t="s">
        <v>11229</v>
      </c>
    </row>
    <row r="10810" spans="1:9" hidden="1" x14ac:dyDescent="0.25">
      <c r="A10810" s="218">
        <v>44595</v>
      </c>
      <c r="B10810" s="63" t="s">
        <v>8381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11229</v>
      </c>
    </row>
    <row r="10811" spans="1:9" hidden="1" x14ac:dyDescent="0.25">
      <c r="A10811" s="218">
        <v>44595</v>
      </c>
      <c r="B10811" s="60" t="s">
        <v>9082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11229</v>
      </c>
    </row>
    <row r="10812" spans="1:9" hidden="1" x14ac:dyDescent="0.25">
      <c r="A10812" s="218">
        <v>44595</v>
      </c>
      <c r="B10812" s="63" t="s">
        <v>167</v>
      </c>
      <c r="C10812" s="71" t="s">
        <v>5121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11230</v>
      </c>
    </row>
    <row r="10813" spans="1:9" hidden="1" x14ac:dyDescent="0.25">
      <c r="A10813" s="218">
        <v>44595</v>
      </c>
      <c r="B10813" s="79" t="s">
        <v>4426</v>
      </c>
      <c r="C10813" s="60" t="s">
        <v>10563</v>
      </c>
      <c r="D10813" s="81">
        <v>1</v>
      </c>
      <c r="E10813" s="372" t="s">
        <v>31</v>
      </c>
      <c r="F10813" s="60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10643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11231</v>
      </c>
      <c r="I10814" s="73" t="s">
        <v>11232</v>
      </c>
    </row>
    <row r="10815" spans="1:9" hidden="1" x14ac:dyDescent="0.25">
      <c r="A10815" s="218">
        <v>44654</v>
      </c>
      <c r="B10815" s="60" t="s">
        <v>4049</v>
      </c>
      <c r="C10815" s="60" t="s">
        <v>11233</v>
      </c>
      <c r="D10815" s="81">
        <v>1</v>
      </c>
      <c r="E10815" s="66" t="s">
        <v>31</v>
      </c>
      <c r="F10815" s="217">
        <v>125000</v>
      </c>
      <c r="G10815" s="68">
        <f t="shared" ref="G10815:G10878" si="316">F10815*D10815</f>
        <v>125000</v>
      </c>
      <c r="H10815" s="86" t="s">
        <v>198</v>
      </c>
      <c r="I10815" s="364" t="s">
        <v>11234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16"/>
        <v>38000</v>
      </c>
      <c r="H10816" s="86" t="s">
        <v>198</v>
      </c>
      <c r="I10816" s="364" t="s">
        <v>11234</v>
      </c>
    </row>
    <row r="10817" spans="1:9" hidden="1" x14ac:dyDescent="0.25">
      <c r="A10817" s="218">
        <v>44654</v>
      </c>
      <c r="B10817" s="63" t="s">
        <v>8381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16"/>
        <v>70000</v>
      </c>
      <c r="H10817" s="86" t="s">
        <v>198</v>
      </c>
      <c r="I10817" s="364" t="s">
        <v>11234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16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11235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11236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11236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11236</v>
      </c>
    </row>
    <row r="10822" spans="1:9" hidden="1" x14ac:dyDescent="0.25">
      <c r="A10822" s="218">
        <v>44654</v>
      </c>
      <c r="B10822" s="60" t="s">
        <v>4083</v>
      </c>
      <c r="C10822" s="60" t="s">
        <v>10563</v>
      </c>
      <c r="D10822" s="65">
        <v>1</v>
      </c>
      <c r="E10822" s="66" t="s">
        <v>31</v>
      </c>
      <c r="F10822" s="62">
        <v>425000</v>
      </c>
      <c r="G10822" s="68">
        <f t="shared" si="316"/>
        <v>425000</v>
      </c>
      <c r="H10822" s="86" t="s">
        <v>1637</v>
      </c>
      <c r="I10822" s="73" t="s">
        <v>11236</v>
      </c>
    </row>
    <row r="10823" spans="1:9" hidden="1" x14ac:dyDescent="0.25">
      <c r="A10823" s="218">
        <v>44654</v>
      </c>
      <c r="B10823" s="79" t="s">
        <v>41</v>
      </c>
      <c r="C10823" s="60" t="s">
        <v>11237</v>
      </c>
      <c r="D10823" s="65">
        <v>1</v>
      </c>
      <c r="E10823" s="66" t="s">
        <v>31</v>
      </c>
      <c r="F10823" s="72">
        <v>3700000</v>
      </c>
      <c r="G10823" s="68">
        <f t="shared" si="316"/>
        <v>3700000</v>
      </c>
      <c r="H10823" s="86" t="s">
        <v>6686</v>
      </c>
      <c r="I10823" s="73" t="s">
        <v>11236</v>
      </c>
    </row>
    <row r="10824" spans="1:9" hidden="1" x14ac:dyDescent="0.25">
      <c r="A10824" s="218">
        <v>44654</v>
      </c>
      <c r="B10824" s="79" t="s">
        <v>41</v>
      </c>
      <c r="C10824" s="60" t="s">
        <v>11238</v>
      </c>
      <c r="D10824" s="65">
        <v>1</v>
      </c>
      <c r="E10824" s="76" t="s">
        <v>137</v>
      </c>
      <c r="F10824" s="72">
        <v>3700000</v>
      </c>
      <c r="G10824" s="68">
        <f t="shared" si="316"/>
        <v>3700000</v>
      </c>
      <c r="H10824" s="86" t="s">
        <v>6686</v>
      </c>
      <c r="I10824" s="73" t="s">
        <v>11236</v>
      </c>
    </row>
    <row r="10825" spans="1:9" hidden="1" x14ac:dyDescent="0.25">
      <c r="A10825" s="218">
        <v>44654</v>
      </c>
      <c r="B10825" s="79" t="s">
        <v>4425</v>
      </c>
      <c r="C10825" s="75" t="s">
        <v>5009</v>
      </c>
      <c r="D10825" s="65">
        <v>2</v>
      </c>
      <c r="E10825" s="76" t="s">
        <v>31</v>
      </c>
      <c r="F10825" s="72">
        <v>430000</v>
      </c>
      <c r="G10825" s="68">
        <f t="shared" si="316"/>
        <v>860000</v>
      </c>
      <c r="H10825" s="86" t="s">
        <v>6686</v>
      </c>
      <c r="I10825" s="73" t="s">
        <v>11236</v>
      </c>
    </row>
    <row r="10826" spans="1:9" hidden="1" x14ac:dyDescent="0.25">
      <c r="A10826" s="218">
        <v>44654</v>
      </c>
      <c r="B10826" s="60" t="s">
        <v>2615</v>
      </c>
      <c r="C10826" s="75" t="s">
        <v>5009</v>
      </c>
      <c r="D10826" s="65">
        <v>2</v>
      </c>
      <c r="E10826" s="76" t="s">
        <v>31</v>
      </c>
      <c r="F10826" s="72">
        <v>245000</v>
      </c>
      <c r="G10826" s="68">
        <f t="shared" si="316"/>
        <v>490000</v>
      </c>
      <c r="H10826" s="86" t="s">
        <v>6686</v>
      </c>
      <c r="I10826" s="73" t="s">
        <v>11236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05">
        <v>34689</v>
      </c>
      <c r="G10827" s="68">
        <f t="shared" si="316"/>
        <v>520335</v>
      </c>
      <c r="H10827" s="364" t="s">
        <v>11239</v>
      </c>
      <c r="I10827" s="73" t="s">
        <v>11240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05">
        <v>75000</v>
      </c>
      <c r="G10828" s="68">
        <f t="shared" si="316"/>
        <v>75000</v>
      </c>
      <c r="H10828" s="364" t="s">
        <v>552</v>
      </c>
      <c r="I10828" s="73" t="s">
        <v>11241</v>
      </c>
    </row>
    <row r="10829" spans="1:9" hidden="1" x14ac:dyDescent="0.25">
      <c r="A10829" s="218">
        <v>44654</v>
      </c>
      <c r="B10829" s="60" t="s">
        <v>5010</v>
      </c>
      <c r="C10829" s="60" t="s">
        <v>11242</v>
      </c>
      <c r="D10829" s="81">
        <v>1</v>
      </c>
      <c r="E10829" s="372" t="s">
        <v>31</v>
      </c>
      <c r="F10829" s="72">
        <v>1320000</v>
      </c>
      <c r="G10829" s="68">
        <f t="shared" si="316"/>
        <v>1320000</v>
      </c>
      <c r="H10829" s="364" t="s">
        <v>1791</v>
      </c>
      <c r="I10829" s="73" t="s">
        <v>11243</v>
      </c>
    </row>
    <row r="10830" spans="1:9" hidden="1" x14ac:dyDescent="0.25">
      <c r="A10830" s="218">
        <v>44654</v>
      </c>
      <c r="B10830" s="74" t="s">
        <v>10599</v>
      </c>
      <c r="C10830" s="75" t="s">
        <v>11244</v>
      </c>
      <c r="D10830" s="81">
        <v>1</v>
      </c>
      <c r="E10830" s="66" t="s">
        <v>31</v>
      </c>
      <c r="F10830" s="217">
        <v>1535000</v>
      </c>
      <c r="G10830" s="68">
        <f t="shared" si="316"/>
        <v>1535000</v>
      </c>
      <c r="H10830" s="364" t="s">
        <v>1791</v>
      </c>
      <c r="I10830" s="73" t="s">
        <v>11243</v>
      </c>
    </row>
    <row r="10831" spans="1:9" hidden="1" x14ac:dyDescent="0.25">
      <c r="A10831" s="218">
        <v>44654</v>
      </c>
      <c r="B10831" s="74" t="s">
        <v>10599</v>
      </c>
      <c r="C10831" s="75" t="s">
        <v>11245</v>
      </c>
      <c r="D10831" s="81">
        <v>1</v>
      </c>
      <c r="E10831" s="372" t="s">
        <v>31</v>
      </c>
      <c r="F10831" s="217">
        <v>1535000</v>
      </c>
      <c r="G10831" s="68">
        <f t="shared" si="316"/>
        <v>1535000</v>
      </c>
      <c r="H10831" s="364" t="s">
        <v>1791</v>
      </c>
      <c r="I10831" s="73" t="s">
        <v>11243</v>
      </c>
    </row>
    <row r="10832" spans="1:9" hidden="1" x14ac:dyDescent="0.25">
      <c r="A10832" s="218">
        <v>44654</v>
      </c>
      <c r="B10832" s="75" t="s">
        <v>10836</v>
      </c>
      <c r="C10832" s="71" t="s">
        <v>10604</v>
      </c>
      <c r="D10832" s="65">
        <v>1</v>
      </c>
      <c r="E10832" s="66" t="s">
        <v>330</v>
      </c>
      <c r="F10832" s="89">
        <v>155000</v>
      </c>
      <c r="G10832" s="68">
        <f t="shared" si="316"/>
        <v>155000</v>
      </c>
      <c r="H10832" s="364" t="s">
        <v>1791</v>
      </c>
      <c r="I10832" s="73" t="s">
        <v>11243</v>
      </c>
    </row>
    <row r="10833" spans="1:9" hidden="1" x14ac:dyDescent="0.25">
      <c r="A10833" s="218">
        <v>44654</v>
      </c>
      <c r="B10833" s="79" t="s">
        <v>10944</v>
      </c>
      <c r="C10833" s="71" t="s">
        <v>10604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11243</v>
      </c>
    </row>
    <row r="10834" spans="1:9" hidden="1" x14ac:dyDescent="0.25">
      <c r="A10834" s="218">
        <v>44654</v>
      </c>
      <c r="B10834" s="60" t="s">
        <v>10620</v>
      </c>
      <c r="C10834" s="60" t="s">
        <v>10604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11243</v>
      </c>
    </row>
    <row r="10835" spans="1:9" hidden="1" x14ac:dyDescent="0.25">
      <c r="A10835" s="218">
        <v>44654</v>
      </c>
      <c r="B10835" s="60" t="s">
        <v>4083</v>
      </c>
      <c r="C10835" s="60" t="s">
        <v>10563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11243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16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16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3997</v>
      </c>
      <c r="C10838" s="60" t="s">
        <v>4419</v>
      </c>
      <c r="D10838" s="65">
        <v>9</v>
      </c>
      <c r="E10838" s="66" t="s">
        <v>137</v>
      </c>
      <c r="F10838" s="68">
        <v>23000</v>
      </c>
      <c r="G10838" s="68">
        <f t="shared" si="316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5126</v>
      </c>
      <c r="C10839" s="75" t="s">
        <v>3993</v>
      </c>
      <c r="D10839" s="65">
        <v>1</v>
      </c>
      <c r="E10839" s="66" t="s">
        <v>28</v>
      </c>
      <c r="F10839" s="68">
        <v>9000</v>
      </c>
      <c r="G10839" s="68">
        <f t="shared" si="316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5126</v>
      </c>
      <c r="C10840" s="75" t="s">
        <v>3993</v>
      </c>
      <c r="D10840" s="65">
        <v>1</v>
      </c>
      <c r="E10840" s="66" t="s">
        <v>28</v>
      </c>
      <c r="F10840" s="68">
        <v>9000</v>
      </c>
      <c r="G10840" s="68">
        <f t="shared" si="316"/>
        <v>9000</v>
      </c>
      <c r="H10840" s="86" t="s">
        <v>11246</v>
      </c>
      <c r="I10840" s="73"/>
    </row>
    <row r="10841" spans="1:9" hidden="1" x14ac:dyDescent="0.25">
      <c r="A10841" s="218">
        <v>44654</v>
      </c>
      <c r="B10841" s="60" t="s">
        <v>5126</v>
      </c>
      <c r="C10841" s="75" t="s">
        <v>3993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4903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4956</v>
      </c>
      <c r="C10843" s="75" t="s">
        <v>704</v>
      </c>
      <c r="D10843" s="65">
        <v>12.5</v>
      </c>
      <c r="E10843" s="66" t="s">
        <v>330</v>
      </c>
      <c r="F10843" s="396">
        <v>16000</v>
      </c>
      <c r="G10843" s="68">
        <f t="shared" si="316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5122</v>
      </c>
      <c r="C10844" s="75" t="s">
        <v>145</v>
      </c>
      <c r="D10844" s="65">
        <v>3</v>
      </c>
      <c r="E10844" s="66" t="s">
        <v>64</v>
      </c>
      <c r="F10844" s="396">
        <v>57500</v>
      </c>
      <c r="G10844" s="68">
        <f t="shared" si="316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16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11247</v>
      </c>
    </row>
    <row r="10847" spans="1:9" hidden="1" x14ac:dyDescent="0.25">
      <c r="A10847" s="218">
        <v>44654</v>
      </c>
      <c r="B10847" s="94" t="s">
        <v>4299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11247</v>
      </c>
    </row>
    <row r="10848" spans="1:9" hidden="1" x14ac:dyDescent="0.25">
      <c r="A10848" s="218">
        <v>44654</v>
      </c>
      <c r="B10848" s="60" t="s">
        <v>5128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5131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16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4169</v>
      </c>
      <c r="C10850" s="60" t="s">
        <v>8582</v>
      </c>
      <c r="D10850" s="81">
        <v>1</v>
      </c>
      <c r="E10850" s="66" t="s">
        <v>31</v>
      </c>
      <c r="F10850" s="217">
        <v>32500</v>
      </c>
      <c r="G10850" s="217">
        <f t="shared" si="316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10586</v>
      </c>
      <c r="D10851" s="81">
        <v>1</v>
      </c>
      <c r="E10851" s="66" t="s">
        <v>31</v>
      </c>
      <c r="F10851" s="217">
        <v>2320000</v>
      </c>
      <c r="G10851" s="217">
        <f t="shared" si="316"/>
        <v>2320000</v>
      </c>
      <c r="H10851" s="86" t="s">
        <v>1043</v>
      </c>
      <c r="I10851" s="364"/>
    </row>
    <row r="10852" spans="1:9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16"/>
        <v>12500</v>
      </c>
      <c r="H10852" s="86" t="s">
        <v>5073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16"/>
        <v>6000</v>
      </c>
      <c r="H10853" s="86" t="s">
        <v>5073</v>
      </c>
      <c r="I10853" s="364"/>
    </row>
    <row r="10854" spans="1:9" hidden="1" x14ac:dyDescent="0.25">
      <c r="A10854" s="218">
        <v>44654</v>
      </c>
      <c r="B10854" s="60" t="s">
        <v>5733</v>
      </c>
      <c r="C10854" s="60"/>
      <c r="D10854" s="65">
        <v>20</v>
      </c>
      <c r="E10854" s="66" t="s">
        <v>28</v>
      </c>
      <c r="F10854" s="62">
        <v>850</v>
      </c>
      <c r="G10854" s="68">
        <f t="shared" si="316"/>
        <v>17000</v>
      </c>
      <c r="H10854" s="86" t="s">
        <v>5073</v>
      </c>
      <c r="I10854" s="364"/>
    </row>
    <row r="10855" spans="1:9" hidden="1" x14ac:dyDescent="0.25">
      <c r="A10855" s="218">
        <v>44654</v>
      </c>
      <c r="B10855" s="74" t="s">
        <v>10599</v>
      </c>
      <c r="C10855" s="60" t="s">
        <v>11248</v>
      </c>
      <c r="D10855" s="65">
        <v>1</v>
      </c>
      <c r="E10855" s="66" t="s">
        <v>31</v>
      </c>
      <c r="F10855" s="217">
        <v>1535000</v>
      </c>
      <c r="G10855" s="217">
        <f t="shared" si="316"/>
        <v>1535000</v>
      </c>
      <c r="H10855" s="86" t="s">
        <v>909</v>
      </c>
      <c r="I10855" s="364" t="s">
        <v>11249</v>
      </c>
    </row>
    <row r="10856" spans="1:9" hidden="1" x14ac:dyDescent="0.25">
      <c r="A10856" s="218">
        <v>44654</v>
      </c>
      <c r="B10856" s="74" t="s">
        <v>10599</v>
      </c>
      <c r="C10856" s="60" t="s">
        <v>11250</v>
      </c>
      <c r="D10856" s="65">
        <v>1</v>
      </c>
      <c r="E10856" s="66" t="s">
        <v>31</v>
      </c>
      <c r="F10856" s="217">
        <v>1535000</v>
      </c>
      <c r="G10856" s="217">
        <f t="shared" si="316"/>
        <v>1535000</v>
      </c>
      <c r="H10856" s="86" t="s">
        <v>909</v>
      </c>
      <c r="I10856" s="364" t="s">
        <v>11249</v>
      </c>
    </row>
    <row r="10857" spans="1:9" hidden="1" x14ac:dyDescent="0.25">
      <c r="A10857" s="218">
        <v>44654</v>
      </c>
      <c r="B10857" s="79" t="s">
        <v>10944</v>
      </c>
      <c r="C10857" s="71" t="s">
        <v>10604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11249</v>
      </c>
    </row>
    <row r="10858" spans="1:9" hidden="1" x14ac:dyDescent="0.25">
      <c r="A10858" s="218">
        <v>44654</v>
      </c>
      <c r="B10858" s="60" t="s">
        <v>10620</v>
      </c>
      <c r="C10858" s="60" t="s">
        <v>10604</v>
      </c>
      <c r="D10858" s="81">
        <v>2</v>
      </c>
      <c r="E10858" s="66" t="s">
        <v>28</v>
      </c>
      <c r="F10858" s="396">
        <v>40000</v>
      </c>
      <c r="G10858" s="217">
        <f t="shared" si="316"/>
        <v>80000</v>
      </c>
      <c r="H10858" s="86" t="s">
        <v>909</v>
      </c>
      <c r="I10858" s="364" t="s">
        <v>11249</v>
      </c>
    </row>
    <row r="10859" spans="1:9" hidden="1" x14ac:dyDescent="0.25">
      <c r="A10859" s="218">
        <v>44684</v>
      </c>
      <c r="B10859" s="60" t="s">
        <v>4881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16"/>
        <v>220000</v>
      </c>
      <c r="H10859" s="86" t="s">
        <v>198</v>
      </c>
      <c r="I10859" s="364" t="s">
        <v>11251</v>
      </c>
    </row>
    <row r="10860" spans="1:9" hidden="1" x14ac:dyDescent="0.25">
      <c r="A10860" s="218">
        <v>44684</v>
      </c>
      <c r="B10860" s="63" t="s">
        <v>4978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16"/>
        <v>65000</v>
      </c>
      <c r="H10860" s="86" t="s">
        <v>198</v>
      </c>
      <c r="I10860" s="364" t="s">
        <v>11251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16"/>
        <v>49500</v>
      </c>
      <c r="H10861" s="86" t="s">
        <v>198</v>
      </c>
      <c r="I10861" s="364" t="s">
        <v>11251</v>
      </c>
    </row>
    <row r="10862" spans="1:9" hidden="1" x14ac:dyDescent="0.25">
      <c r="A10862" s="218">
        <v>44684</v>
      </c>
      <c r="B10862" s="60" t="s">
        <v>5467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06">
        <v>65000</v>
      </c>
      <c r="H10862" s="86" t="s">
        <v>2058</v>
      </c>
      <c r="I10862" s="364" t="s">
        <v>11252</v>
      </c>
    </row>
    <row r="10863" spans="1:9" hidden="1" x14ac:dyDescent="0.25">
      <c r="A10863" s="218">
        <v>44684</v>
      </c>
      <c r="B10863" s="60" t="s">
        <v>10630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16"/>
        <v>350000</v>
      </c>
      <c r="H10863" s="86" t="s">
        <v>1788</v>
      </c>
      <c r="I10863" s="73" t="s">
        <v>11253</v>
      </c>
    </row>
    <row r="10864" spans="1:9" hidden="1" x14ac:dyDescent="0.25">
      <c r="A10864" s="218">
        <v>44684</v>
      </c>
      <c r="B10864" s="60" t="s">
        <v>5264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11253</v>
      </c>
    </row>
    <row r="10865" spans="1:9" hidden="1" x14ac:dyDescent="0.25">
      <c r="A10865" s="218">
        <v>44684</v>
      </c>
      <c r="B10865" s="60" t="s">
        <v>234</v>
      </c>
      <c r="C10865" s="77" t="s">
        <v>10649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11253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11254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11254</v>
      </c>
    </row>
    <row r="10868" spans="1:9" hidden="1" x14ac:dyDescent="0.25">
      <c r="A10868" s="218">
        <v>44684</v>
      </c>
      <c r="B10868" s="60" t="s">
        <v>11255</v>
      </c>
      <c r="C10868" s="60" t="s">
        <v>11256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11254</v>
      </c>
    </row>
    <row r="10869" spans="1:9" hidden="1" x14ac:dyDescent="0.25">
      <c r="A10869" s="218">
        <v>44684</v>
      </c>
      <c r="B10869" s="60" t="s">
        <v>3997</v>
      </c>
      <c r="C10869" s="60" t="s">
        <v>4419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11257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16"/>
        <v>225600</v>
      </c>
      <c r="H10870" s="86" t="s">
        <v>3530</v>
      </c>
      <c r="I10870" s="73" t="s">
        <v>11257</v>
      </c>
    </row>
    <row r="10871" spans="1:9" hidden="1" x14ac:dyDescent="0.25">
      <c r="A10871" s="218">
        <v>44684</v>
      </c>
      <c r="B10871" s="111" t="s">
        <v>5467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16"/>
        <v>65000</v>
      </c>
      <c r="H10871" s="86" t="s">
        <v>3530</v>
      </c>
      <c r="I10871" s="73" t="s">
        <v>11257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16"/>
        <v>40000</v>
      </c>
      <c r="H10872" s="86" t="s">
        <v>166</v>
      </c>
      <c r="I10872" s="73" t="s">
        <v>11258</v>
      </c>
    </row>
    <row r="10873" spans="1:9" hidden="1" x14ac:dyDescent="0.25">
      <c r="A10873" s="218">
        <v>44684</v>
      </c>
      <c r="B10873" s="79" t="s">
        <v>4319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16"/>
        <v>900000</v>
      </c>
      <c r="H10873" s="86" t="s">
        <v>166</v>
      </c>
      <c r="I10873" s="73" t="s">
        <v>11258</v>
      </c>
    </row>
    <row r="10874" spans="1:9" hidden="1" x14ac:dyDescent="0.25">
      <c r="A10874" s="218">
        <v>44684</v>
      </c>
      <c r="B10874" s="60" t="s">
        <v>5131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16"/>
        <v>15000</v>
      </c>
      <c r="H10874" s="364" t="s">
        <v>2038</v>
      </c>
      <c r="I10874" s="73" t="s">
        <v>11259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16"/>
        <v>225600</v>
      </c>
      <c r="H10875" s="86" t="s">
        <v>2038</v>
      </c>
      <c r="I10875" s="73" t="s">
        <v>11259</v>
      </c>
    </row>
    <row r="10876" spans="1:9" hidden="1" x14ac:dyDescent="0.25">
      <c r="A10876" s="218">
        <v>44684</v>
      </c>
      <c r="B10876" s="60" t="s">
        <v>5134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16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16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5135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16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4641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17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5136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17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5138</v>
      </c>
      <c r="C10881" s="75" t="s">
        <v>215</v>
      </c>
      <c r="D10881" s="65">
        <v>1</v>
      </c>
      <c r="E10881" s="66" t="s">
        <v>884</v>
      </c>
      <c r="F10881" s="396">
        <v>1426000</v>
      </c>
      <c r="G10881" s="68">
        <f t="shared" si="317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17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5142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17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4616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17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5140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17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17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3944</v>
      </c>
      <c r="F10887" s="67">
        <v>45000</v>
      </c>
      <c r="G10887" s="68">
        <f t="shared" si="317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5150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17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5145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17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17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4047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17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17"/>
        <v>225600</v>
      </c>
      <c r="H10892" s="86" t="s">
        <v>1032</v>
      </c>
      <c r="I10892" s="73" t="s">
        <v>11260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6">
        <v>38000</v>
      </c>
      <c r="G10893" s="68">
        <f t="shared" si="317"/>
        <v>38000</v>
      </c>
      <c r="H10893" s="86" t="s">
        <v>1032</v>
      </c>
      <c r="I10893" s="73" t="s">
        <v>11260</v>
      </c>
    </row>
    <row r="10894" spans="1:10" hidden="1" x14ac:dyDescent="0.25">
      <c r="A10894" s="218">
        <v>44684</v>
      </c>
      <c r="B10894" s="60" t="s">
        <v>8381</v>
      </c>
      <c r="C10894" s="60" t="s">
        <v>8382</v>
      </c>
      <c r="D10894" s="65">
        <v>1</v>
      </c>
      <c r="E10894" s="66" t="s">
        <v>31</v>
      </c>
      <c r="F10894" s="67">
        <v>81500</v>
      </c>
      <c r="G10894" s="68">
        <f t="shared" si="317"/>
        <v>81500</v>
      </c>
      <c r="H10894" s="86" t="s">
        <v>1032</v>
      </c>
      <c r="I10894" s="73" t="s">
        <v>11260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11261</v>
      </c>
      <c r="J10895"/>
    </row>
    <row r="10896" spans="1:10" hidden="1" x14ac:dyDescent="0.25">
      <c r="A10896" s="218">
        <v>44684</v>
      </c>
      <c r="B10896" s="94" t="s">
        <v>4299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11261</v>
      </c>
      <c r="J10896"/>
    </row>
    <row r="10897" spans="1:10" hidden="1" x14ac:dyDescent="0.25">
      <c r="A10897" s="218">
        <v>44684</v>
      </c>
      <c r="B10897" s="79" t="s">
        <v>4319</v>
      </c>
      <c r="C10897" s="79" t="s">
        <v>11262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11263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17"/>
        <v>20000</v>
      </c>
      <c r="H10898" s="86" t="s">
        <v>1043</v>
      </c>
      <c r="I10898" s="364" t="s">
        <v>11264</v>
      </c>
      <c r="J10898"/>
    </row>
    <row r="10899" spans="1:10" hidden="1" x14ac:dyDescent="0.25">
      <c r="A10899" s="218">
        <v>44684</v>
      </c>
      <c r="B10899" s="60" t="s">
        <v>4426</v>
      </c>
      <c r="C10899" s="60" t="s">
        <v>10563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11265</v>
      </c>
      <c r="J10899" s="104"/>
    </row>
    <row r="10900" spans="1:10" hidden="1" x14ac:dyDescent="0.25">
      <c r="A10900" s="218">
        <v>44684</v>
      </c>
      <c r="B10900" s="60" t="s">
        <v>10636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17"/>
        <v>205000</v>
      </c>
      <c r="H10900" s="86" t="s">
        <v>909</v>
      </c>
      <c r="I10900" s="364" t="s">
        <v>11266</v>
      </c>
      <c r="J10900" s="104"/>
    </row>
    <row r="10901" spans="1:10" hidden="1" x14ac:dyDescent="0.25">
      <c r="A10901" s="218">
        <v>44684</v>
      </c>
      <c r="B10901" s="111" t="s">
        <v>5467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11266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6">
        <v>43000</v>
      </c>
      <c r="G10902" s="217">
        <f t="shared" si="317"/>
        <v>43000</v>
      </c>
      <c r="H10902" s="86" t="s">
        <v>3239</v>
      </c>
      <c r="I10902" s="364" t="s">
        <v>11267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10886</v>
      </c>
      <c r="D10903" s="65">
        <v>1</v>
      </c>
      <c r="E10903" s="66" t="s">
        <v>31</v>
      </c>
      <c r="F10903" s="68">
        <v>198550</v>
      </c>
      <c r="G10903" s="217">
        <f t="shared" si="317"/>
        <v>198550</v>
      </c>
      <c r="H10903" s="86" t="s">
        <v>3239</v>
      </c>
      <c r="I10903" s="364" t="s">
        <v>11267</v>
      </c>
      <c r="J10903"/>
    </row>
    <row r="10904" spans="1:10" hidden="1" x14ac:dyDescent="0.25">
      <c r="A10904" s="218">
        <v>44684</v>
      </c>
      <c r="B10904" s="60" t="s">
        <v>10636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17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6">
        <v>38000</v>
      </c>
      <c r="G10905" s="68">
        <f t="shared" si="317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8381</v>
      </c>
      <c r="C10906" s="60" t="s">
        <v>8382</v>
      </c>
      <c r="D10906" s="81">
        <v>1</v>
      </c>
      <c r="E10906" s="66" t="s">
        <v>31</v>
      </c>
      <c r="F10906" s="396">
        <v>81500</v>
      </c>
      <c r="G10906" s="217">
        <f t="shared" si="317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5143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17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5144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17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5151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17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11268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17"/>
        <v>100000</v>
      </c>
      <c r="H10910" s="86" t="s">
        <v>1043</v>
      </c>
      <c r="I10910" s="73"/>
      <c r="J10910" t="s">
        <v>11269</v>
      </c>
    </row>
    <row r="10911" spans="1:10" hidden="1" x14ac:dyDescent="0.25">
      <c r="A10911" s="218">
        <v>44745</v>
      </c>
      <c r="B10911" s="60" t="s">
        <v>3997</v>
      </c>
      <c r="C10911" s="60" t="s">
        <v>4419</v>
      </c>
      <c r="D10911" s="81">
        <v>8</v>
      </c>
      <c r="E10911" s="66" t="s">
        <v>137</v>
      </c>
      <c r="F10911" s="217">
        <v>23000</v>
      </c>
      <c r="G10911" s="68">
        <f t="shared" si="317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11270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17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5156</v>
      </c>
      <c r="C10913" s="75" t="s">
        <v>5157</v>
      </c>
      <c r="D10913" s="65">
        <v>1</v>
      </c>
      <c r="E10913" s="66" t="s">
        <v>31</v>
      </c>
      <c r="F10913" s="67">
        <v>50000</v>
      </c>
      <c r="G10913" s="68">
        <f t="shared" si="317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3944</v>
      </c>
      <c r="F10914" s="217">
        <v>170000</v>
      </c>
      <c r="G10914" s="68">
        <f t="shared" si="317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4092</v>
      </c>
      <c r="C10915" s="75" t="s">
        <v>145</v>
      </c>
      <c r="D10915" s="65">
        <v>1</v>
      </c>
      <c r="E10915" s="66" t="s">
        <v>3944</v>
      </c>
      <c r="F10915" s="67">
        <v>42500</v>
      </c>
      <c r="G10915" s="68">
        <f t="shared" si="317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17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5160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17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5158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17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4049</v>
      </c>
      <c r="C10919" s="60" t="s">
        <v>11233</v>
      </c>
      <c r="D10919" s="65">
        <v>1</v>
      </c>
      <c r="E10919" s="66" t="s">
        <v>31</v>
      </c>
      <c r="F10919" s="62">
        <v>125000</v>
      </c>
      <c r="G10919" s="68">
        <f t="shared" si="317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4590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17"/>
        <v>40000</v>
      </c>
      <c r="H10921" s="86" t="s">
        <v>2277</v>
      </c>
      <c r="I10921" s="73" t="s">
        <v>11271</v>
      </c>
      <c r="J10921"/>
    </row>
    <row r="10922" spans="1:10" hidden="1" x14ac:dyDescent="0.25">
      <c r="A10922" s="218">
        <v>44745</v>
      </c>
      <c r="B10922" s="60" t="s">
        <v>10588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17"/>
        <v>86000</v>
      </c>
      <c r="H10922" s="86" t="s">
        <v>138</v>
      </c>
      <c r="I10922" s="73" t="s">
        <v>11271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17"/>
        <v>27000</v>
      </c>
      <c r="H10923" s="86" t="s">
        <v>138</v>
      </c>
      <c r="I10923" s="73" t="s">
        <v>11271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17"/>
        <v>9000</v>
      </c>
      <c r="H10924" s="86" t="s">
        <v>138</v>
      </c>
      <c r="I10924" s="73" t="s">
        <v>11271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17"/>
        <v>25000</v>
      </c>
      <c r="H10925" s="86" t="s">
        <v>138</v>
      </c>
      <c r="I10925" s="73" t="s">
        <v>11271</v>
      </c>
      <c r="J10925"/>
    </row>
    <row r="10926" spans="1:10" hidden="1" x14ac:dyDescent="0.25">
      <c r="A10926" s="218">
        <v>44745</v>
      </c>
      <c r="B10926" s="75" t="s">
        <v>11272</v>
      </c>
      <c r="C10926" s="60" t="s">
        <v>5153</v>
      </c>
      <c r="D10926" s="81">
        <v>2</v>
      </c>
      <c r="E10926" s="76" t="s">
        <v>31</v>
      </c>
      <c r="F10926" s="398">
        <v>620000</v>
      </c>
      <c r="G10926" s="68">
        <f t="shared" si="317"/>
        <v>1240000</v>
      </c>
      <c r="H10926" s="86" t="s">
        <v>11273</v>
      </c>
      <c r="I10926" s="73" t="s">
        <v>11274</v>
      </c>
      <c r="J10926"/>
    </row>
    <row r="10927" spans="1:10" hidden="1" x14ac:dyDescent="0.25">
      <c r="A10927" s="218">
        <v>44745</v>
      </c>
      <c r="B10927" s="79" t="s">
        <v>10944</v>
      </c>
      <c r="C10927" s="71" t="s">
        <v>10604</v>
      </c>
      <c r="D10927" s="65">
        <v>2</v>
      </c>
      <c r="E10927" s="66" t="s">
        <v>31</v>
      </c>
      <c r="F10927" s="68">
        <v>160000</v>
      </c>
      <c r="G10927" s="68">
        <f t="shared" si="317"/>
        <v>320000</v>
      </c>
      <c r="H10927" s="86" t="s">
        <v>696</v>
      </c>
      <c r="I10927" s="73" t="s">
        <v>11274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17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17"/>
        <v>56400</v>
      </c>
      <c r="H10929" s="86" t="s">
        <v>1301</v>
      </c>
      <c r="I10929" s="73" t="s">
        <v>11275</v>
      </c>
      <c r="J10929"/>
    </row>
    <row r="10930" spans="1:10" hidden="1" x14ac:dyDescent="0.25">
      <c r="A10930" s="218">
        <v>44745</v>
      </c>
      <c r="B10930" s="60" t="s">
        <v>4909</v>
      </c>
      <c r="C10930" s="75" t="s">
        <v>11276</v>
      </c>
      <c r="D10930" s="65">
        <v>1</v>
      </c>
      <c r="E10930" s="76" t="s">
        <v>31</v>
      </c>
      <c r="F10930" s="72">
        <v>1900000</v>
      </c>
      <c r="G10930" s="68">
        <f t="shared" si="317"/>
        <v>1900000</v>
      </c>
      <c r="H10930" s="86" t="s">
        <v>1301</v>
      </c>
      <c r="I10930" s="73" t="s">
        <v>11275</v>
      </c>
      <c r="J10930"/>
    </row>
    <row r="10931" spans="1:10" hidden="1" x14ac:dyDescent="0.25">
      <c r="A10931" s="218">
        <v>44745</v>
      </c>
      <c r="B10931" s="60" t="s">
        <v>4909</v>
      </c>
      <c r="C10931" s="79" t="s">
        <v>4912</v>
      </c>
      <c r="D10931" s="65">
        <v>1</v>
      </c>
      <c r="E10931" s="76" t="s">
        <v>31</v>
      </c>
      <c r="F10931" s="72">
        <v>1900000</v>
      </c>
      <c r="G10931" s="68">
        <f t="shared" si="317"/>
        <v>1900000</v>
      </c>
      <c r="H10931" s="86" t="s">
        <v>1301</v>
      </c>
      <c r="I10931" s="73" t="s">
        <v>11275</v>
      </c>
      <c r="J10931"/>
    </row>
    <row r="10932" spans="1:10" hidden="1" x14ac:dyDescent="0.25">
      <c r="A10932" s="218">
        <v>44745</v>
      </c>
      <c r="B10932" s="60" t="s">
        <v>4925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17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10588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17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17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4062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17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17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11277</v>
      </c>
      <c r="C10937" s="75" t="s">
        <v>11278</v>
      </c>
      <c r="D10937" s="65">
        <v>1</v>
      </c>
      <c r="E10937" s="66" t="s">
        <v>28</v>
      </c>
      <c r="F10937" s="68">
        <v>1550000</v>
      </c>
      <c r="G10937" s="68">
        <f t="shared" si="317"/>
        <v>1550000</v>
      </c>
      <c r="H10937" s="86" t="s">
        <v>5068</v>
      </c>
      <c r="I10937" s="73"/>
      <c r="J10937"/>
    </row>
    <row r="10938" spans="1:10" hidden="1" x14ac:dyDescent="0.25">
      <c r="A10938" s="218">
        <v>44745</v>
      </c>
      <c r="B10938" s="60" t="s">
        <v>11277</v>
      </c>
      <c r="C10938" s="75" t="s">
        <v>11279</v>
      </c>
      <c r="D10938" s="65">
        <v>1</v>
      </c>
      <c r="E10938" s="66" t="s">
        <v>28</v>
      </c>
      <c r="F10938" s="68">
        <v>1550000</v>
      </c>
      <c r="G10938" s="68">
        <f t="shared" si="317"/>
        <v>1550000</v>
      </c>
      <c r="H10938" s="86" t="s">
        <v>5068</v>
      </c>
      <c r="I10938" s="73"/>
      <c r="J10938"/>
    </row>
    <row r="10939" spans="1:10" hidden="1" x14ac:dyDescent="0.25">
      <c r="A10939" s="218">
        <v>44745</v>
      </c>
      <c r="B10939" s="60" t="s">
        <v>11277</v>
      </c>
      <c r="C10939" s="75" t="s">
        <v>11280</v>
      </c>
      <c r="D10939" s="65">
        <v>1</v>
      </c>
      <c r="E10939" s="66" t="s">
        <v>28</v>
      </c>
      <c r="F10939" s="68">
        <v>1550000</v>
      </c>
      <c r="G10939" s="68">
        <f t="shared" si="317"/>
        <v>1550000</v>
      </c>
      <c r="H10939" s="86" t="s">
        <v>5068</v>
      </c>
      <c r="I10939" s="73"/>
      <c r="J10939"/>
    </row>
    <row r="10940" spans="1:10" hidden="1" x14ac:dyDescent="0.25">
      <c r="A10940" s="218">
        <v>44745</v>
      </c>
      <c r="B10940" s="60" t="s">
        <v>11277</v>
      </c>
      <c r="C10940" s="75" t="s">
        <v>11281</v>
      </c>
      <c r="D10940" s="65">
        <v>1</v>
      </c>
      <c r="E10940" s="66" t="s">
        <v>28</v>
      </c>
      <c r="F10940" s="68">
        <v>1550000</v>
      </c>
      <c r="G10940" s="68">
        <f t="shared" si="317"/>
        <v>1550000</v>
      </c>
      <c r="H10940" s="86" t="s">
        <v>5068</v>
      </c>
      <c r="I10940" s="73"/>
      <c r="J10940"/>
    </row>
    <row r="10941" spans="1:10" hidden="1" x14ac:dyDescent="0.25">
      <c r="A10941" s="218">
        <v>44745</v>
      </c>
      <c r="B10941" s="60" t="s">
        <v>11277</v>
      </c>
      <c r="C10941" s="75" t="s">
        <v>11282</v>
      </c>
      <c r="D10941" s="65">
        <v>1</v>
      </c>
      <c r="E10941" s="66" t="s">
        <v>28</v>
      </c>
      <c r="F10941" s="68">
        <v>1550000</v>
      </c>
      <c r="G10941" s="68">
        <f t="shared" si="317"/>
        <v>1550000</v>
      </c>
      <c r="H10941" s="86" t="s">
        <v>5068</v>
      </c>
      <c r="I10941" s="73"/>
      <c r="J10941"/>
    </row>
    <row r="10942" spans="1:10" hidden="1" x14ac:dyDescent="0.25">
      <c r="A10942" s="218">
        <v>44745</v>
      </c>
      <c r="B10942" s="60" t="s">
        <v>11277</v>
      </c>
      <c r="C10942" s="75" t="s">
        <v>11283</v>
      </c>
      <c r="D10942" s="65">
        <v>1</v>
      </c>
      <c r="E10942" s="66" t="s">
        <v>28</v>
      </c>
      <c r="F10942" s="68">
        <v>1550000</v>
      </c>
      <c r="G10942" s="68">
        <f t="shared" si="317"/>
        <v>1550000</v>
      </c>
      <c r="H10942" s="86" t="s">
        <v>5068</v>
      </c>
      <c r="I10942" s="73"/>
      <c r="J10942"/>
    </row>
    <row r="10943" spans="1:10" hidden="1" x14ac:dyDescent="0.25">
      <c r="A10943" s="218">
        <v>44745</v>
      </c>
      <c r="B10943" s="60" t="s">
        <v>11277</v>
      </c>
      <c r="C10943" s="60" t="s">
        <v>11284</v>
      </c>
      <c r="D10943" s="81">
        <v>1</v>
      </c>
      <c r="E10943" s="66" t="s">
        <v>31</v>
      </c>
      <c r="F10943" s="68">
        <v>1550000</v>
      </c>
      <c r="G10943" s="68">
        <f t="shared" ref="G10943:G11003" si="318">F10943*D10943</f>
        <v>1550000</v>
      </c>
      <c r="H10943" s="86" t="s">
        <v>5068</v>
      </c>
      <c r="I10943" s="73"/>
      <c r="J10943"/>
    </row>
    <row r="10944" spans="1:10" hidden="1" x14ac:dyDescent="0.25">
      <c r="A10944" s="218">
        <v>44745</v>
      </c>
      <c r="B10944" s="60" t="s">
        <v>11277</v>
      </c>
      <c r="C10944" s="60" t="s">
        <v>11285</v>
      </c>
      <c r="D10944" s="65">
        <v>1</v>
      </c>
      <c r="E10944" s="66" t="s">
        <v>31</v>
      </c>
      <c r="F10944" s="68">
        <v>1550000</v>
      </c>
      <c r="G10944" s="68">
        <f t="shared" si="318"/>
        <v>1550000</v>
      </c>
      <c r="H10944" s="86" t="s">
        <v>5068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5068</v>
      </c>
      <c r="I10945" s="73"/>
    </row>
    <row r="10946" spans="1:9" hidden="1" x14ac:dyDescent="0.25">
      <c r="A10946" s="218">
        <v>44745</v>
      </c>
      <c r="B10946" s="79" t="s">
        <v>4425</v>
      </c>
      <c r="C10946" s="75" t="s">
        <v>5009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5068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5068</v>
      </c>
      <c r="I10947" s="73"/>
    </row>
    <row r="10948" spans="1:9" hidden="1" x14ac:dyDescent="0.25">
      <c r="A10948" s="218">
        <v>44745</v>
      </c>
      <c r="B10948" s="60" t="s">
        <v>5161</v>
      </c>
      <c r="C10948" s="60" t="s">
        <v>5162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5068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11286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18"/>
        <v>36975</v>
      </c>
      <c r="H10950" s="86" t="s">
        <v>631</v>
      </c>
      <c r="I10950" s="73" t="s">
        <v>11287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18"/>
        <v>52033.5</v>
      </c>
      <c r="H10951" s="86" t="s">
        <v>631</v>
      </c>
      <c r="I10951" s="73" t="s">
        <v>11287</v>
      </c>
    </row>
    <row r="10952" spans="1:9" hidden="1" x14ac:dyDescent="0.25">
      <c r="A10952" s="218">
        <v>44745</v>
      </c>
      <c r="B10952" s="60" t="s">
        <v>5010</v>
      </c>
      <c r="C10952" s="197" t="s">
        <v>11288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11289</v>
      </c>
    </row>
    <row r="10953" spans="1:9" hidden="1" x14ac:dyDescent="0.25">
      <c r="A10953" s="218">
        <v>44745</v>
      </c>
      <c r="B10953" s="75" t="s">
        <v>10836</v>
      </c>
      <c r="C10953" s="71" t="s">
        <v>10604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11289</v>
      </c>
    </row>
    <row r="10954" spans="1:9" hidden="1" x14ac:dyDescent="0.25">
      <c r="A10954" s="218">
        <v>44745</v>
      </c>
      <c r="B10954" s="60" t="s">
        <v>10620</v>
      </c>
      <c r="C10954" s="60" t="s">
        <v>10604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11289</v>
      </c>
    </row>
    <row r="10955" spans="1:9" hidden="1" x14ac:dyDescent="0.25">
      <c r="A10955" s="218">
        <v>44745</v>
      </c>
      <c r="B10955" s="111" t="s">
        <v>5467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18"/>
        <v>60000</v>
      </c>
      <c r="H10955" s="86" t="s">
        <v>1146</v>
      </c>
      <c r="I10955" s="73" t="s">
        <v>11289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11290</v>
      </c>
    </row>
    <row r="10957" spans="1:9" hidden="1" x14ac:dyDescent="0.25">
      <c r="A10957" s="218">
        <v>44745</v>
      </c>
      <c r="B10957" s="60" t="s">
        <v>4047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18"/>
        <v>87500</v>
      </c>
      <c r="H10957" s="86" t="s">
        <v>2274</v>
      </c>
      <c r="I10957" s="364" t="s">
        <v>11290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11290</v>
      </c>
    </row>
    <row r="10959" spans="1:9" hidden="1" x14ac:dyDescent="0.25">
      <c r="A10959" s="218">
        <v>44745</v>
      </c>
      <c r="B10959" s="60" t="s">
        <v>8381</v>
      </c>
      <c r="C10959" s="60" t="s">
        <v>8382</v>
      </c>
      <c r="D10959" s="81">
        <v>1</v>
      </c>
      <c r="E10959" s="66" t="s">
        <v>28</v>
      </c>
      <c r="F10959" s="396">
        <v>81500</v>
      </c>
      <c r="G10959" s="217">
        <f t="shared" si="318"/>
        <v>81500</v>
      </c>
      <c r="H10959" s="86" t="s">
        <v>2274</v>
      </c>
      <c r="I10959" s="364" t="s">
        <v>11290</v>
      </c>
    </row>
    <row r="10960" spans="1:9" hidden="1" x14ac:dyDescent="0.25">
      <c r="A10960" s="218">
        <v>44745</v>
      </c>
      <c r="B10960" s="60" t="s">
        <v>5146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18"/>
        <v>125000</v>
      </c>
      <c r="H10960" s="86" t="s">
        <v>1306</v>
      </c>
      <c r="I10960" s="364" t="s">
        <v>11291</v>
      </c>
    </row>
    <row r="10961" spans="1:9" hidden="1" x14ac:dyDescent="0.25">
      <c r="A10961" s="218">
        <v>44776</v>
      </c>
      <c r="B10961" s="80" t="s">
        <v>4867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18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4026</v>
      </c>
      <c r="C10962" s="87" t="s">
        <v>70</v>
      </c>
      <c r="D10962" s="65">
        <v>1</v>
      </c>
      <c r="E10962" s="66" t="s">
        <v>28</v>
      </c>
      <c r="F10962" s="396">
        <v>90000</v>
      </c>
      <c r="G10962" s="68">
        <f t="shared" si="318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4974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18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4977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18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4590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18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5166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5167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5168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11292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18"/>
        <v>350000</v>
      </c>
      <c r="H10970" s="86" t="s">
        <v>2277</v>
      </c>
      <c r="I10970" s="364" t="s">
        <v>11293</v>
      </c>
    </row>
    <row r="10971" spans="1:9" hidden="1" x14ac:dyDescent="0.25">
      <c r="A10971" s="218">
        <v>44776</v>
      </c>
      <c r="B10971" s="60" t="s">
        <v>4948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18"/>
        <v>1500000</v>
      </c>
      <c r="H10971" s="86" t="s">
        <v>2277</v>
      </c>
      <c r="I10971" s="364" t="s">
        <v>11293</v>
      </c>
    </row>
    <row r="10972" spans="1:9" hidden="1" x14ac:dyDescent="0.25">
      <c r="A10972" s="218">
        <v>44776</v>
      </c>
      <c r="B10972" s="63" t="s">
        <v>5163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18"/>
        <v>150000</v>
      </c>
      <c r="H10972" s="86" t="s">
        <v>2277</v>
      </c>
      <c r="I10972" s="364" t="s">
        <v>11293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18"/>
        <v>56400</v>
      </c>
      <c r="H10973" s="86" t="s">
        <v>2277</v>
      </c>
      <c r="I10973" s="364" t="s">
        <v>11293</v>
      </c>
    </row>
    <row r="10974" spans="1:9" hidden="1" x14ac:dyDescent="0.25">
      <c r="A10974" s="218">
        <v>44776</v>
      </c>
      <c r="B10974" s="79" t="s">
        <v>5165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18"/>
        <v>125000</v>
      </c>
      <c r="H10974" s="86" t="s">
        <v>2277</v>
      </c>
      <c r="I10974" s="364" t="s">
        <v>11293</v>
      </c>
    </row>
    <row r="10975" spans="1:9" hidden="1" x14ac:dyDescent="0.25">
      <c r="A10975" s="218">
        <v>44776</v>
      </c>
      <c r="B10975" s="60" t="s">
        <v>3997</v>
      </c>
      <c r="C10975" s="60" t="s">
        <v>4419</v>
      </c>
      <c r="D10975" s="81">
        <v>5</v>
      </c>
      <c r="E10975" s="66" t="s">
        <v>137</v>
      </c>
      <c r="F10975" s="217">
        <v>23000</v>
      </c>
      <c r="G10975" s="68">
        <f t="shared" si="318"/>
        <v>115000</v>
      </c>
      <c r="H10975" s="86" t="s">
        <v>2277</v>
      </c>
      <c r="I10975" s="73" t="s">
        <v>11293</v>
      </c>
    </row>
    <row r="10976" spans="1:9" hidden="1" x14ac:dyDescent="0.25">
      <c r="A10976" s="218">
        <v>44776</v>
      </c>
      <c r="B10976" s="79" t="s">
        <v>101</v>
      </c>
      <c r="C10976" s="60" t="s">
        <v>11294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5068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11295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5068</v>
      </c>
      <c r="I10977" s="73"/>
    </row>
    <row r="10978" spans="1:9" hidden="1" x14ac:dyDescent="0.25">
      <c r="A10978" s="218">
        <v>44776</v>
      </c>
      <c r="B10978" s="60" t="s">
        <v>4006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5068</v>
      </c>
      <c r="I10978" s="73"/>
    </row>
    <row r="10979" spans="1:9" hidden="1" x14ac:dyDescent="0.25">
      <c r="A10979" s="218">
        <v>44776</v>
      </c>
      <c r="B10979" s="60" t="s">
        <v>4426</v>
      </c>
      <c r="C10979" s="60" t="s">
        <v>10563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11296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18"/>
        <v>80000</v>
      </c>
      <c r="H10980" s="86" t="s">
        <v>671</v>
      </c>
      <c r="I10980" s="73" t="s">
        <v>11297</v>
      </c>
    </row>
    <row r="10981" spans="1:9" hidden="1" x14ac:dyDescent="0.25">
      <c r="A10981" s="218">
        <v>44776</v>
      </c>
      <c r="B10981" s="60" t="s">
        <v>10636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18"/>
        <v>205000</v>
      </c>
      <c r="H10981" s="364" t="s">
        <v>671</v>
      </c>
      <c r="I10981" s="73" t="s">
        <v>11297</v>
      </c>
    </row>
    <row r="10982" spans="1:9" hidden="1" x14ac:dyDescent="0.25">
      <c r="A10982" s="218">
        <v>44776</v>
      </c>
      <c r="B10982" s="60" t="s">
        <v>8381</v>
      </c>
      <c r="C10982" s="60" t="s">
        <v>8382</v>
      </c>
      <c r="D10982" s="81">
        <v>1</v>
      </c>
      <c r="E10982" s="66" t="s">
        <v>31</v>
      </c>
      <c r="F10982" s="217">
        <v>81500</v>
      </c>
      <c r="G10982" s="68">
        <f t="shared" si="318"/>
        <v>81500</v>
      </c>
      <c r="H10982" s="86" t="s">
        <v>671</v>
      </c>
      <c r="I10982" s="73" t="s">
        <v>11297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18"/>
        <v>38000</v>
      </c>
      <c r="H10983" s="86" t="s">
        <v>671</v>
      </c>
      <c r="I10983" s="73" t="s">
        <v>11297</v>
      </c>
    </row>
    <row r="10984" spans="1:9" hidden="1" x14ac:dyDescent="0.25">
      <c r="A10984" s="218">
        <v>44776</v>
      </c>
      <c r="B10984" s="60" t="s">
        <v>4047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18"/>
        <v>87500</v>
      </c>
      <c r="H10984" s="86" t="s">
        <v>671</v>
      </c>
      <c r="I10984" s="73" t="s">
        <v>11297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18"/>
        <v>253800</v>
      </c>
      <c r="H10985" s="86" t="s">
        <v>671</v>
      </c>
      <c r="I10985" s="73" t="s">
        <v>11297</v>
      </c>
    </row>
    <row r="10986" spans="1:9" hidden="1" x14ac:dyDescent="0.25">
      <c r="A10986" s="218">
        <v>44776</v>
      </c>
      <c r="B10986" s="60" t="s">
        <v>5010</v>
      </c>
      <c r="C10986" s="75" t="s">
        <v>11298</v>
      </c>
      <c r="D10986" s="65">
        <v>1</v>
      </c>
      <c r="E10986" s="66" t="s">
        <v>28</v>
      </c>
      <c r="F10986" s="68">
        <v>1320000</v>
      </c>
      <c r="G10986" s="68">
        <f t="shared" si="318"/>
        <v>1320000</v>
      </c>
      <c r="H10986" s="86" t="s">
        <v>11299</v>
      </c>
      <c r="I10986" s="73" t="s">
        <v>11300</v>
      </c>
    </row>
    <row r="10987" spans="1:9" hidden="1" x14ac:dyDescent="0.25">
      <c r="A10987" s="218">
        <v>44776</v>
      </c>
      <c r="B10987" s="60" t="s">
        <v>5010</v>
      </c>
      <c r="C10987" s="75" t="s">
        <v>11301</v>
      </c>
      <c r="D10987" s="65">
        <v>1</v>
      </c>
      <c r="E10987" s="66" t="s">
        <v>28</v>
      </c>
      <c r="F10987" s="68">
        <v>1320000</v>
      </c>
      <c r="G10987" s="68">
        <f t="shared" si="318"/>
        <v>1320000</v>
      </c>
      <c r="H10987" s="86" t="s">
        <v>11299</v>
      </c>
      <c r="I10987" s="73" t="s">
        <v>11300</v>
      </c>
    </row>
    <row r="10988" spans="1:9" hidden="1" x14ac:dyDescent="0.25">
      <c r="A10988" s="218">
        <v>44776</v>
      </c>
      <c r="B10988" s="60" t="s">
        <v>5010</v>
      </c>
      <c r="C10988" s="75" t="s">
        <v>11302</v>
      </c>
      <c r="D10988" s="65">
        <v>1</v>
      </c>
      <c r="E10988" s="66" t="s">
        <v>28</v>
      </c>
      <c r="F10988" s="68">
        <v>1320000</v>
      </c>
      <c r="G10988" s="68">
        <f t="shared" si="318"/>
        <v>1320000</v>
      </c>
      <c r="H10988" s="86" t="s">
        <v>11299</v>
      </c>
      <c r="I10988" s="73" t="s">
        <v>11300</v>
      </c>
    </row>
    <row r="10989" spans="1:9" hidden="1" x14ac:dyDescent="0.25">
      <c r="A10989" s="218">
        <v>44776</v>
      </c>
      <c r="B10989" s="60" t="s">
        <v>5010</v>
      </c>
      <c r="C10989" s="75" t="s">
        <v>11303</v>
      </c>
      <c r="D10989" s="65">
        <v>1</v>
      </c>
      <c r="E10989" s="66" t="s">
        <v>28</v>
      </c>
      <c r="F10989" s="68">
        <v>1320000</v>
      </c>
      <c r="G10989" s="68">
        <f t="shared" si="318"/>
        <v>1320000</v>
      </c>
      <c r="H10989" s="86" t="s">
        <v>11299</v>
      </c>
      <c r="I10989" s="73" t="s">
        <v>11300</v>
      </c>
    </row>
    <row r="10990" spans="1:9" hidden="1" x14ac:dyDescent="0.25">
      <c r="A10990" s="218">
        <v>44776</v>
      </c>
      <c r="B10990" s="60" t="s">
        <v>11215</v>
      </c>
      <c r="C10990" s="75" t="s">
        <v>11304</v>
      </c>
      <c r="D10990" s="65">
        <v>1</v>
      </c>
      <c r="E10990" s="66" t="s">
        <v>28</v>
      </c>
      <c r="F10990" s="68">
        <v>1545000</v>
      </c>
      <c r="G10990" s="68">
        <f t="shared" si="318"/>
        <v>1545000</v>
      </c>
      <c r="H10990" s="86" t="s">
        <v>11299</v>
      </c>
      <c r="I10990" s="73" t="s">
        <v>11305</v>
      </c>
    </row>
    <row r="10991" spans="1:9" hidden="1" x14ac:dyDescent="0.25">
      <c r="A10991" s="218">
        <v>44776</v>
      </c>
      <c r="B10991" s="60" t="s">
        <v>11215</v>
      </c>
      <c r="C10991" s="60" t="s">
        <v>11306</v>
      </c>
      <c r="D10991" s="81">
        <v>1</v>
      </c>
      <c r="E10991" s="66" t="s">
        <v>31</v>
      </c>
      <c r="F10991" s="68">
        <v>1545000</v>
      </c>
      <c r="G10991" s="68">
        <f t="shared" si="318"/>
        <v>1545000</v>
      </c>
      <c r="H10991" s="86" t="s">
        <v>11299</v>
      </c>
      <c r="I10991" s="73" t="s">
        <v>11305</v>
      </c>
    </row>
    <row r="10992" spans="1:9" hidden="1" x14ac:dyDescent="0.25">
      <c r="A10992" s="218">
        <v>44776</v>
      </c>
      <c r="B10992" s="60" t="s">
        <v>11215</v>
      </c>
      <c r="C10992" s="60" t="s">
        <v>11307</v>
      </c>
      <c r="D10992" s="65">
        <v>1</v>
      </c>
      <c r="E10992" s="66" t="s">
        <v>31</v>
      </c>
      <c r="F10992" s="68">
        <v>1545000</v>
      </c>
      <c r="G10992" s="68">
        <f t="shared" si="318"/>
        <v>1545000</v>
      </c>
      <c r="H10992" s="86" t="s">
        <v>11299</v>
      </c>
      <c r="I10992" s="73" t="s">
        <v>11305</v>
      </c>
    </row>
    <row r="10993" spans="1:9" hidden="1" x14ac:dyDescent="0.25">
      <c r="A10993" s="218">
        <v>44776</v>
      </c>
      <c r="B10993" s="60" t="s">
        <v>11215</v>
      </c>
      <c r="C10993" s="75" t="s">
        <v>11308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11299</v>
      </c>
      <c r="I10993" s="73" t="s">
        <v>11305</v>
      </c>
    </row>
    <row r="10994" spans="1:9" hidden="1" x14ac:dyDescent="0.25">
      <c r="A10994" s="218">
        <v>44776</v>
      </c>
      <c r="B10994" s="60" t="s">
        <v>11215</v>
      </c>
      <c r="C10994" s="75" t="s">
        <v>11309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11299</v>
      </c>
      <c r="I10994" s="73" t="s">
        <v>11305</v>
      </c>
    </row>
    <row r="10995" spans="1:9" hidden="1" x14ac:dyDescent="0.25">
      <c r="A10995" s="218">
        <v>44776</v>
      </c>
      <c r="B10995" s="60" t="s">
        <v>11215</v>
      </c>
      <c r="C10995" s="60" t="s">
        <v>11310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11299</v>
      </c>
      <c r="I10995" s="73" t="s">
        <v>11305</v>
      </c>
    </row>
    <row r="10996" spans="1:9" hidden="1" x14ac:dyDescent="0.25">
      <c r="A10996" s="218">
        <v>44776</v>
      </c>
      <c r="B10996" s="60" t="s">
        <v>11215</v>
      </c>
      <c r="C10996" s="60" t="s">
        <v>11311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11299</v>
      </c>
      <c r="I10996" s="73" t="s">
        <v>11305</v>
      </c>
    </row>
    <row r="10997" spans="1:9" hidden="1" x14ac:dyDescent="0.25">
      <c r="A10997" s="218">
        <v>44776</v>
      </c>
      <c r="B10997" s="60" t="s">
        <v>11215</v>
      </c>
      <c r="C10997" s="60" t="s">
        <v>11312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11299</v>
      </c>
      <c r="I10997" s="73" t="s">
        <v>11305</v>
      </c>
    </row>
    <row r="10998" spans="1:9" hidden="1" x14ac:dyDescent="0.25">
      <c r="A10998" s="218">
        <v>44776</v>
      </c>
      <c r="B10998" s="60" t="s">
        <v>11215</v>
      </c>
      <c r="C10998" s="60" t="s">
        <v>11313</v>
      </c>
      <c r="D10998" s="65">
        <v>1</v>
      </c>
      <c r="E10998" s="66" t="s">
        <v>31</v>
      </c>
      <c r="F10998" s="68">
        <v>1545000</v>
      </c>
      <c r="G10998" s="68">
        <f t="shared" si="318"/>
        <v>1545000</v>
      </c>
      <c r="H10998" s="86" t="s">
        <v>11299</v>
      </c>
      <c r="I10998" s="73" t="s">
        <v>11305</v>
      </c>
    </row>
    <row r="10999" spans="1:9" hidden="1" x14ac:dyDescent="0.25">
      <c r="A10999" s="218">
        <v>44776</v>
      </c>
      <c r="B10999" s="60" t="s">
        <v>11215</v>
      </c>
      <c r="C10999" s="188" t="s">
        <v>11314</v>
      </c>
      <c r="D10999" s="65">
        <v>1</v>
      </c>
      <c r="E10999" s="66" t="s">
        <v>31</v>
      </c>
      <c r="F10999" s="68">
        <v>1545000</v>
      </c>
      <c r="G10999" s="68">
        <f t="shared" si="318"/>
        <v>1545000</v>
      </c>
      <c r="H10999" s="86" t="s">
        <v>11299</v>
      </c>
      <c r="I10999" s="73" t="s">
        <v>11305</v>
      </c>
    </row>
    <row r="11000" spans="1:9" hidden="1" x14ac:dyDescent="0.25">
      <c r="A11000" s="218">
        <v>44776</v>
      </c>
      <c r="B11000" s="79" t="s">
        <v>10616</v>
      </c>
      <c r="C11000" s="75" t="s">
        <v>5695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11299</v>
      </c>
      <c r="I11000" s="73" t="s">
        <v>11305</v>
      </c>
    </row>
    <row r="11001" spans="1:9" hidden="1" x14ac:dyDescent="0.25">
      <c r="A11001" s="218">
        <v>44776</v>
      </c>
      <c r="B11001" s="75" t="s">
        <v>10836</v>
      </c>
      <c r="C11001" s="71" t="s">
        <v>10604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11299</v>
      </c>
      <c r="I11001" s="73" t="s">
        <v>11300</v>
      </c>
    </row>
    <row r="11002" spans="1:9" hidden="1" x14ac:dyDescent="0.25">
      <c r="A11002" s="218">
        <v>44776</v>
      </c>
      <c r="B11002" s="79" t="s">
        <v>10944</v>
      </c>
      <c r="C11002" s="71" t="s">
        <v>10604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11299</v>
      </c>
      <c r="I11002" s="73" t="s">
        <v>11300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18"/>
        <v>1040670</v>
      </c>
      <c r="H11003" s="86" t="s">
        <v>11299</v>
      </c>
      <c r="I11003" s="73" t="s">
        <v>11300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11299</v>
      </c>
      <c r="I11004" s="73" t="s">
        <v>11300</v>
      </c>
    </row>
    <row r="11005" spans="1:9" hidden="1" x14ac:dyDescent="0.25">
      <c r="A11005" s="218">
        <v>44807</v>
      </c>
      <c r="B11005" s="60" t="s">
        <v>10630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19">F11005*D11005</f>
        <v>350000</v>
      </c>
      <c r="H11005" s="86" t="s">
        <v>671</v>
      </c>
      <c r="I11005" s="364" t="s">
        <v>11315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6">
        <v>28200</v>
      </c>
      <c r="G11006" s="68">
        <f t="shared" si="319"/>
        <v>225600</v>
      </c>
      <c r="H11006" s="86" t="s">
        <v>714</v>
      </c>
      <c r="I11006" s="364" t="s">
        <v>11316</v>
      </c>
    </row>
    <row r="11007" spans="1:9" hidden="1" x14ac:dyDescent="0.25">
      <c r="A11007" s="218">
        <v>44807</v>
      </c>
      <c r="B11007" s="60" t="s">
        <v>5173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19"/>
        <v>1220000</v>
      </c>
      <c r="H11007" s="86" t="s">
        <v>11317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3898</v>
      </c>
      <c r="I11008" s="364"/>
    </row>
    <row r="11009" spans="1:9" hidden="1" x14ac:dyDescent="0.25">
      <c r="A11009" s="218">
        <v>44807</v>
      </c>
      <c r="B11009" s="60" t="s">
        <v>5264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19"/>
        <v>80000</v>
      </c>
      <c r="H11009" s="86" t="s">
        <v>2003</v>
      </c>
      <c r="I11009" s="364" t="s">
        <v>11318</v>
      </c>
    </row>
    <row r="11010" spans="1:9" hidden="1" x14ac:dyDescent="0.25">
      <c r="A11010" s="218">
        <v>44807</v>
      </c>
      <c r="B11010" s="60" t="s">
        <v>4925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19"/>
        <v>20000</v>
      </c>
      <c r="H11010" s="86" t="s">
        <v>2003</v>
      </c>
      <c r="I11010" s="364" t="s">
        <v>11318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19"/>
        <v>173445</v>
      </c>
      <c r="H11011" s="86" t="s">
        <v>2003</v>
      </c>
      <c r="I11011" s="364" t="s">
        <v>11318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11318</v>
      </c>
    </row>
    <row r="11013" spans="1:9" hidden="1" x14ac:dyDescent="0.25">
      <c r="A11013" s="218">
        <v>44807</v>
      </c>
      <c r="B11013" s="60" t="s">
        <v>5010</v>
      </c>
      <c r="C11013" s="353" t="s">
        <v>11319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10836</v>
      </c>
      <c r="C11014" s="71" t="s">
        <v>10604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10620</v>
      </c>
      <c r="C11015" s="60" t="s">
        <v>10604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19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4625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19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11215</v>
      </c>
      <c r="C11019" s="60" t="s">
        <v>11320</v>
      </c>
      <c r="D11019" s="81">
        <v>1</v>
      </c>
      <c r="E11019" s="66" t="s">
        <v>31</v>
      </c>
      <c r="F11019" s="217" t="s">
        <v>11321</v>
      </c>
      <c r="G11019" s="68" t="e">
        <f>F11019*D11019</f>
        <v>#VALUE!</v>
      </c>
      <c r="H11019" s="86" t="s">
        <v>3530</v>
      </c>
      <c r="I11019" s="73" t="s">
        <v>11322</v>
      </c>
    </row>
    <row r="11020" spans="1:9" hidden="1" x14ac:dyDescent="0.25">
      <c r="A11020" s="218">
        <v>44807</v>
      </c>
      <c r="B11020" s="60" t="s">
        <v>11215</v>
      </c>
      <c r="C11020" s="75" t="s">
        <v>11323</v>
      </c>
      <c r="D11020" s="65">
        <v>1</v>
      </c>
      <c r="E11020" s="66" t="s">
        <v>31</v>
      </c>
      <c r="F11020" s="67" t="s">
        <v>11321</v>
      </c>
      <c r="G11020" s="68" t="e">
        <f>F11020*D11020</f>
        <v>#VALUE!</v>
      </c>
      <c r="H11020" s="86" t="s">
        <v>3530</v>
      </c>
      <c r="I11020" s="73" t="s">
        <v>11322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6">
        <v>28200</v>
      </c>
      <c r="G11021" s="68">
        <f t="shared" ref="G11021:G11047" si="320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5181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20"/>
        <v>1950000</v>
      </c>
      <c r="H11022" s="86" t="s">
        <v>5182</v>
      </c>
      <c r="I11022" s="364" t="s">
        <v>11324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20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5169</v>
      </c>
      <c r="C11024" s="60" t="s">
        <v>5170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11325</v>
      </c>
    </row>
    <row r="11025" spans="1:9" hidden="1" x14ac:dyDescent="0.25">
      <c r="A11025" s="218">
        <v>44837</v>
      </c>
      <c r="B11025" s="60" t="s">
        <v>5171</v>
      </c>
      <c r="C11025" s="60" t="s">
        <v>5170</v>
      </c>
      <c r="D11025" s="81">
        <v>1</v>
      </c>
      <c r="E11025" s="66" t="s">
        <v>31</v>
      </c>
      <c r="F11025" s="217">
        <v>320000</v>
      </c>
      <c r="G11025" s="68">
        <f t="shared" si="320"/>
        <v>320000</v>
      </c>
      <c r="H11025" s="86" t="s">
        <v>696</v>
      </c>
      <c r="I11025" s="364" t="s">
        <v>11325</v>
      </c>
    </row>
    <row r="11026" spans="1:9" hidden="1" x14ac:dyDescent="0.25">
      <c r="A11026" s="218">
        <v>44837</v>
      </c>
      <c r="B11026" s="60" t="s">
        <v>5172</v>
      </c>
      <c r="C11026" s="60" t="s">
        <v>5170</v>
      </c>
      <c r="D11026" s="81">
        <v>1</v>
      </c>
      <c r="E11026" s="66" t="s">
        <v>31</v>
      </c>
      <c r="F11026" s="217">
        <v>235000</v>
      </c>
      <c r="G11026" s="68">
        <f t="shared" si="320"/>
        <v>235000</v>
      </c>
      <c r="H11026" s="86" t="s">
        <v>696</v>
      </c>
      <c r="I11026" s="364" t="s">
        <v>11325</v>
      </c>
    </row>
    <row r="11027" spans="1:9" hidden="1" x14ac:dyDescent="0.25">
      <c r="A11027" s="218">
        <v>44837</v>
      </c>
      <c r="B11027" s="60" t="s">
        <v>232</v>
      </c>
      <c r="C11027" s="60" t="s">
        <v>10886</v>
      </c>
      <c r="D11027" s="65">
        <v>1</v>
      </c>
      <c r="E11027" s="66" t="s">
        <v>31</v>
      </c>
      <c r="F11027" s="62">
        <v>198550</v>
      </c>
      <c r="G11027" s="68">
        <f t="shared" si="320"/>
        <v>198550</v>
      </c>
      <c r="H11027" s="86" t="s">
        <v>696</v>
      </c>
      <c r="I11027" s="364" t="s">
        <v>11325</v>
      </c>
    </row>
    <row r="11028" spans="1:9" hidden="1" x14ac:dyDescent="0.25">
      <c r="A11028" s="218">
        <v>44837</v>
      </c>
      <c r="B11028" s="79" t="s">
        <v>4852</v>
      </c>
      <c r="C11028" s="60" t="s">
        <v>4853</v>
      </c>
      <c r="D11028" s="65">
        <v>1</v>
      </c>
      <c r="E11028" s="66" t="s">
        <v>31</v>
      </c>
      <c r="F11028" s="62">
        <v>196350</v>
      </c>
      <c r="G11028" s="68">
        <f t="shared" si="320"/>
        <v>196350</v>
      </c>
      <c r="H11028" s="86" t="s">
        <v>696</v>
      </c>
      <c r="I11028" s="364" t="s">
        <v>11325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4734</v>
      </c>
      <c r="I11029" s="364" t="s">
        <v>11325</v>
      </c>
    </row>
    <row r="11030" spans="1:9" hidden="1" x14ac:dyDescent="0.25">
      <c r="A11030" s="218">
        <v>44837</v>
      </c>
      <c r="B11030" s="60" t="s">
        <v>4721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4734</v>
      </c>
      <c r="I11030" s="364" t="s">
        <v>11325</v>
      </c>
    </row>
    <row r="11031" spans="1:9" hidden="1" x14ac:dyDescent="0.25">
      <c r="A11031" s="218">
        <v>44837</v>
      </c>
      <c r="B11031" s="518" t="s">
        <v>11326</v>
      </c>
      <c r="C11031" s="77" t="s">
        <v>11327</v>
      </c>
      <c r="D11031" s="65">
        <v>1</v>
      </c>
      <c r="E11031" s="71" t="s">
        <v>28</v>
      </c>
      <c r="F11031" s="607">
        <v>750000</v>
      </c>
      <c r="G11031" s="68">
        <f t="shared" si="320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20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5183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20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6859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20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4748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20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4522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20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5186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20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5187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20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20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4748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20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4169</v>
      </c>
      <c r="C11041" s="60" t="s">
        <v>8582</v>
      </c>
      <c r="D11041" s="81">
        <v>1</v>
      </c>
      <c r="E11041" s="66" t="s">
        <v>31</v>
      </c>
      <c r="F11041" s="217">
        <v>32500</v>
      </c>
      <c r="G11041" s="68">
        <f t="shared" si="320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20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5128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20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11328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20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5184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20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5185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20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4536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20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4536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4043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21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21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4748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6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4083</v>
      </c>
      <c r="C11053" s="60" t="s">
        <v>10563</v>
      </c>
      <c r="D11053" s="65">
        <v>1</v>
      </c>
      <c r="E11053" s="66" t="s">
        <v>28</v>
      </c>
      <c r="F11053" s="106">
        <v>475000</v>
      </c>
      <c r="G11053" s="68">
        <f t="shared" si="321"/>
        <v>475000</v>
      </c>
      <c r="H11053" s="86" t="s">
        <v>2048</v>
      </c>
      <c r="I11053" s="364" t="s">
        <v>11329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21"/>
        <v>20000</v>
      </c>
      <c r="H11054" s="86" t="s">
        <v>2048</v>
      </c>
      <c r="I11054" s="364" t="s">
        <v>11329</v>
      </c>
    </row>
    <row r="11055" spans="1:9" hidden="1" x14ac:dyDescent="0.25">
      <c r="A11055" s="218">
        <v>44868</v>
      </c>
      <c r="B11055" s="60" t="s">
        <v>4925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21"/>
        <v>20000</v>
      </c>
      <c r="H11055" s="86" t="s">
        <v>2048</v>
      </c>
      <c r="I11055" s="364" t="s">
        <v>11329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21"/>
        <v>40000</v>
      </c>
      <c r="H11056" s="86" t="s">
        <v>2048</v>
      </c>
      <c r="I11056" s="364" t="s">
        <v>11329</v>
      </c>
    </row>
    <row r="11057" spans="1:9" hidden="1" x14ac:dyDescent="0.25">
      <c r="A11057" s="218">
        <v>44868</v>
      </c>
      <c r="B11057" s="60" t="s">
        <v>10588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21"/>
        <v>86000</v>
      </c>
      <c r="H11057" s="86" t="s">
        <v>2048</v>
      </c>
      <c r="I11057" s="364" t="s">
        <v>11329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6">
        <v>28200</v>
      </c>
      <c r="G11058" s="68">
        <f t="shared" si="321"/>
        <v>225600</v>
      </c>
      <c r="H11058" s="86" t="s">
        <v>2048</v>
      </c>
      <c r="I11058" s="364" t="s">
        <v>11329</v>
      </c>
    </row>
    <row r="11059" spans="1:9" hidden="1" x14ac:dyDescent="0.25">
      <c r="A11059" s="218">
        <v>44868</v>
      </c>
      <c r="B11059" s="60" t="s">
        <v>236</v>
      </c>
      <c r="C11059" s="77" t="s">
        <v>11330</v>
      </c>
      <c r="D11059" s="60">
        <v>1</v>
      </c>
      <c r="E11059" s="71" t="s">
        <v>28</v>
      </c>
      <c r="F11059" s="60">
        <v>83500</v>
      </c>
      <c r="G11059" s="68">
        <f t="shared" si="321"/>
        <v>83500</v>
      </c>
      <c r="H11059" s="86" t="s">
        <v>2048</v>
      </c>
      <c r="I11059" s="364" t="s">
        <v>11329</v>
      </c>
    </row>
    <row r="11060" spans="1:9" hidden="1" x14ac:dyDescent="0.25">
      <c r="A11060" s="218">
        <v>44868</v>
      </c>
      <c r="B11060" s="75" t="s">
        <v>11331</v>
      </c>
      <c r="C11060" s="60" t="s">
        <v>5153</v>
      </c>
      <c r="D11060" s="81">
        <v>2</v>
      </c>
      <c r="E11060" s="76" t="s">
        <v>31</v>
      </c>
      <c r="F11060" s="217">
        <v>600000</v>
      </c>
      <c r="G11060" s="68">
        <f t="shared" si="321"/>
        <v>1200000</v>
      </c>
      <c r="H11060" s="86" t="s">
        <v>2709</v>
      </c>
      <c r="I11060" s="364" t="s">
        <v>11332</v>
      </c>
    </row>
    <row r="11061" spans="1:9" hidden="1" x14ac:dyDescent="0.25">
      <c r="A11061" s="218">
        <v>44868</v>
      </c>
      <c r="B11061" s="60" t="s">
        <v>4748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6">
        <v>28200</v>
      </c>
      <c r="G11062" s="68">
        <f>F11062*D11062</f>
        <v>253800</v>
      </c>
      <c r="H11062" s="86" t="s">
        <v>3239</v>
      </c>
      <c r="I11062" s="73" t="s">
        <v>11333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21"/>
        <v>38000</v>
      </c>
      <c r="H11063" s="86" t="s">
        <v>3239</v>
      </c>
      <c r="I11063" s="73" t="s">
        <v>11333</v>
      </c>
    </row>
    <row r="11064" spans="1:9" hidden="1" x14ac:dyDescent="0.25">
      <c r="A11064" s="218">
        <v>44868</v>
      </c>
      <c r="B11064" s="60" t="s">
        <v>8381</v>
      </c>
      <c r="C11064" s="60" t="s">
        <v>8382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11333</v>
      </c>
    </row>
    <row r="11065" spans="1:9" hidden="1" x14ac:dyDescent="0.25">
      <c r="A11065" s="218">
        <v>44868</v>
      </c>
      <c r="B11065" s="60" t="s">
        <v>4047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11333</v>
      </c>
    </row>
    <row r="11066" spans="1:9" hidden="1" x14ac:dyDescent="0.25">
      <c r="A11066" s="218">
        <v>44868</v>
      </c>
      <c r="B11066" s="60" t="s">
        <v>10588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11333</v>
      </c>
    </row>
    <row r="11067" spans="1:9" hidden="1" x14ac:dyDescent="0.25">
      <c r="A11067" s="218">
        <v>44868</v>
      </c>
      <c r="B11067" s="63" t="s">
        <v>4170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11333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11334</v>
      </c>
    </row>
    <row r="11069" spans="1:9" hidden="1" x14ac:dyDescent="0.25">
      <c r="A11069" s="218">
        <v>44868</v>
      </c>
      <c r="B11069" s="63" t="s">
        <v>4062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21"/>
        <v>60000</v>
      </c>
      <c r="H11069" s="86" t="s">
        <v>160</v>
      </c>
      <c r="I11069" s="73" t="s">
        <v>11334</v>
      </c>
    </row>
    <row r="11070" spans="1:9" hidden="1" x14ac:dyDescent="0.25">
      <c r="A11070" s="218">
        <v>44868</v>
      </c>
      <c r="B11070" s="60" t="s">
        <v>234</v>
      </c>
      <c r="C11070" s="77" t="s">
        <v>10649</v>
      </c>
      <c r="D11070" s="81">
        <v>1</v>
      </c>
      <c r="E11070" s="66" t="s">
        <v>31</v>
      </c>
      <c r="F11070" s="217">
        <v>129999</v>
      </c>
      <c r="G11070" s="68">
        <f t="shared" si="321"/>
        <v>129999</v>
      </c>
      <c r="H11070" s="86" t="s">
        <v>160</v>
      </c>
      <c r="I11070" s="73" t="s">
        <v>11334</v>
      </c>
    </row>
    <row r="11071" spans="1:9" hidden="1" x14ac:dyDescent="0.25">
      <c r="A11071" s="218">
        <v>44868</v>
      </c>
      <c r="B11071" s="60" t="s">
        <v>236</v>
      </c>
      <c r="C11071" s="60" t="s">
        <v>10699</v>
      </c>
      <c r="D11071" s="81">
        <v>1</v>
      </c>
      <c r="E11071" s="66" t="s">
        <v>31</v>
      </c>
      <c r="F11071" s="217">
        <v>60000</v>
      </c>
      <c r="G11071" s="68">
        <f t="shared" si="321"/>
        <v>60000</v>
      </c>
      <c r="H11071" s="86" t="s">
        <v>160</v>
      </c>
      <c r="I11071" s="73" t="s">
        <v>11334</v>
      </c>
    </row>
    <row r="11072" spans="1:9" hidden="1" x14ac:dyDescent="0.25">
      <c r="A11072" s="218">
        <v>44868</v>
      </c>
      <c r="B11072" s="60" t="s">
        <v>4536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21"/>
        <v>12500</v>
      </c>
      <c r="H11072" s="86" t="s">
        <v>160</v>
      </c>
      <c r="I11072" s="73" t="s">
        <v>11334</v>
      </c>
    </row>
    <row r="11073" spans="1:9" hidden="1" x14ac:dyDescent="0.25">
      <c r="A11073" s="218">
        <v>44868</v>
      </c>
      <c r="B11073" s="60" t="s">
        <v>5188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5191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21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11335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21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4420</v>
      </c>
      <c r="C11077" s="75" t="s">
        <v>5189</v>
      </c>
      <c r="D11077" s="65">
        <v>2</v>
      </c>
      <c r="E11077" s="66" t="s">
        <v>31</v>
      </c>
      <c r="F11077" s="68">
        <v>15000</v>
      </c>
      <c r="G11077" s="68">
        <f t="shared" si="321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5190</v>
      </c>
      <c r="C11078" s="75" t="s">
        <v>5189</v>
      </c>
      <c r="D11078" s="65">
        <v>1</v>
      </c>
      <c r="E11078" s="66" t="s">
        <v>31</v>
      </c>
      <c r="F11078" s="62">
        <v>12000</v>
      </c>
      <c r="G11078" s="68">
        <f t="shared" si="321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5193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21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5010</v>
      </c>
      <c r="C11080" s="75" t="s">
        <v>11336</v>
      </c>
      <c r="D11080" s="65">
        <v>1</v>
      </c>
      <c r="E11080" s="66" t="s">
        <v>28</v>
      </c>
      <c r="F11080" s="68">
        <v>1320000</v>
      </c>
      <c r="G11080" s="68">
        <f t="shared" si="321"/>
        <v>1320000</v>
      </c>
      <c r="H11080" s="86" t="s">
        <v>631</v>
      </c>
      <c r="I11080" s="73" t="s">
        <v>11337</v>
      </c>
    </row>
    <row r="11081" spans="1:9" hidden="1" x14ac:dyDescent="0.25">
      <c r="A11081" s="218">
        <v>44868</v>
      </c>
      <c r="B11081" s="75" t="s">
        <v>10836</v>
      </c>
      <c r="C11081" s="71" t="s">
        <v>10604</v>
      </c>
      <c r="D11081" s="81">
        <v>1</v>
      </c>
      <c r="E11081" s="66" t="s">
        <v>28</v>
      </c>
      <c r="F11081" s="68">
        <v>155000</v>
      </c>
      <c r="G11081" s="68">
        <f t="shared" si="321"/>
        <v>155000</v>
      </c>
      <c r="H11081" s="86" t="s">
        <v>631</v>
      </c>
      <c r="I11081" s="73" t="s">
        <v>11337</v>
      </c>
    </row>
    <row r="11082" spans="1:9" hidden="1" x14ac:dyDescent="0.25">
      <c r="A11082" s="218">
        <v>44868</v>
      </c>
      <c r="B11082" s="60" t="s">
        <v>10620</v>
      </c>
      <c r="C11082" s="60" t="s">
        <v>10604</v>
      </c>
      <c r="D11082" s="65">
        <v>1</v>
      </c>
      <c r="E11082" s="66" t="s">
        <v>28</v>
      </c>
      <c r="F11082" s="68">
        <v>40000</v>
      </c>
      <c r="G11082" s="68">
        <f t="shared" si="321"/>
        <v>40000</v>
      </c>
      <c r="H11082" s="86" t="s">
        <v>631</v>
      </c>
      <c r="I11082" s="73" t="s">
        <v>11337</v>
      </c>
    </row>
    <row r="11083" spans="1:9" hidden="1" x14ac:dyDescent="0.25">
      <c r="A11083" s="218">
        <v>44898</v>
      </c>
      <c r="B11083" s="60" t="s">
        <v>11338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21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5204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21"/>
        <v>80000</v>
      </c>
      <c r="H11084" s="86" t="s">
        <v>631</v>
      </c>
      <c r="I11084" s="364" t="s">
        <v>11339</v>
      </c>
    </row>
    <row r="11085" spans="1:9" hidden="1" x14ac:dyDescent="0.25">
      <c r="A11085" s="218">
        <v>44898</v>
      </c>
      <c r="B11085" s="79" t="s">
        <v>4205</v>
      </c>
      <c r="C11085" s="71" t="s">
        <v>5967</v>
      </c>
      <c r="D11085" s="81">
        <v>2</v>
      </c>
      <c r="E11085" s="66" t="s">
        <v>28</v>
      </c>
      <c r="F11085" s="217">
        <v>255000</v>
      </c>
      <c r="G11085" s="68">
        <f t="shared" si="321"/>
        <v>510000</v>
      </c>
      <c r="H11085" s="86" t="s">
        <v>631</v>
      </c>
      <c r="I11085" s="364" t="s">
        <v>11339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21"/>
        <v>225000</v>
      </c>
      <c r="H11086" s="86" t="s">
        <v>631</v>
      </c>
      <c r="I11086" s="364" t="s">
        <v>11339</v>
      </c>
    </row>
    <row r="11087" spans="1:9" hidden="1" x14ac:dyDescent="0.25">
      <c r="A11087" s="218">
        <v>44898</v>
      </c>
      <c r="B11087" s="94" t="s">
        <v>4299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21"/>
        <v>20000</v>
      </c>
      <c r="H11087" s="86" t="s">
        <v>631</v>
      </c>
      <c r="I11087" s="364" t="s">
        <v>11339</v>
      </c>
    </row>
    <row r="11088" spans="1:9" hidden="1" x14ac:dyDescent="0.25">
      <c r="A11088" s="218">
        <v>44898</v>
      </c>
      <c r="B11088" s="60" t="s">
        <v>5010</v>
      </c>
      <c r="C11088" s="60" t="s">
        <v>11340</v>
      </c>
      <c r="D11088" s="65">
        <v>1</v>
      </c>
      <c r="E11088" s="66" t="s">
        <v>31</v>
      </c>
      <c r="F11088" s="106">
        <v>1320000</v>
      </c>
      <c r="G11088" s="68">
        <f t="shared" si="321"/>
        <v>1320000</v>
      </c>
      <c r="H11088" s="86" t="s">
        <v>1788</v>
      </c>
      <c r="I11088" s="364" t="s">
        <v>11341</v>
      </c>
    </row>
    <row r="11089" spans="1:9" hidden="1" x14ac:dyDescent="0.25">
      <c r="A11089" s="218">
        <v>44898</v>
      </c>
      <c r="B11089" s="60" t="s">
        <v>5201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21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5202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21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4901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21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5199</v>
      </c>
      <c r="C11092" s="75" t="s">
        <v>5200</v>
      </c>
      <c r="D11092" s="65">
        <v>2</v>
      </c>
      <c r="E11092" s="66" t="s">
        <v>31</v>
      </c>
      <c r="F11092" s="68">
        <v>55000</v>
      </c>
      <c r="G11092" s="68">
        <f t="shared" si="321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21"/>
        <v>110000</v>
      </c>
      <c r="H11093" s="86" t="s">
        <v>1306</v>
      </c>
      <c r="I11093" s="364" t="s">
        <v>11342</v>
      </c>
    </row>
    <row r="11094" spans="1:9" hidden="1" x14ac:dyDescent="0.25">
      <c r="A11094" s="218">
        <v>44898</v>
      </c>
      <c r="B11094" s="60" t="s">
        <v>10630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21"/>
        <v>350000</v>
      </c>
      <c r="H11094" s="86" t="s">
        <v>1306</v>
      </c>
      <c r="I11094" s="364" t="s">
        <v>11342</v>
      </c>
    </row>
    <row r="11095" spans="1:9" hidden="1" x14ac:dyDescent="0.25">
      <c r="A11095" s="218">
        <v>44898</v>
      </c>
      <c r="B11095" s="79" t="s">
        <v>4205</v>
      </c>
      <c r="C11095" s="71" t="s">
        <v>5967</v>
      </c>
      <c r="D11095" s="81">
        <v>1</v>
      </c>
      <c r="E11095" s="66" t="s">
        <v>28</v>
      </c>
      <c r="F11095" s="217">
        <v>255000</v>
      </c>
      <c r="G11095" s="68">
        <f t="shared" si="321"/>
        <v>255000</v>
      </c>
      <c r="H11095" s="86" t="s">
        <v>1032</v>
      </c>
      <c r="I11095" s="73" t="s">
        <v>11343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21"/>
        <v>12500</v>
      </c>
      <c r="H11096" s="86" t="s">
        <v>198</v>
      </c>
      <c r="I11096" s="73" t="s">
        <v>11344</v>
      </c>
    </row>
    <row r="11097" spans="1:9" hidden="1" x14ac:dyDescent="0.25">
      <c r="A11097" s="218">
        <v>44898</v>
      </c>
      <c r="B11097" s="60" t="s">
        <v>10588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21"/>
        <v>172000</v>
      </c>
      <c r="H11097" s="86" t="s">
        <v>198</v>
      </c>
      <c r="I11097" s="73" t="s">
        <v>11344</v>
      </c>
    </row>
    <row r="11098" spans="1:9" hidden="1" x14ac:dyDescent="0.25">
      <c r="A11098" s="218">
        <v>44898</v>
      </c>
      <c r="B11098" s="60" t="s">
        <v>11345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21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21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5467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21"/>
        <v>60000</v>
      </c>
      <c r="H11100" s="86" t="s">
        <v>825</v>
      </c>
      <c r="I11100" s="73" t="s">
        <v>11346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21"/>
        <v>49500</v>
      </c>
      <c r="H11101" s="86" t="s">
        <v>825</v>
      </c>
      <c r="I11101" s="73" t="s">
        <v>11346</v>
      </c>
    </row>
    <row r="11102" spans="1:9" hidden="1" x14ac:dyDescent="0.25">
      <c r="A11102" s="218">
        <v>44898</v>
      </c>
      <c r="B11102" s="60" t="s">
        <v>3997</v>
      </c>
      <c r="C11102" s="60" t="s">
        <v>4419</v>
      </c>
      <c r="D11102" s="81">
        <v>1.5</v>
      </c>
      <c r="E11102" s="66" t="s">
        <v>137</v>
      </c>
      <c r="F11102" s="217">
        <v>23000</v>
      </c>
      <c r="G11102" s="68">
        <f t="shared" si="321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11347</v>
      </c>
      <c r="C11103" s="79" t="s">
        <v>11348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22">F11104*D11104</f>
        <v>75000</v>
      </c>
      <c r="H11104" s="86" t="s">
        <v>552</v>
      </c>
      <c r="I11104" s="364" t="s">
        <v>11349</v>
      </c>
    </row>
    <row r="11105" spans="1:9" hidden="1" x14ac:dyDescent="0.25">
      <c r="A11105" s="65" t="s">
        <v>190</v>
      </c>
      <c r="B11105" s="79" t="s">
        <v>11347</v>
      </c>
      <c r="C11105" s="71" t="s">
        <v>11348</v>
      </c>
      <c r="D11105" s="81">
        <v>1</v>
      </c>
      <c r="E11105" s="66" t="s">
        <v>28</v>
      </c>
      <c r="F11105" s="217">
        <v>70000</v>
      </c>
      <c r="G11105" s="68">
        <f t="shared" si="322"/>
        <v>70000</v>
      </c>
      <c r="H11105" s="86" t="s">
        <v>3884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22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10886</v>
      </c>
      <c r="D11107" s="65">
        <v>1</v>
      </c>
      <c r="E11107" s="66" t="s">
        <v>28</v>
      </c>
      <c r="F11107" s="106">
        <v>198550</v>
      </c>
      <c r="G11107" s="68">
        <f t="shared" si="322"/>
        <v>198550</v>
      </c>
      <c r="H11107" s="86" t="s">
        <v>1791</v>
      </c>
      <c r="I11107" s="364" t="s">
        <v>11350</v>
      </c>
    </row>
    <row r="11108" spans="1:9" hidden="1" x14ac:dyDescent="0.25">
      <c r="A11108" s="65" t="s">
        <v>190</v>
      </c>
      <c r="B11108" s="79" t="s">
        <v>4852</v>
      </c>
      <c r="C11108" s="60" t="s">
        <v>4853</v>
      </c>
      <c r="D11108" s="65">
        <v>1</v>
      </c>
      <c r="E11108" s="66" t="s">
        <v>31</v>
      </c>
      <c r="F11108" s="106">
        <v>196350</v>
      </c>
      <c r="G11108" s="68">
        <f t="shared" si="322"/>
        <v>196350</v>
      </c>
      <c r="H11108" s="86" t="s">
        <v>1791</v>
      </c>
      <c r="I11108" s="364" t="s">
        <v>11350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22"/>
        <v>9000</v>
      </c>
      <c r="H11109" s="86" t="s">
        <v>5068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22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11351</v>
      </c>
      <c r="C11111" s="60" t="s">
        <v>9318</v>
      </c>
      <c r="D11111" s="65">
        <v>1</v>
      </c>
      <c r="E11111" s="66" t="s">
        <v>28</v>
      </c>
      <c r="F11111" s="67">
        <v>1100000</v>
      </c>
      <c r="G11111" s="68">
        <f t="shared" si="322"/>
        <v>1100000</v>
      </c>
      <c r="H11111" s="86" t="s">
        <v>1101</v>
      </c>
      <c r="I11111" s="364" t="s">
        <v>8616</v>
      </c>
    </row>
    <row r="11112" spans="1:9" hidden="1" x14ac:dyDescent="0.25">
      <c r="A11112" s="65" t="s">
        <v>190</v>
      </c>
      <c r="B11112" s="60" t="s">
        <v>9317</v>
      </c>
      <c r="C11112" s="60" t="s">
        <v>9318</v>
      </c>
      <c r="D11112" s="65">
        <v>1</v>
      </c>
      <c r="E11112" s="66" t="s">
        <v>28</v>
      </c>
      <c r="F11112" s="396">
        <v>10000000</v>
      </c>
      <c r="G11112" s="68">
        <f t="shared" si="322"/>
        <v>10000000</v>
      </c>
      <c r="H11112" s="86" t="s">
        <v>1101</v>
      </c>
      <c r="I11112" s="364" t="s">
        <v>8616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8616</v>
      </c>
    </row>
    <row r="11114" spans="1:9" hidden="1" x14ac:dyDescent="0.25">
      <c r="A11114" s="65" t="s">
        <v>190</v>
      </c>
      <c r="B11114" s="60" t="s">
        <v>10588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8616</v>
      </c>
    </row>
    <row r="11115" spans="1:9" hidden="1" x14ac:dyDescent="0.25">
      <c r="A11115" s="65" t="s">
        <v>190</v>
      </c>
      <c r="B11115" s="60" t="s">
        <v>10643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22"/>
        <v>905400</v>
      </c>
      <c r="H11115" s="86" t="s">
        <v>1101</v>
      </c>
      <c r="I11115" s="364" t="s">
        <v>11352</v>
      </c>
    </row>
    <row r="11116" spans="1:9" hidden="1" x14ac:dyDescent="0.25">
      <c r="A11116" s="65" t="s">
        <v>190</v>
      </c>
      <c r="B11116" s="60" t="s">
        <v>232</v>
      </c>
      <c r="C11116" s="60" t="s">
        <v>10886</v>
      </c>
      <c r="D11116" s="65">
        <v>1</v>
      </c>
      <c r="E11116" s="66" t="s">
        <v>28</v>
      </c>
      <c r="F11116" s="106">
        <v>198550</v>
      </c>
      <c r="G11116" s="68">
        <f t="shared" si="322"/>
        <v>198550</v>
      </c>
      <c r="H11116" s="86" t="s">
        <v>1101</v>
      </c>
      <c r="I11116" s="364" t="s">
        <v>8616</v>
      </c>
    </row>
    <row r="11117" spans="1:9" hidden="1" x14ac:dyDescent="0.25">
      <c r="A11117" s="65" t="s">
        <v>190</v>
      </c>
      <c r="B11117" s="79" t="s">
        <v>4852</v>
      </c>
      <c r="C11117" s="60" t="s">
        <v>4853</v>
      </c>
      <c r="D11117" s="65">
        <v>1</v>
      </c>
      <c r="E11117" s="66" t="s">
        <v>31</v>
      </c>
      <c r="F11117" s="106">
        <v>196350</v>
      </c>
      <c r="G11117" s="68">
        <f t="shared" si="322"/>
        <v>196350</v>
      </c>
      <c r="H11117" s="86" t="s">
        <v>1101</v>
      </c>
      <c r="I11117" s="364" t="s">
        <v>8616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22"/>
        <v>49500</v>
      </c>
      <c r="H11118" s="86" t="s">
        <v>1101</v>
      </c>
      <c r="I11118" s="364" t="s">
        <v>8616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22"/>
        <v>40000</v>
      </c>
      <c r="H11119" s="86" t="s">
        <v>1101</v>
      </c>
      <c r="I11119" s="364" t="s">
        <v>8616</v>
      </c>
    </row>
    <row r="11120" spans="1:9" hidden="1" x14ac:dyDescent="0.25">
      <c r="A11120" s="65" t="s">
        <v>190</v>
      </c>
      <c r="B11120" s="60" t="s">
        <v>11353</v>
      </c>
      <c r="C11120" s="60" t="s">
        <v>9318</v>
      </c>
      <c r="D11120" s="81">
        <v>1</v>
      </c>
      <c r="E11120" s="66" t="s">
        <v>28</v>
      </c>
      <c r="F11120" s="217">
        <v>510000</v>
      </c>
      <c r="G11120" s="68">
        <f t="shared" si="322"/>
        <v>510000</v>
      </c>
      <c r="H11120" s="86" t="s">
        <v>1101</v>
      </c>
      <c r="I11120" s="364" t="s">
        <v>8616</v>
      </c>
    </row>
    <row r="11121" spans="1:9" hidden="1" x14ac:dyDescent="0.25">
      <c r="A11121" s="65" t="s">
        <v>190</v>
      </c>
      <c r="B11121" s="60" t="s">
        <v>11354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22"/>
        <v>45000</v>
      </c>
      <c r="H11121" s="86" t="s">
        <v>1101</v>
      </c>
      <c r="I11121" s="364" t="s">
        <v>8616</v>
      </c>
    </row>
    <row r="11122" spans="1:9" hidden="1" x14ac:dyDescent="0.25">
      <c r="A11122" s="65" t="s">
        <v>190</v>
      </c>
      <c r="B11122" s="60" t="s">
        <v>4909</v>
      </c>
      <c r="C11122" s="60" t="s">
        <v>4910</v>
      </c>
      <c r="D11122" s="81">
        <v>1</v>
      </c>
      <c r="E11122" s="66" t="s">
        <v>71</v>
      </c>
      <c r="F11122" s="217">
        <v>1900000</v>
      </c>
      <c r="G11122" s="68">
        <f t="shared" si="322"/>
        <v>1900000</v>
      </c>
      <c r="H11122" s="86" t="s">
        <v>1101</v>
      </c>
      <c r="I11122" s="364" t="s">
        <v>11355</v>
      </c>
    </row>
    <row r="11123" spans="1:9" hidden="1" x14ac:dyDescent="0.25">
      <c r="A11123" s="65" t="s">
        <v>190</v>
      </c>
      <c r="B11123" s="60" t="s">
        <v>4909</v>
      </c>
      <c r="C11123" s="60" t="s">
        <v>11276</v>
      </c>
      <c r="D11123" s="81">
        <v>1</v>
      </c>
      <c r="E11123" s="66" t="s">
        <v>71</v>
      </c>
      <c r="F11123" s="217">
        <v>1900000</v>
      </c>
      <c r="G11123" s="68">
        <f t="shared" si="322"/>
        <v>1900000</v>
      </c>
      <c r="H11123" s="86" t="s">
        <v>1101</v>
      </c>
      <c r="I11123" s="364" t="s">
        <v>11355</v>
      </c>
    </row>
    <row r="11124" spans="1:9" hidden="1" x14ac:dyDescent="0.25">
      <c r="A11124" s="65" t="s">
        <v>190</v>
      </c>
      <c r="B11124" s="60" t="s">
        <v>10556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22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11356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22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10563</v>
      </c>
      <c r="D11126" s="81">
        <v>1</v>
      </c>
      <c r="E11126" s="66" t="s">
        <v>28</v>
      </c>
      <c r="F11126" s="217">
        <v>475000</v>
      </c>
      <c r="G11126" s="68">
        <f t="shared" si="322"/>
        <v>475000</v>
      </c>
      <c r="H11126" s="86" t="s">
        <v>1095</v>
      </c>
      <c r="I11126" s="364" t="s">
        <v>11357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11358</v>
      </c>
    </row>
    <row r="11128" spans="1:9" hidden="1" x14ac:dyDescent="0.25">
      <c r="A11128" s="65" t="s">
        <v>190</v>
      </c>
      <c r="B11128" s="60" t="s">
        <v>11215</v>
      </c>
      <c r="C11128" s="75" t="s">
        <v>11359</v>
      </c>
      <c r="D11128" s="65">
        <v>1</v>
      </c>
      <c r="E11128" s="66" t="s">
        <v>28</v>
      </c>
      <c r="F11128" s="68">
        <v>1545000</v>
      </c>
      <c r="G11128" s="68">
        <f t="shared" si="322"/>
        <v>1545000</v>
      </c>
      <c r="H11128" s="86" t="s">
        <v>2274</v>
      </c>
      <c r="I11128" s="364" t="s">
        <v>11358</v>
      </c>
    </row>
    <row r="11129" spans="1:9" hidden="1" x14ac:dyDescent="0.25">
      <c r="A11129" s="65" t="s">
        <v>190</v>
      </c>
      <c r="B11129" s="60" t="s">
        <v>11215</v>
      </c>
      <c r="C11129" s="75" t="s">
        <v>11360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11358</v>
      </c>
    </row>
    <row r="11130" spans="1:9" hidden="1" x14ac:dyDescent="0.25">
      <c r="A11130" s="65" t="s">
        <v>190</v>
      </c>
      <c r="B11130" s="79" t="s">
        <v>10944</v>
      </c>
      <c r="C11130" s="71" t="s">
        <v>10604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11358</v>
      </c>
    </row>
    <row r="11131" spans="1:9" hidden="1" x14ac:dyDescent="0.25">
      <c r="A11131" s="65" t="s">
        <v>190</v>
      </c>
      <c r="B11131" s="60" t="s">
        <v>5015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22"/>
        <v>90000</v>
      </c>
      <c r="H11131" s="86" t="s">
        <v>2274</v>
      </c>
      <c r="I11131" s="364" t="s">
        <v>11358</v>
      </c>
    </row>
    <row r="11132" spans="1:9" hidden="1" x14ac:dyDescent="0.25">
      <c r="A11132" s="65" t="s">
        <v>190</v>
      </c>
      <c r="B11132" s="378" t="s">
        <v>11215</v>
      </c>
      <c r="C11132" s="378" t="s">
        <v>11361</v>
      </c>
      <c r="D11132" s="377">
        <v>1</v>
      </c>
      <c r="E11132" s="501" t="s">
        <v>31</v>
      </c>
      <c r="F11132" s="380">
        <v>1545000</v>
      </c>
      <c r="G11132" s="380">
        <f t="shared" si="322"/>
        <v>1545000</v>
      </c>
      <c r="H11132" s="497" t="s">
        <v>536</v>
      </c>
      <c r="I11132" s="446" t="s">
        <v>11362</v>
      </c>
    </row>
    <row r="11133" spans="1:9" hidden="1" x14ac:dyDescent="0.25">
      <c r="A11133" s="65" t="s">
        <v>190</v>
      </c>
      <c r="B11133" s="378" t="s">
        <v>11215</v>
      </c>
      <c r="C11133" s="378" t="s">
        <v>11363</v>
      </c>
      <c r="D11133" s="377">
        <v>1</v>
      </c>
      <c r="E11133" s="501" t="s">
        <v>31</v>
      </c>
      <c r="F11133" s="604">
        <v>1545000</v>
      </c>
      <c r="G11133" s="380">
        <f t="shared" si="322"/>
        <v>1545000</v>
      </c>
      <c r="H11133" s="497" t="s">
        <v>536</v>
      </c>
      <c r="I11133" s="446" t="s">
        <v>11362</v>
      </c>
    </row>
    <row r="11134" spans="1:9" hidden="1" x14ac:dyDescent="0.25">
      <c r="A11134" s="65" t="s">
        <v>190</v>
      </c>
      <c r="B11134" s="388" t="s">
        <v>10944</v>
      </c>
      <c r="C11134" s="446" t="s">
        <v>10604</v>
      </c>
      <c r="D11134" s="377">
        <v>2</v>
      </c>
      <c r="E11134" s="501" t="s">
        <v>31</v>
      </c>
      <c r="F11134" s="382">
        <v>160000</v>
      </c>
      <c r="G11134" s="380">
        <f t="shared" si="322"/>
        <v>320000</v>
      </c>
      <c r="H11134" s="497" t="s">
        <v>536</v>
      </c>
      <c r="I11134" s="446" t="s">
        <v>11362</v>
      </c>
    </row>
    <row r="11135" spans="1:9" hidden="1" x14ac:dyDescent="0.25">
      <c r="A11135" s="65" t="s">
        <v>190</v>
      </c>
      <c r="B11135" s="378" t="s">
        <v>5015</v>
      </c>
      <c r="C11135" s="378" t="s">
        <v>463</v>
      </c>
      <c r="D11135" s="377">
        <v>2</v>
      </c>
      <c r="E11135" s="501" t="s">
        <v>28</v>
      </c>
      <c r="F11135" s="380">
        <v>45000</v>
      </c>
      <c r="G11135" s="380">
        <f>F11135*D11135</f>
        <v>90000</v>
      </c>
      <c r="H11135" s="497" t="s">
        <v>536</v>
      </c>
      <c r="I11135" s="446" t="s">
        <v>11362</v>
      </c>
    </row>
    <row r="11136" spans="1:9" hidden="1" x14ac:dyDescent="0.25">
      <c r="A11136" s="65" t="s">
        <v>190</v>
      </c>
      <c r="B11136" s="60" t="s">
        <v>4207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11364</v>
      </c>
    </row>
    <row r="11137" spans="1:9" hidden="1" x14ac:dyDescent="0.25">
      <c r="A11137" s="65" t="s">
        <v>190</v>
      </c>
      <c r="B11137" s="60" t="s">
        <v>10588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11364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11364</v>
      </c>
    </row>
    <row r="11139" spans="1:9" hidden="1" x14ac:dyDescent="0.25">
      <c r="A11139" s="65" t="s">
        <v>190</v>
      </c>
      <c r="B11139" s="60" t="s">
        <v>4925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11364</v>
      </c>
    </row>
    <row r="11140" spans="1:9" hidden="1" x14ac:dyDescent="0.25">
      <c r="A11140" s="65" t="s">
        <v>190</v>
      </c>
      <c r="B11140" s="60" t="s">
        <v>232</v>
      </c>
      <c r="C11140" s="60" t="s">
        <v>10886</v>
      </c>
      <c r="D11140" s="65">
        <v>1</v>
      </c>
      <c r="E11140" s="66" t="s">
        <v>31</v>
      </c>
      <c r="F11140" s="68">
        <v>198550</v>
      </c>
      <c r="G11140" s="68">
        <f t="shared" si="322"/>
        <v>198550</v>
      </c>
      <c r="H11140" s="86" t="s">
        <v>2214</v>
      </c>
      <c r="I11140" s="73" t="s">
        <v>11364</v>
      </c>
    </row>
    <row r="11141" spans="1:9" hidden="1" x14ac:dyDescent="0.25">
      <c r="A11141" s="65" t="s">
        <v>190</v>
      </c>
      <c r="B11141" s="79" t="s">
        <v>4852</v>
      </c>
      <c r="C11141" s="60" t="s">
        <v>4853</v>
      </c>
      <c r="D11141" s="65">
        <v>1</v>
      </c>
      <c r="E11141" s="66" t="s">
        <v>31</v>
      </c>
      <c r="F11141" s="68">
        <v>196350</v>
      </c>
      <c r="G11141" s="68">
        <f t="shared" si="322"/>
        <v>196350</v>
      </c>
      <c r="H11141" s="86" t="s">
        <v>2214</v>
      </c>
      <c r="I11141" s="73" t="s">
        <v>11364</v>
      </c>
    </row>
    <row r="11142" spans="1:9" hidden="1" x14ac:dyDescent="0.25">
      <c r="A11142" s="65" t="s">
        <v>190</v>
      </c>
      <c r="B11142" s="60" t="s">
        <v>234</v>
      </c>
      <c r="C11142" s="77" t="s">
        <v>10649</v>
      </c>
      <c r="D11142" s="81">
        <v>1</v>
      </c>
      <c r="E11142" s="66" t="s">
        <v>28</v>
      </c>
      <c r="F11142" s="217">
        <v>129999</v>
      </c>
      <c r="G11142" s="68">
        <f t="shared" si="322"/>
        <v>129999</v>
      </c>
      <c r="H11142" s="86" t="s">
        <v>2214</v>
      </c>
      <c r="I11142" s="73" t="s">
        <v>11364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22"/>
        <v>49500</v>
      </c>
      <c r="H11143" s="86" t="s">
        <v>2214</v>
      </c>
      <c r="I11143" s="73" t="s">
        <v>11364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22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10676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22"/>
        <v>100000</v>
      </c>
      <c r="H11145" s="86" t="s">
        <v>1788</v>
      </c>
      <c r="I11145" s="364" t="s">
        <v>11365</v>
      </c>
    </row>
    <row r="11146" spans="1:9" hidden="1" x14ac:dyDescent="0.25">
      <c r="A11146" s="65" t="s">
        <v>400</v>
      </c>
      <c r="B11146" s="60" t="s">
        <v>11215</v>
      </c>
      <c r="C11146" s="60" t="s">
        <v>11366</v>
      </c>
      <c r="D11146" s="65">
        <v>1</v>
      </c>
      <c r="E11146" s="66" t="s">
        <v>28</v>
      </c>
      <c r="F11146" s="62">
        <v>1545000</v>
      </c>
      <c r="G11146" s="68">
        <f t="shared" si="322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11215</v>
      </c>
      <c r="C11147" s="60" t="s">
        <v>11367</v>
      </c>
      <c r="D11147" s="65">
        <v>1</v>
      </c>
      <c r="E11147" s="66" t="s">
        <v>31</v>
      </c>
      <c r="F11147" s="62">
        <v>1545000</v>
      </c>
      <c r="G11147" s="68">
        <f t="shared" si="322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22"/>
        <v>253800</v>
      </c>
      <c r="H11148" s="86" t="s">
        <v>1637</v>
      </c>
      <c r="I11148" s="364" t="s">
        <v>11368</v>
      </c>
    </row>
    <row r="11149" spans="1:9" hidden="1" x14ac:dyDescent="0.25">
      <c r="A11149" s="65" t="s">
        <v>400</v>
      </c>
      <c r="B11149" s="60" t="s">
        <v>4047</v>
      </c>
      <c r="C11149" s="60" t="s">
        <v>340</v>
      </c>
      <c r="D11149" s="65">
        <v>1</v>
      </c>
      <c r="E11149" s="66" t="s">
        <v>28</v>
      </c>
      <c r="F11149" s="396">
        <v>87500</v>
      </c>
      <c r="G11149" s="68">
        <f t="shared" si="322"/>
        <v>87500</v>
      </c>
      <c r="H11149" s="86" t="s">
        <v>1637</v>
      </c>
      <c r="I11149" s="364" t="s">
        <v>11368</v>
      </c>
    </row>
    <row r="11150" spans="1:9" hidden="1" x14ac:dyDescent="0.25">
      <c r="A11150" s="65" t="s">
        <v>400</v>
      </c>
      <c r="B11150" s="60" t="s">
        <v>10643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22"/>
        <v>905400</v>
      </c>
      <c r="H11150" s="86" t="s">
        <v>1637</v>
      </c>
      <c r="I11150" s="364" t="s">
        <v>11368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22"/>
        <v>190789.5</v>
      </c>
      <c r="H11151" s="86" t="s">
        <v>2274</v>
      </c>
      <c r="I11151" s="364" t="s">
        <v>11369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22"/>
        <v>12500</v>
      </c>
      <c r="H11152" s="86" t="s">
        <v>2274</v>
      </c>
      <c r="I11152" s="364" t="s">
        <v>11369</v>
      </c>
    </row>
    <row r="11153" spans="1:9" hidden="1" x14ac:dyDescent="0.25">
      <c r="A11153" s="65" t="s">
        <v>400</v>
      </c>
      <c r="B11153" s="79" t="s">
        <v>4748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22"/>
        <v>3000</v>
      </c>
      <c r="H11153" s="86" t="s">
        <v>5068</v>
      </c>
      <c r="I11153" s="364"/>
    </row>
    <row r="11154" spans="1:9" hidden="1" x14ac:dyDescent="0.25">
      <c r="A11154" s="65" t="s">
        <v>400</v>
      </c>
      <c r="B11154" s="60" t="s">
        <v>5230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22"/>
        <v>1800000</v>
      </c>
      <c r="H11154" s="86" t="s">
        <v>5068</v>
      </c>
      <c r="I11154" s="364"/>
    </row>
    <row r="11155" spans="1:9" hidden="1" x14ac:dyDescent="0.25">
      <c r="A11155" s="65" t="s">
        <v>400</v>
      </c>
      <c r="B11155" s="60" t="s">
        <v>5231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22"/>
        <v>405000</v>
      </c>
      <c r="H11155" s="86" t="s">
        <v>5068</v>
      </c>
      <c r="I11155" s="364"/>
    </row>
    <row r="11156" spans="1:9" hidden="1" x14ac:dyDescent="0.25">
      <c r="A11156" s="65" t="s">
        <v>400</v>
      </c>
      <c r="B11156" s="60" t="s">
        <v>5232</v>
      </c>
      <c r="C11156" s="60" t="s">
        <v>105</v>
      </c>
      <c r="D11156" s="81">
        <v>1</v>
      </c>
      <c r="E11156" s="66" t="s">
        <v>31</v>
      </c>
      <c r="F11156" s="403">
        <v>405000</v>
      </c>
      <c r="G11156" s="68">
        <f t="shared" si="322"/>
        <v>405000</v>
      </c>
      <c r="H11156" s="86" t="s">
        <v>5068</v>
      </c>
      <c r="I11156" s="364"/>
    </row>
    <row r="11157" spans="1:9" hidden="1" x14ac:dyDescent="0.25">
      <c r="A11157" s="65" t="s">
        <v>400</v>
      </c>
      <c r="B11157" s="60" t="s">
        <v>5233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22"/>
        <v>200000</v>
      </c>
      <c r="H11157" s="86" t="s">
        <v>5068</v>
      </c>
      <c r="I11157" s="364"/>
    </row>
    <row r="11158" spans="1:9" hidden="1" x14ac:dyDescent="0.25">
      <c r="A11158" s="65" t="s">
        <v>400</v>
      </c>
      <c r="B11158" s="60" t="s">
        <v>5234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22"/>
        <v>95000</v>
      </c>
      <c r="H11158" s="86" t="s">
        <v>5068</v>
      </c>
      <c r="I11158" s="364"/>
    </row>
    <row r="11159" spans="1:9" hidden="1" x14ac:dyDescent="0.25">
      <c r="A11159" s="65" t="s">
        <v>400</v>
      </c>
      <c r="B11159" s="60" t="s">
        <v>5235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22"/>
        <v>300000</v>
      </c>
      <c r="H11159" s="86" t="s">
        <v>5068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22"/>
        <v>253800</v>
      </c>
      <c r="H11160" s="86" t="s">
        <v>536</v>
      </c>
      <c r="I11160" s="364" t="s">
        <v>11370</v>
      </c>
    </row>
    <row r="11161" spans="1:9" hidden="1" x14ac:dyDescent="0.25">
      <c r="A11161" s="65" t="s">
        <v>400</v>
      </c>
      <c r="B11161" s="60" t="s">
        <v>4047</v>
      </c>
      <c r="C11161" s="60" t="s">
        <v>340</v>
      </c>
      <c r="D11161" s="65">
        <v>1</v>
      </c>
      <c r="E11161" s="66" t="s">
        <v>28</v>
      </c>
      <c r="F11161" s="396">
        <v>87500</v>
      </c>
      <c r="G11161" s="68">
        <f t="shared" si="322"/>
        <v>87500</v>
      </c>
      <c r="H11161" s="86" t="s">
        <v>536</v>
      </c>
      <c r="I11161" s="364" t="s">
        <v>11370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22"/>
        <v>38000</v>
      </c>
      <c r="H11162" s="86" t="s">
        <v>536</v>
      </c>
      <c r="I11162" s="364" t="s">
        <v>11370</v>
      </c>
    </row>
    <row r="11163" spans="1:9" hidden="1" x14ac:dyDescent="0.25">
      <c r="A11163" s="65" t="s">
        <v>400</v>
      </c>
      <c r="B11163" s="60" t="s">
        <v>8381</v>
      </c>
      <c r="C11163" s="60" t="s">
        <v>8382</v>
      </c>
      <c r="D11163" s="65">
        <v>1</v>
      </c>
      <c r="E11163" s="66" t="s">
        <v>31</v>
      </c>
      <c r="F11163" s="67">
        <v>81500</v>
      </c>
      <c r="G11163" s="68">
        <f t="shared" si="322"/>
        <v>81500</v>
      </c>
      <c r="H11163" s="86" t="s">
        <v>536</v>
      </c>
      <c r="I11163" s="364" t="s">
        <v>11370</v>
      </c>
    </row>
    <row r="11164" spans="1:9" hidden="1" x14ac:dyDescent="0.25">
      <c r="A11164" s="65" t="s">
        <v>400</v>
      </c>
      <c r="B11164" s="60" t="s">
        <v>5221</v>
      </c>
      <c r="C11164" s="60" t="s">
        <v>11371</v>
      </c>
      <c r="D11164" s="65">
        <v>1</v>
      </c>
      <c r="E11164" s="66" t="s">
        <v>31</v>
      </c>
      <c r="F11164" s="67">
        <v>1900000</v>
      </c>
      <c r="G11164" s="68">
        <f t="shared" si="322"/>
        <v>1900000</v>
      </c>
      <c r="H11164" s="86" t="s">
        <v>1043</v>
      </c>
      <c r="I11164" s="364" t="s">
        <v>11372</v>
      </c>
    </row>
    <row r="11165" spans="1:9" hidden="1" x14ac:dyDescent="0.25">
      <c r="A11165" s="65" t="s">
        <v>400</v>
      </c>
      <c r="B11165" s="60" t="s">
        <v>5221</v>
      </c>
      <c r="C11165" s="75" t="s">
        <v>11373</v>
      </c>
      <c r="D11165" s="81">
        <v>1</v>
      </c>
      <c r="E11165" s="372" t="s">
        <v>31</v>
      </c>
      <c r="F11165" s="67">
        <v>1900000</v>
      </c>
      <c r="G11165" s="68">
        <f t="shared" si="322"/>
        <v>1900000</v>
      </c>
      <c r="H11165" s="86" t="s">
        <v>1043</v>
      </c>
      <c r="I11165" s="364" t="s">
        <v>11372</v>
      </c>
    </row>
    <row r="11166" spans="1:9" hidden="1" x14ac:dyDescent="0.25">
      <c r="A11166" s="65" t="s">
        <v>400</v>
      </c>
      <c r="B11166" s="63" t="s">
        <v>4062</v>
      </c>
      <c r="C11166" s="71" t="s">
        <v>143</v>
      </c>
      <c r="D11166" s="81">
        <v>2</v>
      </c>
      <c r="E11166" s="372" t="s">
        <v>31</v>
      </c>
      <c r="F11166" s="605">
        <v>60000</v>
      </c>
      <c r="G11166" s="68">
        <f t="shared" si="322"/>
        <v>120000</v>
      </c>
      <c r="H11166" s="86" t="s">
        <v>1043</v>
      </c>
      <c r="I11166" s="364" t="s">
        <v>11372</v>
      </c>
    </row>
    <row r="11167" spans="1:9" hidden="1" x14ac:dyDescent="0.25">
      <c r="A11167" s="65" t="s">
        <v>400</v>
      </c>
      <c r="B11167" s="60" t="s">
        <v>232</v>
      </c>
      <c r="C11167" s="60" t="s">
        <v>10886</v>
      </c>
      <c r="D11167" s="81">
        <v>1</v>
      </c>
      <c r="E11167" s="372" t="s">
        <v>28</v>
      </c>
      <c r="F11167" s="68">
        <v>198550</v>
      </c>
      <c r="G11167" s="68">
        <f t="shared" si="322"/>
        <v>198550</v>
      </c>
      <c r="H11167" s="364" t="s">
        <v>1095</v>
      </c>
      <c r="I11167" s="73" t="s">
        <v>11374</v>
      </c>
    </row>
    <row r="11168" spans="1:9" hidden="1" x14ac:dyDescent="0.25">
      <c r="A11168" s="65" t="s">
        <v>400</v>
      </c>
      <c r="B11168" s="79" t="s">
        <v>4852</v>
      </c>
      <c r="C11168" s="60" t="s">
        <v>4853</v>
      </c>
      <c r="D11168" s="81">
        <v>1</v>
      </c>
      <c r="E11168" s="66" t="s">
        <v>28</v>
      </c>
      <c r="F11168" s="68">
        <v>196350</v>
      </c>
      <c r="G11168" s="68">
        <f t="shared" ref="G11168:G11194" si="323">F11168*D11168</f>
        <v>196350</v>
      </c>
      <c r="H11168" s="364" t="s">
        <v>1095</v>
      </c>
      <c r="I11168" s="73" t="s">
        <v>11374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23"/>
        <v>40000</v>
      </c>
      <c r="H11169" s="364" t="s">
        <v>1095</v>
      </c>
      <c r="I11169" s="73" t="s">
        <v>11374</v>
      </c>
    </row>
    <row r="11170" spans="1:9" hidden="1" x14ac:dyDescent="0.25">
      <c r="A11170" s="65" t="s">
        <v>400</v>
      </c>
      <c r="B11170" s="60" t="s">
        <v>5237</v>
      </c>
      <c r="C11170" s="60" t="s">
        <v>5238</v>
      </c>
      <c r="D11170" s="81">
        <v>1</v>
      </c>
      <c r="E11170" s="66" t="s">
        <v>31</v>
      </c>
      <c r="F11170" s="217">
        <v>40000</v>
      </c>
      <c r="G11170" s="217">
        <f t="shared" si="323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10630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23"/>
        <v>175000</v>
      </c>
      <c r="H11171" s="86" t="s">
        <v>11375</v>
      </c>
      <c r="I11171" s="73" t="s">
        <v>11376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23"/>
        <v>25500</v>
      </c>
      <c r="H11172" s="86" t="s">
        <v>134</v>
      </c>
      <c r="I11172" s="73"/>
    </row>
    <row r="11173" spans="1:9" hidden="1" x14ac:dyDescent="0.25">
      <c r="A11173" s="65" t="s">
        <v>5244</v>
      </c>
      <c r="B11173" s="79" t="s">
        <v>5226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23"/>
        <v>52500</v>
      </c>
      <c r="H11173" s="86" t="s">
        <v>11377</v>
      </c>
      <c r="I11173" s="364"/>
    </row>
    <row r="11174" spans="1:9" hidden="1" x14ac:dyDescent="0.25">
      <c r="A11174" s="65" t="s">
        <v>5244</v>
      </c>
      <c r="B11174" s="63" t="s">
        <v>4957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23"/>
        <v>12000</v>
      </c>
      <c r="H11174" s="86" t="s">
        <v>648</v>
      </c>
      <c r="I11174" s="364"/>
    </row>
    <row r="11175" spans="1:9" hidden="1" x14ac:dyDescent="0.25">
      <c r="A11175" s="65" t="s">
        <v>5244</v>
      </c>
      <c r="B11175" s="63" t="s">
        <v>4957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23"/>
        <v>24000</v>
      </c>
      <c r="H11175" s="86" t="s">
        <v>5068</v>
      </c>
      <c r="I11175" s="364"/>
    </row>
    <row r="11176" spans="1:9" hidden="1" x14ac:dyDescent="0.25">
      <c r="A11176" s="65" t="s">
        <v>5244</v>
      </c>
      <c r="B11176" s="60" t="s">
        <v>5912</v>
      </c>
      <c r="C11176" s="60" t="s">
        <v>11378</v>
      </c>
      <c r="D11176" s="65">
        <v>1</v>
      </c>
      <c r="E11176" s="66" t="s">
        <v>28</v>
      </c>
      <c r="F11176" s="217">
        <v>1275000</v>
      </c>
      <c r="G11176" s="68">
        <f t="shared" si="323"/>
        <v>1275000</v>
      </c>
      <c r="H11176" s="86" t="s">
        <v>154</v>
      </c>
      <c r="I11176" s="364" t="s">
        <v>11379</v>
      </c>
    </row>
    <row r="11177" spans="1:9" hidden="1" x14ac:dyDescent="0.25">
      <c r="A11177" s="65" t="s">
        <v>5244</v>
      </c>
      <c r="B11177" s="63" t="s">
        <v>113</v>
      </c>
      <c r="C11177" s="63" t="s">
        <v>11101</v>
      </c>
      <c r="D11177" s="65">
        <v>2</v>
      </c>
      <c r="E11177" s="66" t="s">
        <v>137</v>
      </c>
      <c r="F11177" s="67">
        <v>270000</v>
      </c>
      <c r="G11177" s="68">
        <f t="shared" si="323"/>
        <v>540000</v>
      </c>
      <c r="H11177" s="86" t="s">
        <v>11380</v>
      </c>
      <c r="I11177" s="364" t="s">
        <v>11381</v>
      </c>
    </row>
    <row r="11178" spans="1:9" hidden="1" x14ac:dyDescent="0.25">
      <c r="A11178" s="65" t="s">
        <v>5244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6">
        <v>1115000</v>
      </c>
      <c r="G11178" s="68">
        <f t="shared" si="323"/>
        <v>1115000</v>
      </c>
      <c r="H11178" s="86" t="s">
        <v>8761</v>
      </c>
      <c r="I11178" s="364" t="s">
        <v>11381</v>
      </c>
    </row>
    <row r="11179" spans="1:9" hidden="1" x14ac:dyDescent="0.25">
      <c r="A11179" s="65" t="s">
        <v>5244</v>
      </c>
      <c r="B11179" s="60" t="s">
        <v>115</v>
      </c>
      <c r="C11179" s="188" t="s">
        <v>4910</v>
      </c>
      <c r="D11179" s="65">
        <v>1</v>
      </c>
      <c r="E11179" s="66" t="s">
        <v>31</v>
      </c>
      <c r="F11179" s="89">
        <v>1900000</v>
      </c>
      <c r="G11179" s="68">
        <f t="shared" si="323"/>
        <v>1900000</v>
      </c>
      <c r="H11179" s="86" t="s">
        <v>1032</v>
      </c>
      <c r="I11179" s="364"/>
    </row>
    <row r="11180" spans="1:9" hidden="1" x14ac:dyDescent="0.25">
      <c r="A11180" s="65" t="s">
        <v>5244</v>
      </c>
      <c r="B11180" s="60" t="s">
        <v>115</v>
      </c>
      <c r="C11180" s="75" t="s">
        <v>4913</v>
      </c>
      <c r="D11180" s="65">
        <v>1</v>
      </c>
      <c r="E11180" s="66" t="s">
        <v>31</v>
      </c>
      <c r="F11180" s="89">
        <v>1900000</v>
      </c>
      <c r="G11180" s="68">
        <f t="shared" si="323"/>
        <v>1900000</v>
      </c>
      <c r="H11180" s="86" t="s">
        <v>1032</v>
      </c>
      <c r="I11180" s="364"/>
    </row>
    <row r="11181" spans="1:9" hidden="1" x14ac:dyDescent="0.25">
      <c r="A11181" s="65" t="s">
        <v>5244</v>
      </c>
      <c r="B11181" s="79" t="s">
        <v>5240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23"/>
        <v>155000</v>
      </c>
      <c r="H11181" s="86" t="s">
        <v>1032</v>
      </c>
      <c r="I11181" s="364" t="s">
        <v>11382</v>
      </c>
    </row>
    <row r="11182" spans="1:9" hidden="1" x14ac:dyDescent="0.25">
      <c r="A11182" s="65" t="s">
        <v>5244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23"/>
        <v>900000</v>
      </c>
      <c r="H11182" s="86" t="s">
        <v>1032</v>
      </c>
      <c r="I11182" s="364" t="s">
        <v>11382</v>
      </c>
    </row>
    <row r="11183" spans="1:9" hidden="1" x14ac:dyDescent="0.25">
      <c r="A11183" s="65" t="s">
        <v>5244</v>
      </c>
      <c r="B11183" s="77" t="s">
        <v>4083</v>
      </c>
      <c r="C11183" s="60" t="s">
        <v>11383</v>
      </c>
      <c r="D11183" s="65">
        <v>1</v>
      </c>
      <c r="E11183" s="76" t="s">
        <v>28</v>
      </c>
      <c r="F11183" s="72">
        <v>430000</v>
      </c>
      <c r="G11183" s="217">
        <f t="shared" si="323"/>
        <v>430000</v>
      </c>
      <c r="H11183" s="86" t="s">
        <v>126</v>
      </c>
      <c r="I11183" s="364" t="s">
        <v>11384</v>
      </c>
    </row>
    <row r="11184" spans="1:9" hidden="1" x14ac:dyDescent="0.25">
      <c r="A11184" s="65" t="s">
        <v>5244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3">
        <v>43000</v>
      </c>
      <c r="G11184" s="68">
        <f t="shared" si="323"/>
        <v>43000</v>
      </c>
      <c r="H11184" s="86" t="s">
        <v>11385</v>
      </c>
      <c r="I11184" s="364" t="s">
        <v>11386</v>
      </c>
    </row>
    <row r="11185" spans="1:9" hidden="1" x14ac:dyDescent="0.25">
      <c r="A11185" s="65" t="s">
        <v>5244</v>
      </c>
      <c r="B11185" s="111" t="s">
        <v>5467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23"/>
        <v>60000</v>
      </c>
      <c r="H11185" s="86" t="s">
        <v>11385</v>
      </c>
      <c r="I11185" s="364" t="s">
        <v>11386</v>
      </c>
    </row>
    <row r="11186" spans="1:9" hidden="1" x14ac:dyDescent="0.25">
      <c r="A11186" s="65" t="s">
        <v>5244</v>
      </c>
      <c r="B11186" s="60" t="s">
        <v>5264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23"/>
        <v>40000</v>
      </c>
      <c r="H11186" s="86" t="s">
        <v>11385</v>
      </c>
      <c r="I11186" s="364" t="s">
        <v>11386</v>
      </c>
    </row>
    <row r="11187" spans="1:9" hidden="1" x14ac:dyDescent="0.25">
      <c r="A11187" s="65" t="s">
        <v>5244</v>
      </c>
      <c r="B11187" s="111" t="s">
        <v>5467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11387</v>
      </c>
    </row>
    <row r="11188" spans="1:9" hidden="1" x14ac:dyDescent="0.25">
      <c r="A11188" s="65" t="s">
        <v>5244</v>
      </c>
      <c r="B11188" s="132" t="s">
        <v>887</v>
      </c>
      <c r="C11188" s="383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3901</v>
      </c>
      <c r="I11188" s="364"/>
    </row>
    <row r="11189" spans="1:9" hidden="1" x14ac:dyDescent="0.25">
      <c r="A11189" s="65" t="s">
        <v>5244</v>
      </c>
      <c r="B11189" s="74" t="s">
        <v>4287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3901</v>
      </c>
      <c r="I11189" s="364"/>
    </row>
    <row r="11190" spans="1:9" hidden="1" x14ac:dyDescent="0.25">
      <c r="A11190" s="65" t="s">
        <v>5244</v>
      </c>
      <c r="B11190" s="60" t="s">
        <v>115</v>
      </c>
      <c r="C11190" s="60" t="s">
        <v>4913</v>
      </c>
      <c r="D11190" s="65">
        <v>1</v>
      </c>
      <c r="E11190" s="66" t="s">
        <v>28</v>
      </c>
      <c r="F11190" s="68">
        <v>1900000</v>
      </c>
      <c r="G11190" s="68">
        <f t="shared" si="323"/>
        <v>1900000</v>
      </c>
      <c r="H11190" s="86" t="s">
        <v>2058</v>
      </c>
      <c r="I11190" s="364" t="s">
        <v>11388</v>
      </c>
    </row>
    <row r="11191" spans="1:9" hidden="1" x14ac:dyDescent="0.25">
      <c r="A11191" s="65" t="s">
        <v>5244</v>
      </c>
      <c r="B11191" s="60" t="s">
        <v>115</v>
      </c>
      <c r="C11191" s="60" t="s">
        <v>4913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11388</v>
      </c>
    </row>
    <row r="11192" spans="1:9" hidden="1" x14ac:dyDescent="0.25">
      <c r="A11192" s="65" t="s">
        <v>5244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11388</v>
      </c>
    </row>
    <row r="11193" spans="1:9" hidden="1" x14ac:dyDescent="0.25">
      <c r="A11193" s="65" t="s">
        <v>5244</v>
      </c>
      <c r="B11193" s="60" t="s">
        <v>5240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23"/>
        <v>155000</v>
      </c>
      <c r="H11193" s="86" t="s">
        <v>2038</v>
      </c>
      <c r="I11193" s="364" t="s">
        <v>11389</v>
      </c>
    </row>
    <row r="11194" spans="1:9" hidden="1" x14ac:dyDescent="0.25">
      <c r="A11194" s="65" t="s">
        <v>5244</v>
      </c>
      <c r="B11194" s="60" t="s">
        <v>5015</v>
      </c>
      <c r="C11194" s="60" t="s">
        <v>463</v>
      </c>
      <c r="D11194" s="81">
        <v>1</v>
      </c>
      <c r="E11194" s="372" t="s">
        <v>31</v>
      </c>
      <c r="F11194" s="605">
        <v>45000</v>
      </c>
      <c r="G11194" s="68">
        <f t="shared" si="323"/>
        <v>45000</v>
      </c>
      <c r="H11194" s="86" t="s">
        <v>2038</v>
      </c>
      <c r="I11194" s="364" t="s">
        <v>11389</v>
      </c>
    </row>
    <row r="11195" spans="1:9" hidden="1" x14ac:dyDescent="0.25">
      <c r="A11195" s="65" t="s">
        <v>5244</v>
      </c>
      <c r="B11195" s="77" t="s">
        <v>4083</v>
      </c>
      <c r="C11195" s="60" t="s">
        <v>11383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11390</v>
      </c>
    </row>
    <row r="11196" spans="1:9" hidden="1" x14ac:dyDescent="0.25">
      <c r="A11196" s="65" t="s">
        <v>5244</v>
      </c>
      <c r="B11196" s="60" t="s">
        <v>5253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5244</v>
      </c>
      <c r="B11197" s="60" t="s">
        <v>5112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5258</v>
      </c>
      <c r="B11198" s="60" t="s">
        <v>5122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24">F11198*D11198</f>
        <v>172500</v>
      </c>
      <c r="H11198" s="86" t="s">
        <v>5289</v>
      </c>
      <c r="I11198" s="364"/>
    </row>
    <row r="11199" spans="1:9" hidden="1" x14ac:dyDescent="0.25">
      <c r="A11199" s="65" t="s">
        <v>5258</v>
      </c>
      <c r="B11199" s="77" t="s">
        <v>5249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24"/>
        <v>216000</v>
      </c>
      <c r="H11199" s="86" t="s">
        <v>5289</v>
      </c>
      <c r="I11199" s="364"/>
    </row>
    <row r="11200" spans="1:9" hidden="1" x14ac:dyDescent="0.25">
      <c r="A11200" s="65" t="s">
        <v>5258</v>
      </c>
      <c r="B11200" s="60" t="s">
        <v>5269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24"/>
        <v>255000</v>
      </c>
      <c r="H11200" s="86" t="s">
        <v>5289</v>
      </c>
      <c r="I11200" s="364"/>
    </row>
    <row r="11201" spans="1:9" hidden="1" x14ac:dyDescent="0.25">
      <c r="A11201" s="65" t="s">
        <v>5258</v>
      </c>
      <c r="B11201" s="60" t="s">
        <v>5273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24"/>
        <v>30000</v>
      </c>
      <c r="H11201" s="86" t="s">
        <v>5289</v>
      </c>
      <c r="I11201" s="364"/>
    </row>
    <row r="11202" spans="1:9" hidden="1" x14ac:dyDescent="0.25">
      <c r="A11202" s="65" t="s">
        <v>5258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24"/>
        <v>60000</v>
      </c>
      <c r="H11202" s="86" t="s">
        <v>11391</v>
      </c>
      <c r="I11202" s="364"/>
    </row>
    <row r="11203" spans="1:9" hidden="1" x14ac:dyDescent="0.25">
      <c r="A11203" s="65" t="s">
        <v>5258</v>
      </c>
      <c r="B11203" s="94" t="s">
        <v>4299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24"/>
        <v>20000</v>
      </c>
      <c r="H11203" s="86" t="s">
        <v>1101</v>
      </c>
      <c r="I11203" s="364"/>
    </row>
    <row r="11204" spans="1:9" hidden="1" x14ac:dyDescent="0.25">
      <c r="A11204" s="65" t="s">
        <v>5258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24"/>
        <v>50000</v>
      </c>
      <c r="H11204" s="86" t="s">
        <v>1101</v>
      </c>
      <c r="I11204" s="364"/>
    </row>
    <row r="11205" spans="1:9" hidden="1" x14ac:dyDescent="0.25">
      <c r="A11205" s="65" t="s">
        <v>5258</v>
      </c>
      <c r="B11205" s="63" t="s">
        <v>5267</v>
      </c>
      <c r="C11205" s="60" t="s">
        <v>70</v>
      </c>
      <c r="D11205" s="81">
        <v>1</v>
      </c>
      <c r="E11205" s="66" t="s">
        <v>31</v>
      </c>
      <c r="F11205" s="403">
        <v>2200000</v>
      </c>
      <c r="G11205" s="68">
        <f t="shared" si="324"/>
        <v>2200000</v>
      </c>
      <c r="H11205" s="86" t="s">
        <v>3462</v>
      </c>
      <c r="I11205" s="364"/>
    </row>
    <row r="11206" spans="1:9" hidden="1" x14ac:dyDescent="0.25">
      <c r="A11206" s="65" t="s">
        <v>5258</v>
      </c>
      <c r="B11206" s="60" t="s">
        <v>4207</v>
      </c>
      <c r="C11206" s="165" t="s">
        <v>368</v>
      </c>
      <c r="D11206" s="81">
        <v>1</v>
      </c>
      <c r="E11206" s="66" t="s">
        <v>31</v>
      </c>
      <c r="F11206" s="403">
        <v>137000</v>
      </c>
      <c r="G11206" s="68">
        <f t="shared" si="324"/>
        <v>137000</v>
      </c>
      <c r="H11206" s="86" t="s">
        <v>3462</v>
      </c>
      <c r="I11206" s="364"/>
    </row>
    <row r="11207" spans="1:9" hidden="1" x14ac:dyDescent="0.25">
      <c r="A11207" s="65" t="s">
        <v>5258</v>
      </c>
      <c r="B11207" s="60" t="s">
        <v>5268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24"/>
        <v>2400000</v>
      </c>
      <c r="H11207" s="86" t="s">
        <v>2274</v>
      </c>
      <c r="I11207" s="364"/>
    </row>
    <row r="11208" spans="1:9" hidden="1" x14ac:dyDescent="0.25">
      <c r="A11208" s="65" t="s">
        <v>5258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24"/>
        <v>350000</v>
      </c>
      <c r="H11208" s="86" t="s">
        <v>2274</v>
      </c>
      <c r="I11208" s="364"/>
    </row>
    <row r="11209" spans="1:9" hidden="1" x14ac:dyDescent="0.25">
      <c r="A11209" s="65" t="s">
        <v>5258</v>
      </c>
      <c r="B11209" s="60" t="s">
        <v>4901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24"/>
        <v>80000</v>
      </c>
      <c r="H11209" s="86" t="s">
        <v>2274</v>
      </c>
      <c r="I11209" s="364"/>
    </row>
    <row r="11210" spans="1:9" hidden="1" x14ac:dyDescent="0.25">
      <c r="A11210" s="65" t="s">
        <v>5258</v>
      </c>
      <c r="B11210" s="60" t="s">
        <v>5270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24"/>
        <v>30000</v>
      </c>
      <c r="H11210" s="86" t="s">
        <v>5068</v>
      </c>
      <c r="I11210" s="364"/>
    </row>
    <row r="11211" spans="1:9" hidden="1" x14ac:dyDescent="0.25">
      <c r="A11211" s="65" t="s">
        <v>5258</v>
      </c>
      <c r="B11211" s="63" t="s">
        <v>4957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24"/>
        <v>12000</v>
      </c>
      <c r="H11211" s="86" t="s">
        <v>5068</v>
      </c>
      <c r="I11211" s="364"/>
    </row>
    <row r="11212" spans="1:9" hidden="1" x14ac:dyDescent="0.25">
      <c r="A11212" s="65" t="s">
        <v>5258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24"/>
        <v>900000</v>
      </c>
      <c r="H11212" s="86" t="s">
        <v>714</v>
      </c>
      <c r="I11212" s="364" t="s">
        <v>11392</v>
      </c>
    </row>
    <row r="11213" spans="1:9" hidden="1" x14ac:dyDescent="0.25">
      <c r="A11213" s="65" t="s">
        <v>5258</v>
      </c>
      <c r="B11213" s="60" t="s">
        <v>5271</v>
      </c>
      <c r="C11213" s="60" t="s">
        <v>5272</v>
      </c>
      <c r="D11213" s="81">
        <v>2</v>
      </c>
      <c r="E11213" s="66" t="s">
        <v>31</v>
      </c>
      <c r="F11213" s="217">
        <v>120000</v>
      </c>
      <c r="G11213" s="217">
        <f t="shared" si="324"/>
        <v>240000</v>
      </c>
      <c r="H11213" s="86" t="s">
        <v>3884</v>
      </c>
      <c r="I11213" s="364"/>
    </row>
    <row r="11214" spans="1:9" hidden="1" x14ac:dyDescent="0.25">
      <c r="A11214" s="65" t="s">
        <v>5258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24"/>
        <v>105000</v>
      </c>
      <c r="H11214" s="86" t="s">
        <v>3884</v>
      </c>
      <c r="I11214" s="364"/>
    </row>
    <row r="11215" spans="1:9" hidden="1" x14ac:dyDescent="0.25">
      <c r="A11215" s="65" t="s">
        <v>5258</v>
      </c>
      <c r="B11215" s="63" t="s">
        <v>8381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24"/>
        <v>105000</v>
      </c>
      <c r="H11215" s="86" t="s">
        <v>631</v>
      </c>
      <c r="I11215" s="364" t="s">
        <v>11393</v>
      </c>
    </row>
    <row r="11216" spans="1:9" hidden="1" x14ac:dyDescent="0.25">
      <c r="A11216" s="65" t="s">
        <v>5258</v>
      </c>
      <c r="B11216" s="60" t="s">
        <v>5912</v>
      </c>
      <c r="C11216" s="60" t="s">
        <v>11394</v>
      </c>
      <c r="D11216" s="65">
        <v>1</v>
      </c>
      <c r="E11216" s="66" t="s">
        <v>28</v>
      </c>
      <c r="F11216" s="217">
        <v>1275000</v>
      </c>
      <c r="G11216" s="68">
        <f t="shared" si="324"/>
        <v>1275000</v>
      </c>
      <c r="H11216" s="86" t="s">
        <v>166</v>
      </c>
      <c r="I11216" s="364" t="s">
        <v>11395</v>
      </c>
    </row>
    <row r="11217" spans="1:9" hidden="1" x14ac:dyDescent="0.25">
      <c r="A11217" s="65" t="s">
        <v>5258</v>
      </c>
      <c r="B11217" s="60" t="s">
        <v>5240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24"/>
        <v>155000</v>
      </c>
      <c r="H11217" s="86" t="s">
        <v>166</v>
      </c>
      <c r="I11217" s="364" t="s">
        <v>11395</v>
      </c>
    </row>
    <row r="11218" spans="1:9" hidden="1" x14ac:dyDescent="0.25">
      <c r="A11218" s="65" t="s">
        <v>5258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24"/>
        <v>38000</v>
      </c>
      <c r="H11218" s="86" t="s">
        <v>166</v>
      </c>
      <c r="I11218" s="364" t="s">
        <v>11395</v>
      </c>
    </row>
    <row r="11219" spans="1:9" hidden="1" x14ac:dyDescent="0.25">
      <c r="A11219" s="65" t="s">
        <v>5258</v>
      </c>
      <c r="B11219" s="60" t="s">
        <v>8381</v>
      </c>
      <c r="C11219" s="60" t="s">
        <v>8382</v>
      </c>
      <c r="D11219" s="65">
        <v>1</v>
      </c>
      <c r="E11219" s="66" t="s">
        <v>28</v>
      </c>
      <c r="F11219" s="67">
        <v>82000</v>
      </c>
      <c r="G11219" s="68">
        <f t="shared" si="324"/>
        <v>82000</v>
      </c>
      <c r="H11219" s="86" t="s">
        <v>166</v>
      </c>
      <c r="I11219" s="364" t="s">
        <v>11395</v>
      </c>
    </row>
    <row r="11220" spans="1:9" hidden="1" x14ac:dyDescent="0.25">
      <c r="A11220" s="65" t="s">
        <v>5258</v>
      </c>
      <c r="B11220" s="60" t="s">
        <v>5262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24"/>
        <v>45000</v>
      </c>
      <c r="H11220" s="86" t="s">
        <v>160</v>
      </c>
      <c r="I11220" s="364"/>
    </row>
    <row r="11221" spans="1:9" hidden="1" x14ac:dyDescent="0.25">
      <c r="A11221" s="65" t="s">
        <v>5276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11396</v>
      </c>
    </row>
    <row r="11222" spans="1:9" hidden="1" x14ac:dyDescent="0.25">
      <c r="A11222" s="65" t="s">
        <v>5276</v>
      </c>
      <c r="B11222" s="60" t="s">
        <v>8381</v>
      </c>
      <c r="C11222" s="60" t="s">
        <v>8382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11396</v>
      </c>
    </row>
    <row r="11223" spans="1:9" hidden="1" x14ac:dyDescent="0.25">
      <c r="A11223" s="65" t="s">
        <v>5276</v>
      </c>
      <c r="B11223" s="60" t="s">
        <v>4189</v>
      </c>
      <c r="C11223" s="60" t="s">
        <v>5282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5283</v>
      </c>
      <c r="I11223" s="60" t="s">
        <v>11051</v>
      </c>
    </row>
    <row r="11224" spans="1:9" hidden="1" x14ac:dyDescent="0.25">
      <c r="A11224" s="65" t="s">
        <v>5276</v>
      </c>
      <c r="B11224" s="60" t="s">
        <v>5912</v>
      </c>
      <c r="C11224" s="60" t="s">
        <v>11397</v>
      </c>
      <c r="D11224" s="65">
        <v>1</v>
      </c>
      <c r="E11224" s="66" t="s">
        <v>28</v>
      </c>
      <c r="F11224" s="217">
        <v>1275000</v>
      </c>
      <c r="G11224" s="68">
        <f t="shared" ref="G11224:G11276" si="325">F11224*D11224</f>
        <v>1275000</v>
      </c>
      <c r="H11224" s="86" t="s">
        <v>3239</v>
      </c>
      <c r="I11224" s="364" t="s">
        <v>11398</v>
      </c>
    </row>
    <row r="11225" spans="1:9" hidden="1" x14ac:dyDescent="0.25">
      <c r="A11225" s="65" t="s">
        <v>5276</v>
      </c>
      <c r="B11225" s="60" t="s">
        <v>3997</v>
      </c>
      <c r="C11225" s="60" t="s">
        <v>4419</v>
      </c>
      <c r="D11225" s="81">
        <v>5</v>
      </c>
      <c r="E11225" s="66" t="s">
        <v>137</v>
      </c>
      <c r="F11225" s="403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5276</v>
      </c>
      <c r="B11226" s="60" t="s">
        <v>3997</v>
      </c>
      <c r="C11226" s="60" t="s">
        <v>4419</v>
      </c>
      <c r="D11226" s="81">
        <v>5</v>
      </c>
      <c r="E11226" s="66" t="s">
        <v>137</v>
      </c>
      <c r="F11226" s="403">
        <v>23000</v>
      </c>
      <c r="G11226" s="68">
        <f t="shared" ref="G11226:G11231" si="326">F11226*D11226</f>
        <v>115000</v>
      </c>
      <c r="H11226" s="86" t="s">
        <v>2277</v>
      </c>
      <c r="I11226" s="364"/>
    </row>
    <row r="11227" spans="1:9" hidden="1" x14ac:dyDescent="0.25">
      <c r="A11227" s="65" t="s">
        <v>5276</v>
      </c>
      <c r="B11227" s="60" t="s">
        <v>4748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26"/>
        <v>3000</v>
      </c>
      <c r="H11227" s="86" t="s">
        <v>134</v>
      </c>
      <c r="I11227" s="364"/>
    </row>
    <row r="11228" spans="1:9" hidden="1" x14ac:dyDescent="0.25">
      <c r="A11228" s="65" t="s">
        <v>5276</v>
      </c>
      <c r="B11228" s="60" t="s">
        <v>4748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26"/>
        <v>3000</v>
      </c>
      <c r="H11228" s="86" t="s">
        <v>5068</v>
      </c>
      <c r="I11228" s="364"/>
    </row>
    <row r="11229" spans="1:9" hidden="1" x14ac:dyDescent="0.25">
      <c r="A11229" s="65" t="s">
        <v>5276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26"/>
        <v>80000</v>
      </c>
      <c r="H11229" s="86" t="s">
        <v>3530</v>
      </c>
      <c r="I11229" s="364" t="s">
        <v>11399</v>
      </c>
    </row>
    <row r="11230" spans="1:9" hidden="1" x14ac:dyDescent="0.25">
      <c r="A11230" s="65" t="s">
        <v>5276</v>
      </c>
      <c r="B11230" s="60" t="s">
        <v>4925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26"/>
        <v>20000</v>
      </c>
      <c r="H11230" s="86" t="s">
        <v>3530</v>
      </c>
      <c r="I11230" s="364" t="s">
        <v>11399</v>
      </c>
    </row>
    <row r="11231" spans="1:9" hidden="1" x14ac:dyDescent="0.25">
      <c r="A11231" s="65" t="s">
        <v>5276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26"/>
        <v>43000</v>
      </c>
      <c r="H11231" s="86" t="s">
        <v>3530</v>
      </c>
      <c r="I11231" s="364" t="s">
        <v>11399</v>
      </c>
    </row>
    <row r="11232" spans="1:9" hidden="1" x14ac:dyDescent="0.25">
      <c r="A11232" s="65" t="s">
        <v>5276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25"/>
        <v>49500</v>
      </c>
      <c r="H11232" s="86" t="s">
        <v>3530</v>
      </c>
      <c r="I11232" s="364" t="s">
        <v>11399</v>
      </c>
    </row>
    <row r="11233" spans="1:9" hidden="1" x14ac:dyDescent="0.25">
      <c r="A11233" s="65" t="s">
        <v>5276</v>
      </c>
      <c r="B11233" s="60" t="s">
        <v>10630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25"/>
        <v>175000</v>
      </c>
      <c r="H11233" s="86" t="s">
        <v>3530</v>
      </c>
      <c r="I11233" s="364" t="s">
        <v>11399</v>
      </c>
    </row>
    <row r="11234" spans="1:9" hidden="1" x14ac:dyDescent="0.25">
      <c r="A11234" s="65" t="s">
        <v>5276</v>
      </c>
      <c r="B11234" s="60" t="s">
        <v>5281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25"/>
        <v>100000</v>
      </c>
      <c r="H11234" s="86" t="s">
        <v>3462</v>
      </c>
      <c r="I11234" s="364"/>
    </row>
    <row r="11235" spans="1:9" hidden="1" x14ac:dyDescent="0.25">
      <c r="A11235" s="65" t="s">
        <v>5276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25"/>
        <v>222499</v>
      </c>
      <c r="H11235" s="86" t="s">
        <v>3462</v>
      </c>
      <c r="I11235" s="364"/>
    </row>
    <row r="11236" spans="1:9" hidden="1" x14ac:dyDescent="0.25">
      <c r="A11236" s="65" t="s">
        <v>5276</v>
      </c>
      <c r="B11236" s="63" t="s">
        <v>4169</v>
      </c>
      <c r="C11236" s="60" t="s">
        <v>8582</v>
      </c>
      <c r="D11236" s="65">
        <v>1</v>
      </c>
      <c r="E11236" s="66" t="s">
        <v>28</v>
      </c>
      <c r="F11236" s="68">
        <v>32500</v>
      </c>
      <c r="G11236" s="68">
        <f t="shared" si="325"/>
        <v>32500</v>
      </c>
      <c r="H11236" s="86" t="s">
        <v>3462</v>
      </c>
      <c r="I11236" s="364"/>
    </row>
    <row r="11237" spans="1:9" hidden="1" x14ac:dyDescent="0.25">
      <c r="A11237" s="65" t="s">
        <v>5276</v>
      </c>
      <c r="B11237" s="77" t="s">
        <v>11400</v>
      </c>
      <c r="C11237" s="60" t="s">
        <v>11401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11402</v>
      </c>
    </row>
    <row r="11238" spans="1:9" hidden="1" x14ac:dyDescent="0.25">
      <c r="A11238" s="65" t="s">
        <v>5276</v>
      </c>
      <c r="B11238" s="77" t="s">
        <v>11400</v>
      </c>
      <c r="C11238" s="60" t="s">
        <v>11403</v>
      </c>
      <c r="D11238" s="81">
        <v>1</v>
      </c>
      <c r="E11238" s="66" t="s">
        <v>31</v>
      </c>
      <c r="F11238" s="72">
        <v>1875000</v>
      </c>
      <c r="G11238" s="68">
        <f t="shared" si="325"/>
        <v>1875000</v>
      </c>
      <c r="H11238" s="86" t="s">
        <v>696</v>
      </c>
      <c r="I11238" s="364" t="s">
        <v>11402</v>
      </c>
    </row>
    <row r="11239" spans="1:9" hidden="1" x14ac:dyDescent="0.25">
      <c r="A11239" s="65" t="s">
        <v>5276</v>
      </c>
      <c r="B11239" s="77" t="s">
        <v>11400</v>
      </c>
      <c r="C11239" s="60" t="s">
        <v>11404</v>
      </c>
      <c r="D11239" s="81">
        <v>1</v>
      </c>
      <c r="E11239" s="372" t="s">
        <v>31</v>
      </c>
      <c r="F11239" s="72">
        <v>1875000</v>
      </c>
      <c r="G11239" s="68">
        <f t="shared" si="325"/>
        <v>1875000</v>
      </c>
      <c r="H11239" s="86" t="s">
        <v>696</v>
      </c>
      <c r="I11239" s="364" t="s">
        <v>11402</v>
      </c>
    </row>
    <row r="11240" spans="1:9" hidden="1" x14ac:dyDescent="0.25">
      <c r="A11240" s="65" t="s">
        <v>5276</v>
      </c>
      <c r="B11240" s="77" t="s">
        <v>11400</v>
      </c>
      <c r="C11240" s="60" t="s">
        <v>11405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11402</v>
      </c>
    </row>
    <row r="11241" spans="1:9" hidden="1" x14ac:dyDescent="0.25">
      <c r="A11241" s="65" t="s">
        <v>5276</v>
      </c>
      <c r="B11241" s="77" t="s">
        <v>11400</v>
      </c>
      <c r="C11241" s="60" t="s">
        <v>11406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11402</v>
      </c>
    </row>
    <row r="11242" spans="1:9" hidden="1" x14ac:dyDescent="0.25">
      <c r="A11242" s="65" t="s">
        <v>5276</v>
      </c>
      <c r="B11242" s="77" t="s">
        <v>11400</v>
      </c>
      <c r="C11242" s="60" t="s">
        <v>11407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11402</v>
      </c>
    </row>
    <row r="11243" spans="1:9" hidden="1" x14ac:dyDescent="0.25">
      <c r="A11243" s="65" t="s">
        <v>5276</v>
      </c>
      <c r="B11243" s="77" t="s">
        <v>11400</v>
      </c>
      <c r="C11243" s="203" t="s">
        <v>11408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11402</v>
      </c>
    </row>
    <row r="11244" spans="1:9" hidden="1" x14ac:dyDescent="0.25">
      <c r="A11244" s="65" t="s">
        <v>5276</v>
      </c>
      <c r="B11244" s="77" t="s">
        <v>11400</v>
      </c>
      <c r="C11244" s="60" t="s">
        <v>11409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11402</v>
      </c>
    </row>
    <row r="11245" spans="1:9" hidden="1" x14ac:dyDescent="0.25">
      <c r="A11245" s="65" t="s">
        <v>5276</v>
      </c>
      <c r="B11245" s="77" t="s">
        <v>11400</v>
      </c>
      <c r="C11245" s="86" t="s">
        <v>11410</v>
      </c>
      <c r="D11245" s="65">
        <v>1</v>
      </c>
      <c r="E11245" s="66" t="s">
        <v>31</v>
      </c>
      <c r="F11245" s="72">
        <v>1875000</v>
      </c>
      <c r="G11245" s="68">
        <f t="shared" si="325"/>
        <v>1875000</v>
      </c>
      <c r="H11245" s="86" t="s">
        <v>696</v>
      </c>
      <c r="I11245" s="364" t="s">
        <v>11402</v>
      </c>
    </row>
    <row r="11246" spans="1:9" hidden="1" x14ac:dyDescent="0.25">
      <c r="A11246" s="65" t="s">
        <v>5276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25"/>
        <v>75000</v>
      </c>
      <c r="H11246" s="86" t="s">
        <v>696</v>
      </c>
      <c r="I11246" s="364" t="s">
        <v>11402</v>
      </c>
    </row>
    <row r="11247" spans="1:9" hidden="1" x14ac:dyDescent="0.25">
      <c r="A11247" s="65" t="s">
        <v>5276</v>
      </c>
      <c r="B11247" s="60" t="s">
        <v>232</v>
      </c>
      <c r="C11247" s="60" t="s">
        <v>10886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11402</v>
      </c>
    </row>
    <row r="11248" spans="1:9" hidden="1" x14ac:dyDescent="0.25">
      <c r="A11248" s="65" t="s">
        <v>5276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5289</v>
      </c>
      <c r="I11248" s="364"/>
    </row>
    <row r="11249" spans="1:9" hidden="1" x14ac:dyDescent="0.25">
      <c r="A11249" s="65" t="s">
        <v>5276</v>
      </c>
      <c r="B11249" s="63" t="s">
        <v>4957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5289</v>
      </c>
      <c r="I11249" s="364"/>
    </row>
    <row r="11250" spans="1:9" hidden="1" x14ac:dyDescent="0.25">
      <c r="A11250" s="65" t="s">
        <v>5276</v>
      </c>
      <c r="B11250" s="60" t="s">
        <v>4748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5289</v>
      </c>
      <c r="I11250" s="364"/>
    </row>
    <row r="11251" spans="1:9" hidden="1" x14ac:dyDescent="0.25">
      <c r="A11251" s="65" t="s">
        <v>5276</v>
      </c>
      <c r="B11251" s="60" t="s">
        <v>5279</v>
      </c>
      <c r="C11251" s="60" t="s">
        <v>5280</v>
      </c>
      <c r="D11251" s="65">
        <v>6</v>
      </c>
      <c r="E11251" s="66" t="s">
        <v>31</v>
      </c>
      <c r="F11251" s="67">
        <v>19000</v>
      </c>
      <c r="G11251" s="217">
        <f t="shared" si="325"/>
        <v>114000</v>
      </c>
      <c r="H11251" s="86" t="s">
        <v>5289</v>
      </c>
      <c r="I11251" s="73"/>
    </row>
    <row r="11252" spans="1:9" hidden="1" x14ac:dyDescent="0.25">
      <c r="A11252" s="65" t="s">
        <v>5276</v>
      </c>
      <c r="B11252" s="60" t="s">
        <v>232</v>
      </c>
      <c r="C11252" s="60" t="s">
        <v>10886</v>
      </c>
      <c r="D11252" s="81">
        <v>1</v>
      </c>
      <c r="E11252" s="66" t="s">
        <v>28</v>
      </c>
      <c r="F11252" s="89">
        <v>198550</v>
      </c>
      <c r="G11252" s="217">
        <f t="shared" si="325"/>
        <v>198550</v>
      </c>
      <c r="H11252" s="86" t="s">
        <v>1105</v>
      </c>
      <c r="I11252" s="364" t="s">
        <v>11411</v>
      </c>
    </row>
    <row r="11253" spans="1:9" hidden="1" x14ac:dyDescent="0.25">
      <c r="A11253" s="65" t="s">
        <v>5276</v>
      </c>
      <c r="B11253" s="79" t="s">
        <v>4852</v>
      </c>
      <c r="C11253" s="60" t="s">
        <v>4853</v>
      </c>
      <c r="D11253" s="65">
        <v>1</v>
      </c>
      <c r="E11253" s="66" t="s">
        <v>31</v>
      </c>
      <c r="F11253" s="68">
        <v>196350</v>
      </c>
      <c r="G11253" s="217">
        <f t="shared" si="325"/>
        <v>196350</v>
      </c>
      <c r="H11253" s="86" t="s">
        <v>1105</v>
      </c>
      <c r="I11253" s="364" t="s">
        <v>11411</v>
      </c>
    </row>
    <row r="11254" spans="1:9" hidden="1" x14ac:dyDescent="0.25">
      <c r="A11254" s="65" t="s">
        <v>5276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25"/>
        <v>120000</v>
      </c>
      <c r="H11254" s="86" t="s">
        <v>1105</v>
      </c>
      <c r="I11254" s="364" t="s">
        <v>11411</v>
      </c>
    </row>
    <row r="11255" spans="1:9" hidden="1" x14ac:dyDescent="0.25">
      <c r="A11255" s="65" t="s">
        <v>5276</v>
      </c>
      <c r="B11255" s="60" t="s">
        <v>4925</v>
      </c>
      <c r="C11255" s="60" t="s">
        <v>391</v>
      </c>
      <c r="D11255" s="65">
        <v>12</v>
      </c>
      <c r="E11255" s="66" t="s">
        <v>31</v>
      </c>
      <c r="F11255" s="396">
        <v>5000</v>
      </c>
      <c r="G11255" s="68">
        <f t="shared" si="325"/>
        <v>60000</v>
      </c>
      <c r="H11255" s="86" t="s">
        <v>1105</v>
      </c>
      <c r="I11255" s="364" t="s">
        <v>11411</v>
      </c>
    </row>
    <row r="11256" spans="1:9" hidden="1" x14ac:dyDescent="0.25">
      <c r="A11256" s="65" t="s">
        <v>5276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6">
        <v>43000</v>
      </c>
      <c r="G11256" s="217">
        <f t="shared" si="325"/>
        <v>43000</v>
      </c>
      <c r="H11256" s="86" t="s">
        <v>1105</v>
      </c>
      <c r="I11256" s="364" t="s">
        <v>11411</v>
      </c>
    </row>
    <row r="11257" spans="1:9" hidden="1" x14ac:dyDescent="0.25">
      <c r="A11257" s="65" t="s">
        <v>5276</v>
      </c>
      <c r="B11257" s="60" t="s">
        <v>4925</v>
      </c>
      <c r="C11257" s="60" t="s">
        <v>391</v>
      </c>
      <c r="D11257" s="65">
        <v>4</v>
      </c>
      <c r="E11257" s="66" t="s">
        <v>31</v>
      </c>
      <c r="F11257" s="396">
        <v>5000</v>
      </c>
      <c r="G11257" s="217">
        <f t="shared" si="325"/>
        <v>20000</v>
      </c>
      <c r="H11257" s="86" t="s">
        <v>1105</v>
      </c>
      <c r="I11257" s="364" t="s">
        <v>11411</v>
      </c>
    </row>
    <row r="11258" spans="1:9" hidden="1" x14ac:dyDescent="0.25">
      <c r="A11258" s="65" t="s">
        <v>5276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25"/>
        <v>49500</v>
      </c>
      <c r="H11258" s="86" t="s">
        <v>1105</v>
      </c>
      <c r="I11258" s="364" t="s">
        <v>11411</v>
      </c>
    </row>
    <row r="11259" spans="1:9" hidden="1" x14ac:dyDescent="0.25">
      <c r="A11259" s="65" t="s">
        <v>5276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25"/>
        <v>43000</v>
      </c>
      <c r="H11259" s="86" t="s">
        <v>1105</v>
      </c>
      <c r="I11259" s="364" t="s">
        <v>11411</v>
      </c>
    </row>
    <row r="11260" spans="1:9" hidden="1" x14ac:dyDescent="0.25">
      <c r="A11260" s="65" t="s">
        <v>5276</v>
      </c>
      <c r="B11260" s="60" t="s">
        <v>234</v>
      </c>
      <c r="C11260" s="77" t="s">
        <v>10649</v>
      </c>
      <c r="D11260" s="81">
        <v>2</v>
      </c>
      <c r="E11260" s="66" t="s">
        <v>31</v>
      </c>
      <c r="F11260" s="217">
        <v>129999</v>
      </c>
      <c r="G11260" s="217">
        <f t="shared" si="325"/>
        <v>259998</v>
      </c>
      <c r="H11260" s="86" t="s">
        <v>2058</v>
      </c>
      <c r="I11260" s="86" t="s">
        <v>11412</v>
      </c>
    </row>
    <row r="11261" spans="1:9" hidden="1" x14ac:dyDescent="0.25">
      <c r="A11261" s="65" t="s">
        <v>5276</v>
      </c>
      <c r="B11261" s="63" t="s">
        <v>4170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25"/>
        <v>40000</v>
      </c>
      <c r="H11261" s="86" t="s">
        <v>2058</v>
      </c>
      <c r="I11261" s="86" t="s">
        <v>11412</v>
      </c>
    </row>
    <row r="11262" spans="1:9" hidden="1" x14ac:dyDescent="0.25">
      <c r="A11262" s="65" t="s">
        <v>5276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25"/>
        <v>60000</v>
      </c>
      <c r="H11262" s="86" t="s">
        <v>2058</v>
      </c>
      <c r="I11262" s="86" t="s">
        <v>11412</v>
      </c>
    </row>
    <row r="11263" spans="1:9" hidden="1" x14ac:dyDescent="0.25">
      <c r="A11263" s="65" t="s">
        <v>5276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25"/>
        <v>49500</v>
      </c>
      <c r="H11263" s="86" t="s">
        <v>2058</v>
      </c>
      <c r="I11263" s="86" t="s">
        <v>11412</v>
      </c>
    </row>
    <row r="11264" spans="1:9" hidden="1" x14ac:dyDescent="0.25">
      <c r="A11264" s="65" t="s">
        <v>5276</v>
      </c>
      <c r="B11264" s="60" t="s">
        <v>115</v>
      </c>
      <c r="C11264" s="60" t="s">
        <v>11413</v>
      </c>
      <c r="D11264" s="65">
        <v>1</v>
      </c>
      <c r="E11264" s="76" t="s">
        <v>31</v>
      </c>
      <c r="F11264" s="90">
        <v>1900000</v>
      </c>
      <c r="G11264" s="217">
        <f t="shared" si="325"/>
        <v>1900000</v>
      </c>
      <c r="H11264" s="86" t="s">
        <v>1043</v>
      </c>
      <c r="I11264" s="60" t="s">
        <v>11414</v>
      </c>
    </row>
    <row r="11265" spans="1:9" hidden="1" x14ac:dyDescent="0.25">
      <c r="A11265" s="65" t="s">
        <v>5276</v>
      </c>
      <c r="B11265" s="60" t="s">
        <v>115</v>
      </c>
      <c r="C11265" s="60" t="s">
        <v>11415</v>
      </c>
      <c r="D11265" s="65">
        <v>1</v>
      </c>
      <c r="E11265" s="76" t="s">
        <v>31</v>
      </c>
      <c r="F11265" s="90">
        <v>1900000</v>
      </c>
      <c r="G11265" s="217">
        <f t="shared" si="325"/>
        <v>1900000</v>
      </c>
      <c r="H11265" s="86" t="s">
        <v>1043</v>
      </c>
      <c r="I11265" s="60" t="s">
        <v>11414</v>
      </c>
    </row>
    <row r="11266" spans="1:9" hidden="1" x14ac:dyDescent="0.25">
      <c r="A11266" s="65" t="s">
        <v>5276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25"/>
        <v>253800</v>
      </c>
      <c r="H11266" s="86" t="s">
        <v>2007</v>
      </c>
      <c r="I11266" s="60" t="s">
        <v>11416</v>
      </c>
    </row>
    <row r="11267" spans="1:9" hidden="1" x14ac:dyDescent="0.25">
      <c r="A11267" s="65" t="s">
        <v>5276</v>
      </c>
      <c r="B11267" s="60" t="s">
        <v>11417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25"/>
        <v>87500</v>
      </c>
      <c r="H11267" s="86" t="s">
        <v>2007</v>
      </c>
      <c r="I11267" s="60" t="s">
        <v>11416</v>
      </c>
    </row>
    <row r="11268" spans="1:9" hidden="1" x14ac:dyDescent="0.25">
      <c r="A11268" s="65" t="s">
        <v>5276</v>
      </c>
      <c r="B11268" s="60" t="s">
        <v>5195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25"/>
        <v>36000</v>
      </c>
      <c r="H11268" s="86" t="s">
        <v>2007</v>
      </c>
      <c r="I11268" s="60" t="s">
        <v>11416</v>
      </c>
    </row>
    <row r="11269" spans="1:9" hidden="1" x14ac:dyDescent="0.25">
      <c r="A11269" s="65" t="s">
        <v>5276</v>
      </c>
      <c r="B11269" s="60" t="s">
        <v>8381</v>
      </c>
      <c r="C11269" s="60" t="s">
        <v>8382</v>
      </c>
      <c r="D11269" s="65">
        <v>1</v>
      </c>
      <c r="E11269" s="66" t="s">
        <v>31</v>
      </c>
      <c r="F11269" s="67">
        <v>35000</v>
      </c>
      <c r="G11269" s="217">
        <f t="shared" si="325"/>
        <v>35000</v>
      </c>
      <c r="H11269" s="86" t="s">
        <v>2007</v>
      </c>
      <c r="I11269" s="60" t="s">
        <v>11416</v>
      </c>
    </row>
    <row r="11270" spans="1:9" hidden="1" x14ac:dyDescent="0.25">
      <c r="A11270" s="65" t="s">
        <v>5276</v>
      </c>
      <c r="B11270" s="63" t="s">
        <v>4169</v>
      </c>
      <c r="C11270" s="60" t="s">
        <v>8582</v>
      </c>
      <c r="D11270" s="65">
        <v>1</v>
      </c>
      <c r="E11270" s="66" t="s">
        <v>31</v>
      </c>
      <c r="F11270" s="67">
        <v>35000</v>
      </c>
      <c r="G11270" s="68">
        <f t="shared" si="325"/>
        <v>35000</v>
      </c>
      <c r="H11270" s="86" t="s">
        <v>126</v>
      </c>
      <c r="I11270" s="60" t="s">
        <v>11418</v>
      </c>
    </row>
    <row r="11271" spans="1:9" hidden="1" x14ac:dyDescent="0.25">
      <c r="A11271" s="65" t="s">
        <v>5276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25"/>
        <v>594000</v>
      </c>
      <c r="H11271" s="86" t="s">
        <v>11419</v>
      </c>
      <c r="I11271" s="60" t="s">
        <v>11420</v>
      </c>
    </row>
    <row r="11272" spans="1:9" hidden="1" x14ac:dyDescent="0.25">
      <c r="A11272" s="65" t="s">
        <v>5276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25"/>
        <v>714000</v>
      </c>
      <c r="H11272" s="86" t="s">
        <v>11419</v>
      </c>
      <c r="I11272" s="60" t="s">
        <v>11420</v>
      </c>
    </row>
    <row r="11273" spans="1:9" hidden="1" x14ac:dyDescent="0.25">
      <c r="A11273" s="65" t="s">
        <v>5276</v>
      </c>
      <c r="B11273" s="60" t="s">
        <v>217</v>
      </c>
      <c r="C11273" s="188" t="s">
        <v>5284</v>
      </c>
      <c r="D11273" s="65">
        <v>2</v>
      </c>
      <c r="E11273" s="66" t="s">
        <v>219</v>
      </c>
      <c r="F11273" s="67">
        <v>1</v>
      </c>
      <c r="G11273" s="68">
        <f t="shared" si="325"/>
        <v>2</v>
      </c>
      <c r="H11273" s="86" t="s">
        <v>552</v>
      </c>
      <c r="I11273" s="60" t="s">
        <v>11420</v>
      </c>
    </row>
    <row r="11274" spans="1:9" hidden="1" x14ac:dyDescent="0.25">
      <c r="A11274" s="65" t="s">
        <v>5276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25"/>
        <v>75000</v>
      </c>
      <c r="H11274" s="86" t="s">
        <v>552</v>
      </c>
      <c r="I11274" s="60" t="s">
        <v>11421</v>
      </c>
    </row>
    <row r="11275" spans="1:9" hidden="1" x14ac:dyDescent="0.25">
      <c r="A11275" s="65" t="s">
        <v>5276</v>
      </c>
      <c r="B11275" s="63" t="s">
        <v>8381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25"/>
        <v>105000</v>
      </c>
      <c r="H11275" s="86" t="s">
        <v>1306</v>
      </c>
      <c r="I11275" s="60" t="s">
        <v>11422</v>
      </c>
    </row>
    <row r="11276" spans="1:9" hidden="1" x14ac:dyDescent="0.25">
      <c r="A11276" s="65" t="s">
        <v>5276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25"/>
        <v>90000</v>
      </c>
      <c r="H11276" s="86" t="s">
        <v>3884</v>
      </c>
      <c r="I11276" s="60"/>
    </row>
    <row r="11277" spans="1:9" hidden="1" x14ac:dyDescent="0.25">
      <c r="A11277" s="65" t="s">
        <v>5276</v>
      </c>
      <c r="B11277" s="77" t="s">
        <v>599</v>
      </c>
      <c r="C11277" s="60" t="s">
        <v>10563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5285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11423</v>
      </c>
    </row>
    <row r="11279" spans="1:9" hidden="1" x14ac:dyDescent="0.25">
      <c r="A11279" s="60" t="s">
        <v>5285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27">F11279*D11279</f>
        <v>190789.5</v>
      </c>
      <c r="H11279" s="86" t="s">
        <v>2274</v>
      </c>
      <c r="I11279" s="364" t="s">
        <v>11423</v>
      </c>
    </row>
    <row r="11280" spans="1:9" hidden="1" x14ac:dyDescent="0.25">
      <c r="A11280" s="60" t="s">
        <v>5285</v>
      </c>
      <c r="B11280" s="60" t="s">
        <v>3985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27"/>
        <v>420000</v>
      </c>
      <c r="H11280" s="86" t="s">
        <v>3884</v>
      </c>
      <c r="I11280" s="60"/>
    </row>
    <row r="11281" spans="1:9" hidden="1" x14ac:dyDescent="0.25">
      <c r="A11281" s="60" t="s">
        <v>5285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27"/>
        <v>59500</v>
      </c>
      <c r="H11281" s="86" t="s">
        <v>3884</v>
      </c>
      <c r="I11281" s="60"/>
    </row>
    <row r="11282" spans="1:9" hidden="1" x14ac:dyDescent="0.25">
      <c r="A11282" s="60" t="s">
        <v>5285</v>
      </c>
      <c r="B11282" s="63" t="s">
        <v>5297</v>
      </c>
      <c r="C11282" s="60" t="s">
        <v>584</v>
      </c>
      <c r="D11282" s="81">
        <v>10</v>
      </c>
      <c r="E11282" s="66" t="s">
        <v>71</v>
      </c>
      <c r="F11282" s="403">
        <v>5350</v>
      </c>
      <c r="G11282" s="68">
        <f>F11282*D11282</f>
        <v>53500</v>
      </c>
      <c r="H11282" s="86" t="s">
        <v>3884</v>
      </c>
      <c r="I11282" s="60"/>
    </row>
    <row r="11283" spans="1:9" hidden="1" x14ac:dyDescent="0.25">
      <c r="A11283" s="60" t="s">
        <v>5285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27"/>
        <v>45000</v>
      </c>
      <c r="H11283" s="86" t="s">
        <v>1095</v>
      </c>
      <c r="I11283" s="364" t="s">
        <v>11424</v>
      </c>
    </row>
    <row r="11284" spans="1:9" hidden="1" x14ac:dyDescent="0.25">
      <c r="A11284" s="60" t="s">
        <v>5285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27"/>
        <v>56400</v>
      </c>
      <c r="H11284" s="86" t="s">
        <v>1791</v>
      </c>
      <c r="I11284" s="364"/>
    </row>
    <row r="11285" spans="1:9" hidden="1" x14ac:dyDescent="0.25">
      <c r="A11285" s="60" t="s">
        <v>5285</v>
      </c>
      <c r="B11285" s="60" t="s">
        <v>11425</v>
      </c>
      <c r="C11285" s="60" t="s">
        <v>1239</v>
      </c>
      <c r="D11285" s="81">
        <v>1</v>
      </c>
      <c r="E11285" s="66" t="s">
        <v>31</v>
      </c>
      <c r="F11285" s="403">
        <v>300000</v>
      </c>
      <c r="G11285" s="68">
        <f t="shared" si="327"/>
        <v>300000</v>
      </c>
      <c r="H11285" s="86" t="s">
        <v>1637</v>
      </c>
      <c r="I11285" s="364" t="s">
        <v>11426</v>
      </c>
    </row>
    <row r="11286" spans="1:9" hidden="1" x14ac:dyDescent="0.25">
      <c r="A11286" s="60" t="s">
        <v>5285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27"/>
        <v>348500</v>
      </c>
      <c r="H11286" s="86" t="s">
        <v>1637</v>
      </c>
      <c r="I11286" s="364" t="s">
        <v>11426</v>
      </c>
    </row>
    <row r="11287" spans="1:9" hidden="1" x14ac:dyDescent="0.25">
      <c r="A11287" s="60" t="s">
        <v>5285</v>
      </c>
      <c r="B11287" s="79" t="s">
        <v>5211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27"/>
        <v>190000</v>
      </c>
      <c r="H11287" s="86" t="s">
        <v>166</v>
      </c>
      <c r="I11287" s="364" t="s">
        <v>11427</v>
      </c>
    </row>
    <row r="11288" spans="1:9" hidden="1" x14ac:dyDescent="0.25">
      <c r="A11288" s="60" t="s">
        <v>5285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27"/>
        <v>40000</v>
      </c>
      <c r="H11288" s="86" t="s">
        <v>166</v>
      </c>
      <c r="I11288" s="364" t="s">
        <v>11427</v>
      </c>
    </row>
    <row r="11289" spans="1:9" hidden="1" x14ac:dyDescent="0.25">
      <c r="A11289" s="60" t="s">
        <v>5285</v>
      </c>
      <c r="B11289" s="60" t="s">
        <v>11428</v>
      </c>
      <c r="C11289" s="60" t="s">
        <v>11429</v>
      </c>
      <c r="D11289" s="81">
        <v>2</v>
      </c>
      <c r="E11289" s="66" t="s">
        <v>31</v>
      </c>
      <c r="F11289" s="217">
        <v>175000</v>
      </c>
      <c r="G11289" s="68">
        <f t="shared" si="327"/>
        <v>350000</v>
      </c>
      <c r="H11289" s="86" t="s">
        <v>166</v>
      </c>
      <c r="I11289" s="364" t="s">
        <v>11427</v>
      </c>
    </row>
    <row r="11290" spans="1:9" hidden="1" x14ac:dyDescent="0.25">
      <c r="A11290" s="60" t="s">
        <v>5285</v>
      </c>
      <c r="B11290" s="77" t="s">
        <v>599</v>
      </c>
      <c r="C11290" s="60" t="s">
        <v>10563</v>
      </c>
      <c r="D11290" s="81">
        <v>2</v>
      </c>
      <c r="E11290" s="66" t="s">
        <v>31</v>
      </c>
      <c r="F11290" s="217">
        <v>475000</v>
      </c>
      <c r="G11290" s="68">
        <f t="shared" si="327"/>
        <v>950000</v>
      </c>
      <c r="H11290" s="86" t="s">
        <v>2744</v>
      </c>
      <c r="I11290" s="364" t="s">
        <v>11430</v>
      </c>
    </row>
    <row r="11291" spans="1:9" hidden="1" x14ac:dyDescent="0.25">
      <c r="A11291" s="60" t="s">
        <v>5285</v>
      </c>
      <c r="B11291" s="60" t="s">
        <v>5290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27"/>
        <v>500000</v>
      </c>
      <c r="H11291" s="86" t="s">
        <v>2038</v>
      </c>
      <c r="I11291" s="364" t="s">
        <v>11389</v>
      </c>
    </row>
    <row r="11292" spans="1:9" hidden="1" x14ac:dyDescent="0.25">
      <c r="A11292" s="60" t="s">
        <v>5285</v>
      </c>
      <c r="B11292" s="60" t="s">
        <v>11215</v>
      </c>
      <c r="C11292" s="60" t="s">
        <v>11431</v>
      </c>
      <c r="D11292" s="65">
        <v>1</v>
      </c>
      <c r="E11292" s="66" t="s">
        <v>31</v>
      </c>
      <c r="F11292" s="67">
        <v>1545000</v>
      </c>
      <c r="G11292" s="68">
        <f t="shared" si="327"/>
        <v>1545000</v>
      </c>
      <c r="H11292" s="86" t="s">
        <v>2038</v>
      </c>
      <c r="I11292" s="364" t="s">
        <v>11432</v>
      </c>
    </row>
    <row r="11293" spans="1:9" hidden="1" x14ac:dyDescent="0.25">
      <c r="A11293" s="60" t="s">
        <v>5285</v>
      </c>
      <c r="B11293" s="60" t="s">
        <v>11215</v>
      </c>
      <c r="C11293" s="60" t="s">
        <v>11433</v>
      </c>
      <c r="D11293" s="65">
        <v>1</v>
      </c>
      <c r="E11293" s="66" t="s">
        <v>31</v>
      </c>
      <c r="F11293" s="67">
        <v>1545000</v>
      </c>
      <c r="G11293" s="68">
        <f t="shared" si="327"/>
        <v>1545000</v>
      </c>
      <c r="H11293" s="86" t="s">
        <v>2038</v>
      </c>
      <c r="I11293" s="364" t="s">
        <v>11432</v>
      </c>
    </row>
    <row r="11294" spans="1:9" hidden="1" x14ac:dyDescent="0.25">
      <c r="A11294" s="60" t="s">
        <v>5285</v>
      </c>
      <c r="B11294" s="79" t="s">
        <v>10944</v>
      </c>
      <c r="C11294" s="71" t="s">
        <v>10604</v>
      </c>
      <c r="D11294" s="65">
        <v>2</v>
      </c>
      <c r="E11294" s="66" t="s">
        <v>31</v>
      </c>
      <c r="F11294" s="67">
        <v>160000</v>
      </c>
      <c r="G11294" s="68">
        <f t="shared" si="327"/>
        <v>320000</v>
      </c>
      <c r="H11294" s="86" t="s">
        <v>2038</v>
      </c>
      <c r="I11294" s="364" t="s">
        <v>11432</v>
      </c>
    </row>
    <row r="11295" spans="1:9" hidden="1" x14ac:dyDescent="0.25">
      <c r="A11295" s="60" t="s">
        <v>5285</v>
      </c>
      <c r="B11295" s="60" t="s">
        <v>11434</v>
      </c>
      <c r="C11295" s="60" t="s">
        <v>5007</v>
      </c>
      <c r="D11295" s="65">
        <v>2</v>
      </c>
      <c r="E11295" s="66" t="s">
        <v>31</v>
      </c>
      <c r="F11295" s="67">
        <v>50000</v>
      </c>
      <c r="G11295" s="68">
        <f t="shared" si="327"/>
        <v>100000</v>
      </c>
      <c r="H11295" s="86" t="s">
        <v>2038</v>
      </c>
      <c r="I11295" s="364" t="s">
        <v>11432</v>
      </c>
    </row>
    <row r="11296" spans="1:9" hidden="1" x14ac:dyDescent="0.25">
      <c r="A11296" s="60" t="s">
        <v>5285</v>
      </c>
      <c r="B11296" s="60" t="s">
        <v>5288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27"/>
        <v>21000</v>
      </c>
      <c r="H11296" s="86" t="s">
        <v>5289</v>
      </c>
      <c r="I11296" s="364"/>
    </row>
    <row r="11297" spans="1:9" hidden="1" x14ac:dyDescent="0.25">
      <c r="A11297" s="60" t="s">
        <v>5285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27"/>
        <v>253800</v>
      </c>
      <c r="H11297" s="86" t="s">
        <v>1606</v>
      </c>
      <c r="I11297" s="364" t="s">
        <v>11435</v>
      </c>
    </row>
    <row r="11298" spans="1:9" hidden="1" x14ac:dyDescent="0.25">
      <c r="A11298" s="60" t="s">
        <v>5285</v>
      </c>
      <c r="B11298" s="60" t="s">
        <v>11417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27"/>
        <v>87500</v>
      </c>
      <c r="H11298" s="86" t="s">
        <v>1606</v>
      </c>
      <c r="I11298" s="364" t="s">
        <v>11435</v>
      </c>
    </row>
    <row r="11299" spans="1:9" hidden="1" x14ac:dyDescent="0.25">
      <c r="A11299" s="60" t="s">
        <v>5285</v>
      </c>
      <c r="B11299" s="60" t="s">
        <v>5195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11435</v>
      </c>
    </row>
    <row r="11300" spans="1:9" hidden="1" x14ac:dyDescent="0.25">
      <c r="A11300" s="60" t="s">
        <v>5285</v>
      </c>
      <c r="B11300" s="60" t="s">
        <v>8381</v>
      </c>
      <c r="C11300" s="60" t="s">
        <v>8382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11435</v>
      </c>
    </row>
    <row r="11301" spans="1:9" hidden="1" x14ac:dyDescent="0.25">
      <c r="A11301" s="60" t="s">
        <v>5285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11435</v>
      </c>
    </row>
    <row r="11302" spans="1:9" hidden="1" x14ac:dyDescent="0.25">
      <c r="A11302" s="60" t="s">
        <v>5285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11435</v>
      </c>
    </row>
    <row r="11303" spans="1:9" hidden="1" x14ac:dyDescent="0.25">
      <c r="A11303" s="60" t="s">
        <v>5285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11435</v>
      </c>
    </row>
    <row r="11304" spans="1:9" hidden="1" x14ac:dyDescent="0.25">
      <c r="A11304" s="60" t="s">
        <v>5285</v>
      </c>
      <c r="B11304" s="60" t="s">
        <v>5293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27"/>
        <v>50000</v>
      </c>
      <c r="H11304" s="86" t="s">
        <v>2319</v>
      </c>
      <c r="I11304" s="364"/>
    </row>
    <row r="11305" spans="1:9" hidden="1" x14ac:dyDescent="0.25">
      <c r="A11305" s="60" t="s">
        <v>5285</v>
      </c>
      <c r="B11305" s="60" t="s">
        <v>5286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4010</v>
      </c>
      <c r="I11305" s="364" t="s">
        <v>11436</v>
      </c>
    </row>
    <row r="11306" spans="1:9" hidden="1" x14ac:dyDescent="0.25">
      <c r="A11306" s="60" t="s">
        <v>5285</v>
      </c>
      <c r="B11306" s="60" t="s">
        <v>11437</v>
      </c>
      <c r="C11306" s="60" t="s">
        <v>5007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11436</v>
      </c>
    </row>
    <row r="11307" spans="1:9" hidden="1" x14ac:dyDescent="0.25">
      <c r="A11307" s="60" t="s">
        <v>5285</v>
      </c>
      <c r="B11307" s="60" t="s">
        <v>11437</v>
      </c>
      <c r="C11307" s="60" t="s">
        <v>5007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11438</v>
      </c>
    </row>
    <row r="11308" spans="1:9" hidden="1" x14ac:dyDescent="0.25">
      <c r="A11308" s="60" t="s">
        <v>5285</v>
      </c>
      <c r="B11308" s="60" t="s">
        <v>11439</v>
      </c>
      <c r="C11308" s="60" t="s">
        <v>5007</v>
      </c>
      <c r="D11308" s="81">
        <v>10</v>
      </c>
      <c r="E11308" s="66" t="s">
        <v>31</v>
      </c>
      <c r="F11308" s="217">
        <v>90000</v>
      </c>
      <c r="G11308" s="217">
        <f t="shared" ref="G11308:G11314" si="328">F11308*D11308</f>
        <v>900000</v>
      </c>
      <c r="H11308" s="86" t="s">
        <v>552</v>
      </c>
      <c r="I11308" s="364" t="s">
        <v>11438</v>
      </c>
    </row>
    <row r="11309" spans="1:9" hidden="1" x14ac:dyDescent="0.25">
      <c r="A11309" s="60" t="s">
        <v>5285</v>
      </c>
      <c r="B11309" s="60" t="s">
        <v>11440</v>
      </c>
      <c r="C11309" s="60" t="s">
        <v>11441</v>
      </c>
      <c r="D11309" s="81">
        <v>1</v>
      </c>
      <c r="E11309" s="66" t="s">
        <v>31</v>
      </c>
      <c r="F11309" s="217">
        <v>1550000</v>
      </c>
      <c r="G11309" s="217">
        <f t="shared" si="328"/>
        <v>1550000</v>
      </c>
      <c r="H11309" s="86" t="s">
        <v>552</v>
      </c>
      <c r="I11309" s="364" t="s">
        <v>11438</v>
      </c>
    </row>
    <row r="11310" spans="1:9" hidden="1" x14ac:dyDescent="0.25">
      <c r="A11310" s="60" t="s">
        <v>5285</v>
      </c>
      <c r="B11310" s="60" t="s">
        <v>11440</v>
      </c>
      <c r="C11310" s="60" t="s">
        <v>11442</v>
      </c>
      <c r="D11310" s="81">
        <v>1</v>
      </c>
      <c r="E11310" s="66" t="s">
        <v>31</v>
      </c>
      <c r="F11310" s="217">
        <v>1550000</v>
      </c>
      <c r="G11310" s="217">
        <f t="shared" si="328"/>
        <v>1550000</v>
      </c>
      <c r="H11310" s="86" t="s">
        <v>552</v>
      </c>
      <c r="I11310" s="364" t="s">
        <v>11438</v>
      </c>
    </row>
    <row r="11311" spans="1:9" hidden="1" x14ac:dyDescent="0.25">
      <c r="A11311" s="60" t="s">
        <v>5285</v>
      </c>
      <c r="B11311" s="60" t="s">
        <v>11440</v>
      </c>
      <c r="C11311" s="60" t="s">
        <v>11443</v>
      </c>
      <c r="D11311" s="81">
        <v>1</v>
      </c>
      <c r="E11311" s="66" t="s">
        <v>31</v>
      </c>
      <c r="F11311" s="217">
        <v>1550000</v>
      </c>
      <c r="G11311" s="217">
        <f t="shared" si="328"/>
        <v>1550000</v>
      </c>
      <c r="H11311" s="86" t="s">
        <v>552</v>
      </c>
      <c r="I11311" s="364" t="s">
        <v>11438</v>
      </c>
    </row>
    <row r="11312" spans="1:9" hidden="1" x14ac:dyDescent="0.25">
      <c r="A11312" s="60" t="s">
        <v>5285</v>
      </c>
      <c r="B11312" s="60" t="s">
        <v>11440</v>
      </c>
      <c r="C11312" s="60" t="s">
        <v>11444</v>
      </c>
      <c r="D11312" s="81">
        <v>1</v>
      </c>
      <c r="E11312" s="66" t="s">
        <v>31</v>
      </c>
      <c r="F11312" s="217">
        <v>1550000</v>
      </c>
      <c r="G11312" s="217">
        <f t="shared" si="328"/>
        <v>1550000</v>
      </c>
      <c r="H11312" s="86" t="s">
        <v>552</v>
      </c>
      <c r="I11312" s="364" t="s">
        <v>11438</v>
      </c>
    </row>
    <row r="11313" spans="1:9" hidden="1" x14ac:dyDescent="0.25">
      <c r="A11313" s="60" t="s">
        <v>5285</v>
      </c>
      <c r="B11313" s="60" t="s">
        <v>11440</v>
      </c>
      <c r="C11313" s="60" t="s">
        <v>11445</v>
      </c>
      <c r="D11313" s="81">
        <v>1</v>
      </c>
      <c r="E11313" s="66" t="s">
        <v>31</v>
      </c>
      <c r="F11313" s="217">
        <v>1550000</v>
      </c>
      <c r="G11313" s="217">
        <f t="shared" si="328"/>
        <v>1550000</v>
      </c>
      <c r="H11313" s="86" t="s">
        <v>552</v>
      </c>
      <c r="I11313" s="364" t="s">
        <v>11438</v>
      </c>
    </row>
    <row r="11314" spans="1:9" hidden="1" x14ac:dyDescent="0.25">
      <c r="A11314" s="60" t="s">
        <v>5285</v>
      </c>
      <c r="B11314" s="60" t="s">
        <v>11440</v>
      </c>
      <c r="C11314" s="60" t="s">
        <v>11446</v>
      </c>
      <c r="D11314" s="81">
        <v>1</v>
      </c>
      <c r="E11314" s="66" t="s">
        <v>31</v>
      </c>
      <c r="F11314" s="217">
        <v>1550000</v>
      </c>
      <c r="G11314" s="217">
        <f t="shared" si="328"/>
        <v>1550000</v>
      </c>
      <c r="H11314" s="86" t="s">
        <v>552</v>
      </c>
      <c r="I11314" s="364" t="s">
        <v>11438</v>
      </c>
    </row>
    <row r="11315" spans="1:9" hidden="1" x14ac:dyDescent="0.25">
      <c r="A11315" s="60" t="s">
        <v>5285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27"/>
        <v>24750</v>
      </c>
      <c r="H11315" s="86" t="s">
        <v>909</v>
      </c>
      <c r="I11315" s="364"/>
    </row>
    <row r="11316" spans="1:9" hidden="1" x14ac:dyDescent="0.25">
      <c r="A11316" s="60" t="s">
        <v>5285</v>
      </c>
      <c r="B11316" s="60" t="s">
        <v>10556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27"/>
        <v>10000</v>
      </c>
      <c r="H11316" s="86" t="s">
        <v>909</v>
      </c>
      <c r="I11316" s="364"/>
    </row>
    <row r="11317" spans="1:9" hidden="1" x14ac:dyDescent="0.25">
      <c r="A11317" s="60" t="s">
        <v>5285</v>
      </c>
      <c r="B11317" s="79" t="s">
        <v>356</v>
      </c>
      <c r="C11317" s="60" t="s">
        <v>11158</v>
      </c>
      <c r="D11317" s="65">
        <v>1</v>
      </c>
      <c r="E11317" s="66" t="s">
        <v>31</v>
      </c>
      <c r="F11317" s="396">
        <v>580000</v>
      </c>
      <c r="G11317" s="217">
        <f t="shared" si="327"/>
        <v>580000</v>
      </c>
      <c r="H11317" s="86" t="s">
        <v>2048</v>
      </c>
      <c r="I11317" s="364" t="s">
        <v>11447</v>
      </c>
    </row>
    <row r="11318" spans="1:9" hidden="1" x14ac:dyDescent="0.25">
      <c r="A11318" s="60" t="s">
        <v>5285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6">
        <v>15000</v>
      </c>
      <c r="G11318" s="217">
        <f t="shared" si="327"/>
        <v>15000</v>
      </c>
      <c r="H11318" s="86" t="s">
        <v>2048</v>
      </c>
      <c r="I11318" s="364" t="s">
        <v>11447</v>
      </c>
    </row>
    <row r="11319" spans="1:9" hidden="1" x14ac:dyDescent="0.25">
      <c r="A11319" s="60" t="s">
        <v>5285</v>
      </c>
      <c r="B11319" s="111" t="s">
        <v>5467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27"/>
        <v>60000</v>
      </c>
      <c r="H11319" s="86" t="s">
        <v>1146</v>
      </c>
      <c r="I11319" s="364" t="s">
        <v>11448</v>
      </c>
    </row>
    <row r="11320" spans="1:9" hidden="1" x14ac:dyDescent="0.25">
      <c r="A11320" s="60" t="s">
        <v>5285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27"/>
        <v>900000</v>
      </c>
      <c r="H11320" s="86" t="s">
        <v>789</v>
      </c>
      <c r="I11320" s="86" t="s">
        <v>11449</v>
      </c>
    </row>
    <row r="11321" spans="1:9" hidden="1" x14ac:dyDescent="0.25">
      <c r="A11321" s="60" t="s">
        <v>5285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27"/>
        <v>165000</v>
      </c>
      <c r="H11321" s="86" t="s">
        <v>648</v>
      </c>
      <c r="I11321" s="86"/>
    </row>
    <row r="11322" spans="1:9" hidden="1" x14ac:dyDescent="0.25">
      <c r="A11322" s="60" t="s">
        <v>5285</v>
      </c>
      <c r="B11322" s="378" t="s">
        <v>135</v>
      </c>
      <c r="C11322" s="378" t="s">
        <v>136</v>
      </c>
      <c r="D11322" s="377">
        <v>9</v>
      </c>
      <c r="E11322" s="443" t="s">
        <v>137</v>
      </c>
      <c r="F11322" s="444">
        <v>28200</v>
      </c>
      <c r="G11322" s="382">
        <f t="shared" si="327"/>
        <v>253800</v>
      </c>
      <c r="H11322" s="497" t="s">
        <v>558</v>
      </c>
      <c r="I11322" s="497"/>
    </row>
    <row r="11323" spans="1:9" hidden="1" x14ac:dyDescent="0.25">
      <c r="A11323" s="60" t="s">
        <v>5285</v>
      </c>
      <c r="B11323" s="60" t="s">
        <v>5298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27"/>
        <v>625000</v>
      </c>
      <c r="H11323" s="86" t="s">
        <v>1301</v>
      </c>
      <c r="I11323" s="86"/>
    </row>
    <row r="11324" spans="1:9" hidden="1" x14ac:dyDescent="0.25">
      <c r="A11324" s="60" t="s">
        <v>5285</v>
      </c>
      <c r="B11324" s="60" t="s">
        <v>5300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27"/>
        <v>510000</v>
      </c>
      <c r="H11324" s="86" t="s">
        <v>1301</v>
      </c>
      <c r="I11324" s="60"/>
    </row>
    <row r="11325" spans="1:9" hidden="1" x14ac:dyDescent="0.25">
      <c r="A11325" s="60" t="s">
        <v>5285</v>
      </c>
      <c r="B11325" s="60" t="s">
        <v>5301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27"/>
        <v>140000</v>
      </c>
      <c r="H11325" s="86" t="s">
        <v>1301</v>
      </c>
      <c r="I11325" s="60"/>
    </row>
    <row r="11326" spans="1:9" hidden="1" x14ac:dyDescent="0.25">
      <c r="A11326" s="60" t="s">
        <v>5285</v>
      </c>
      <c r="B11326" s="60" t="s">
        <v>5302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5303</v>
      </c>
      <c r="B11327" s="60" t="s">
        <v>5122</v>
      </c>
      <c r="C11327" s="75" t="s">
        <v>145</v>
      </c>
      <c r="D11327" s="65">
        <v>5</v>
      </c>
      <c r="E11327" s="66" t="s">
        <v>64</v>
      </c>
      <c r="F11327" s="396">
        <v>57500</v>
      </c>
      <c r="G11327" s="68">
        <f>F11327*D11327</f>
        <v>287500</v>
      </c>
      <c r="H11327" s="86" t="s">
        <v>5289</v>
      </c>
      <c r="I11327" s="364"/>
    </row>
    <row r="11328" spans="1:9" hidden="1" x14ac:dyDescent="0.25">
      <c r="A11328" s="60" t="s">
        <v>5303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29">F11328*D11328</f>
        <v>15000</v>
      </c>
      <c r="H11328" s="86" t="s">
        <v>5289</v>
      </c>
      <c r="I11328" s="364"/>
    </row>
    <row r="11329" spans="1:9" hidden="1" x14ac:dyDescent="0.25">
      <c r="A11329" s="60" t="s">
        <v>5303</v>
      </c>
      <c r="B11329" s="60" t="s">
        <v>5277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29"/>
        <v>90000</v>
      </c>
      <c r="H11329" s="86" t="s">
        <v>5289</v>
      </c>
      <c r="I11329" s="60"/>
    </row>
    <row r="11330" spans="1:9" hidden="1" x14ac:dyDescent="0.25">
      <c r="A11330" s="60" t="s">
        <v>5303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3">
        <v>17000</v>
      </c>
      <c r="G11330" s="68">
        <f>F11330*D11330</f>
        <v>255000</v>
      </c>
      <c r="H11330" s="86" t="s">
        <v>5289</v>
      </c>
      <c r="I11330" s="60"/>
    </row>
    <row r="11331" spans="1:9" hidden="1" x14ac:dyDescent="0.25">
      <c r="A11331" s="60" t="s">
        <v>5303</v>
      </c>
      <c r="B11331" s="60" t="s">
        <v>5277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5289</v>
      </c>
      <c r="I11331" s="60"/>
    </row>
    <row r="11332" spans="1:9" hidden="1" x14ac:dyDescent="0.25">
      <c r="A11332" s="60" t="s">
        <v>5303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11450</v>
      </c>
    </row>
    <row r="11333" spans="1:9" hidden="1" x14ac:dyDescent="0.25">
      <c r="A11333" s="60" t="s">
        <v>5303</v>
      </c>
      <c r="B11333" s="60" t="s">
        <v>4047</v>
      </c>
      <c r="C11333" s="60" t="s">
        <v>340</v>
      </c>
      <c r="D11333" s="81">
        <v>1</v>
      </c>
      <c r="E11333" s="66" t="s">
        <v>28</v>
      </c>
      <c r="F11333" s="403">
        <v>87500</v>
      </c>
      <c r="G11333" s="68">
        <f>F11333*D11333</f>
        <v>87500</v>
      </c>
      <c r="H11333" s="86" t="s">
        <v>138</v>
      </c>
      <c r="I11333" s="60" t="s">
        <v>11450</v>
      </c>
    </row>
    <row r="11334" spans="1:9" hidden="1" x14ac:dyDescent="0.25">
      <c r="A11334" s="60" t="s">
        <v>5303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3">
        <v>850</v>
      </c>
      <c r="G11334" s="68">
        <f>F11334*D11334</f>
        <v>20400</v>
      </c>
      <c r="H11334" s="86" t="s">
        <v>3893</v>
      </c>
      <c r="I11334" s="60"/>
    </row>
    <row r="11335" spans="1:9" hidden="1" x14ac:dyDescent="0.25">
      <c r="A11335" s="60" t="s">
        <v>5303</v>
      </c>
      <c r="B11335" s="60" t="s">
        <v>4426</v>
      </c>
      <c r="C11335" s="60" t="s">
        <v>10563</v>
      </c>
      <c r="D11335" s="65">
        <v>1</v>
      </c>
      <c r="E11335" s="66" t="s">
        <v>28</v>
      </c>
      <c r="F11335" s="217">
        <v>475000</v>
      </c>
      <c r="G11335" s="68">
        <f t="shared" si="329"/>
        <v>475000</v>
      </c>
      <c r="H11335" s="86" t="s">
        <v>160</v>
      </c>
      <c r="I11335" s="364" t="s">
        <v>11451</v>
      </c>
    </row>
    <row r="11336" spans="1:9" hidden="1" x14ac:dyDescent="0.25">
      <c r="A11336" s="60" t="s">
        <v>5303</v>
      </c>
      <c r="B11336" s="75" t="s">
        <v>462</v>
      </c>
      <c r="C11336" s="71" t="s">
        <v>5007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11451</v>
      </c>
    </row>
    <row r="11337" spans="1:9" hidden="1" x14ac:dyDescent="0.25">
      <c r="A11337" s="60" t="s">
        <v>5303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3">
        <v>50000</v>
      </c>
      <c r="G11337" s="68">
        <f t="shared" ref="G11337:G11342" si="330">F11337*D11337</f>
        <v>50000</v>
      </c>
      <c r="H11337" s="86" t="s">
        <v>160</v>
      </c>
      <c r="I11337" s="364" t="s">
        <v>11451</v>
      </c>
    </row>
    <row r="11338" spans="1:9" hidden="1" x14ac:dyDescent="0.25">
      <c r="A11338" s="60" t="s">
        <v>5303</v>
      </c>
      <c r="B11338" s="60" t="s">
        <v>5291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30"/>
        <v>85000</v>
      </c>
      <c r="H11338" s="86" t="s">
        <v>631</v>
      </c>
      <c r="I11338" s="364" t="s">
        <v>11452</v>
      </c>
    </row>
    <row r="11339" spans="1:9" hidden="1" x14ac:dyDescent="0.25">
      <c r="A11339" s="60" t="s">
        <v>5303</v>
      </c>
      <c r="B11339" s="60" t="s">
        <v>5305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30"/>
        <v>450000</v>
      </c>
      <c r="H11339" s="86" t="s">
        <v>631</v>
      </c>
      <c r="I11339" s="364" t="s">
        <v>11452</v>
      </c>
    </row>
    <row r="11340" spans="1:9" hidden="1" x14ac:dyDescent="0.25">
      <c r="A11340" s="60" t="s">
        <v>5303</v>
      </c>
      <c r="B11340" s="60" t="s">
        <v>5306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30"/>
        <v>50000</v>
      </c>
      <c r="H11340" s="86" t="s">
        <v>631</v>
      </c>
      <c r="I11340" s="364" t="s">
        <v>11452</v>
      </c>
    </row>
    <row r="11341" spans="1:9" hidden="1" x14ac:dyDescent="0.25">
      <c r="A11341" s="60" t="s">
        <v>5303</v>
      </c>
      <c r="B11341" s="60" t="s">
        <v>5307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30"/>
        <v>35000</v>
      </c>
      <c r="H11341" s="86" t="s">
        <v>631</v>
      </c>
      <c r="I11341" s="364" t="s">
        <v>11452</v>
      </c>
    </row>
    <row r="11342" spans="1:9" hidden="1" x14ac:dyDescent="0.25">
      <c r="A11342" s="60" t="s">
        <v>5303</v>
      </c>
      <c r="B11342" s="60" t="s">
        <v>5308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30"/>
        <v>35000</v>
      </c>
      <c r="H11342" s="86" t="s">
        <v>631</v>
      </c>
      <c r="I11342" s="364" t="s">
        <v>11452</v>
      </c>
    </row>
    <row r="11343" spans="1:9" hidden="1" x14ac:dyDescent="0.25">
      <c r="A11343" s="60" t="s">
        <v>5303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29"/>
        <v>253800</v>
      </c>
      <c r="H11343" s="86" t="s">
        <v>631</v>
      </c>
      <c r="I11343" s="364" t="s">
        <v>11452</v>
      </c>
    </row>
    <row r="11344" spans="1:9" hidden="1" x14ac:dyDescent="0.25">
      <c r="A11344" s="60" t="s">
        <v>5303</v>
      </c>
      <c r="B11344" s="60" t="s">
        <v>5287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29"/>
        <v>104000</v>
      </c>
      <c r="H11344" s="86" t="s">
        <v>5068</v>
      </c>
      <c r="I11344" s="364"/>
    </row>
    <row r="11345" spans="1:9" x14ac:dyDescent="0.25">
      <c r="A11345" s="60" t="s">
        <v>5303</v>
      </c>
      <c r="B11345" s="60" t="s">
        <v>5357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29"/>
        <v>12000</v>
      </c>
      <c r="H11345" s="86" t="s">
        <v>5068</v>
      </c>
      <c r="I11345" s="364"/>
    </row>
    <row r="11346" spans="1:9" hidden="1" x14ac:dyDescent="0.25">
      <c r="A11346" s="60" t="s">
        <v>5303</v>
      </c>
      <c r="B11346" s="75" t="s">
        <v>5314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29"/>
        <v>210000</v>
      </c>
      <c r="H11346" s="86" t="s">
        <v>953</v>
      </c>
      <c r="I11346" s="364"/>
    </row>
    <row r="11347" spans="1:9" hidden="1" x14ac:dyDescent="0.25">
      <c r="A11347" s="60" t="s">
        <v>5303</v>
      </c>
      <c r="B11347" s="60" t="s">
        <v>5323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29"/>
        <v>40000</v>
      </c>
      <c r="H11347" s="86" t="s">
        <v>953</v>
      </c>
      <c r="I11347" s="364"/>
    </row>
    <row r="11348" spans="1:9" hidden="1" x14ac:dyDescent="0.25">
      <c r="A11348" s="60" t="s">
        <v>5303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3">
        <v>850</v>
      </c>
      <c r="G11348" s="68">
        <f t="shared" si="329"/>
        <v>22100</v>
      </c>
      <c r="H11348" s="86" t="s">
        <v>1301</v>
      </c>
      <c r="I11348" s="364"/>
    </row>
    <row r="11349" spans="1:9" hidden="1" x14ac:dyDescent="0.25">
      <c r="A11349" s="60" t="s">
        <v>5303</v>
      </c>
      <c r="B11349" s="77" t="s">
        <v>5324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29"/>
        <v>270000</v>
      </c>
      <c r="H11349" s="86" t="s">
        <v>1301</v>
      </c>
      <c r="I11349" s="364"/>
    </row>
    <row r="11350" spans="1:9" hidden="1" x14ac:dyDescent="0.25">
      <c r="A11350" s="60" t="s">
        <v>5303</v>
      </c>
      <c r="B11350" s="60" t="s">
        <v>5321</v>
      </c>
      <c r="C11350" s="60" t="s">
        <v>5315</v>
      </c>
      <c r="D11350" s="81">
        <v>1</v>
      </c>
      <c r="E11350" s="66" t="s">
        <v>31</v>
      </c>
      <c r="F11350" s="217">
        <v>350000</v>
      </c>
      <c r="G11350" s="217">
        <f t="shared" si="329"/>
        <v>350000</v>
      </c>
      <c r="H11350" s="86" t="s">
        <v>2319</v>
      </c>
      <c r="I11350" s="364"/>
    </row>
    <row r="11351" spans="1:9" hidden="1" x14ac:dyDescent="0.25">
      <c r="A11351" s="60" t="s">
        <v>5303</v>
      </c>
      <c r="B11351" s="60" t="s">
        <v>5322</v>
      </c>
      <c r="C11351" s="60" t="s">
        <v>5315</v>
      </c>
      <c r="D11351" s="65">
        <v>1</v>
      </c>
      <c r="E11351" s="66" t="s">
        <v>28</v>
      </c>
      <c r="F11351" s="72">
        <v>390000</v>
      </c>
      <c r="G11351" s="217">
        <f t="shared" si="329"/>
        <v>390000</v>
      </c>
      <c r="H11351" s="86" t="s">
        <v>2319</v>
      </c>
      <c r="I11351" s="364"/>
    </row>
    <row r="11352" spans="1:9" hidden="1" x14ac:dyDescent="0.25">
      <c r="A11352" s="60" t="s">
        <v>5303</v>
      </c>
      <c r="B11352" s="60" t="s">
        <v>11453</v>
      </c>
      <c r="C11352" s="188" t="s">
        <v>11454</v>
      </c>
      <c r="D11352" s="65">
        <v>1</v>
      </c>
      <c r="E11352" s="66" t="s">
        <v>31</v>
      </c>
      <c r="F11352" s="67">
        <v>1275000</v>
      </c>
      <c r="G11352" s="68">
        <f t="shared" si="329"/>
        <v>1275000</v>
      </c>
      <c r="H11352" s="86" t="s">
        <v>147</v>
      </c>
      <c r="I11352" s="364" t="s">
        <v>11455</v>
      </c>
    </row>
    <row r="11353" spans="1:9" hidden="1" x14ac:dyDescent="0.25">
      <c r="A11353" s="60" t="s">
        <v>5303</v>
      </c>
      <c r="B11353" s="60" t="s">
        <v>11456</v>
      </c>
      <c r="C11353" s="60" t="s">
        <v>5007</v>
      </c>
      <c r="D11353" s="65">
        <v>1</v>
      </c>
      <c r="E11353" s="66" t="s">
        <v>31</v>
      </c>
      <c r="F11353" s="67">
        <v>140000</v>
      </c>
      <c r="G11353" s="68">
        <f t="shared" si="329"/>
        <v>140000</v>
      </c>
      <c r="H11353" s="86" t="s">
        <v>147</v>
      </c>
      <c r="I11353" s="364" t="s">
        <v>11455</v>
      </c>
    </row>
    <row r="11354" spans="1:9" hidden="1" x14ac:dyDescent="0.25">
      <c r="A11354" s="60" t="s">
        <v>5325</v>
      </c>
      <c r="B11354" s="77" t="s">
        <v>4750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29"/>
        <v>420000</v>
      </c>
      <c r="H11354" s="86" t="s">
        <v>5289</v>
      </c>
      <c r="I11354" s="364"/>
    </row>
    <row r="11355" spans="1:9" hidden="1" x14ac:dyDescent="0.25">
      <c r="A11355" s="60" t="s">
        <v>5325</v>
      </c>
      <c r="B11355" s="60" t="s">
        <v>5227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29"/>
        <v>70000</v>
      </c>
      <c r="H11355" s="86" t="s">
        <v>5289</v>
      </c>
      <c r="I11355" s="364"/>
    </row>
    <row r="11356" spans="1:9" hidden="1" x14ac:dyDescent="0.25">
      <c r="A11356" s="60" t="s">
        <v>5325</v>
      </c>
      <c r="B11356" s="77" t="s">
        <v>4956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29"/>
        <v>272000</v>
      </c>
      <c r="H11356" s="86" t="s">
        <v>5289</v>
      </c>
      <c r="I11356" s="60"/>
    </row>
    <row r="11357" spans="1:9" hidden="1" x14ac:dyDescent="0.25">
      <c r="A11357" s="60" t="s">
        <v>5325</v>
      </c>
      <c r="B11357" s="111" t="s">
        <v>5334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29"/>
        <v>90000</v>
      </c>
      <c r="H11357" s="86" t="s">
        <v>5289</v>
      </c>
      <c r="I11357" s="60"/>
    </row>
    <row r="11358" spans="1:9" hidden="1" x14ac:dyDescent="0.25">
      <c r="A11358" s="60" t="s">
        <v>5325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29"/>
        <v>36975</v>
      </c>
      <c r="H11358" s="86" t="s">
        <v>154</v>
      </c>
      <c r="I11358" s="60"/>
    </row>
    <row r="11359" spans="1:9" hidden="1" x14ac:dyDescent="0.25">
      <c r="A11359" s="60" t="s">
        <v>5325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3">
        <v>28200</v>
      </c>
      <c r="G11359" s="68">
        <f t="shared" si="329"/>
        <v>42300</v>
      </c>
      <c r="H11359" s="86" t="s">
        <v>154</v>
      </c>
      <c r="I11359" s="60"/>
    </row>
    <row r="11360" spans="1:9" hidden="1" x14ac:dyDescent="0.25">
      <c r="A11360" s="60" t="s">
        <v>5325</v>
      </c>
      <c r="B11360" s="60" t="s">
        <v>11457</v>
      </c>
      <c r="C11360" s="60" t="s">
        <v>11458</v>
      </c>
      <c r="D11360" s="65">
        <v>1</v>
      </c>
      <c r="E11360" s="66" t="s">
        <v>28</v>
      </c>
      <c r="F11360" s="67">
        <v>858600</v>
      </c>
      <c r="G11360" s="68">
        <f t="shared" si="329"/>
        <v>858600</v>
      </c>
      <c r="H11360" s="86" t="s">
        <v>11459</v>
      </c>
      <c r="I11360" s="60" t="s">
        <v>11460</v>
      </c>
    </row>
    <row r="11361" spans="1:9" hidden="1" x14ac:dyDescent="0.25">
      <c r="A11361" s="60" t="s">
        <v>5325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3">
        <v>28200</v>
      </c>
      <c r="G11361" s="68">
        <f t="shared" si="329"/>
        <v>225600</v>
      </c>
      <c r="H11361" s="86" t="s">
        <v>2003</v>
      </c>
      <c r="I11361" s="60" t="s">
        <v>11461</v>
      </c>
    </row>
    <row r="11362" spans="1:9" hidden="1" x14ac:dyDescent="0.25">
      <c r="A11362" s="60" t="s">
        <v>5325</v>
      </c>
      <c r="B11362" s="60" t="s">
        <v>11215</v>
      </c>
      <c r="C11362" s="60" t="s">
        <v>11462</v>
      </c>
      <c r="D11362" s="65">
        <v>1</v>
      </c>
      <c r="E11362" s="66" t="s">
        <v>28</v>
      </c>
      <c r="F11362" s="217">
        <v>1545000</v>
      </c>
      <c r="G11362" s="68">
        <f t="shared" si="329"/>
        <v>1545000</v>
      </c>
      <c r="H11362" s="86" t="s">
        <v>2003</v>
      </c>
      <c r="I11362" s="60" t="s">
        <v>11461</v>
      </c>
    </row>
    <row r="11363" spans="1:9" hidden="1" x14ac:dyDescent="0.25">
      <c r="A11363" s="60" t="s">
        <v>5325</v>
      </c>
      <c r="B11363" s="60" t="s">
        <v>11215</v>
      </c>
      <c r="C11363" s="71" t="s">
        <v>11463</v>
      </c>
      <c r="D11363" s="65">
        <v>1</v>
      </c>
      <c r="E11363" s="76" t="s">
        <v>28</v>
      </c>
      <c r="F11363" s="90">
        <v>1545000</v>
      </c>
      <c r="G11363" s="68">
        <f t="shared" si="329"/>
        <v>1545000</v>
      </c>
      <c r="H11363" s="86" t="s">
        <v>2003</v>
      </c>
      <c r="I11363" s="60" t="s">
        <v>11461</v>
      </c>
    </row>
    <row r="11364" spans="1:9" hidden="1" x14ac:dyDescent="0.25">
      <c r="A11364" s="60" t="s">
        <v>5325</v>
      </c>
      <c r="B11364" s="79" t="s">
        <v>10944</v>
      </c>
      <c r="C11364" s="71" t="s">
        <v>10604</v>
      </c>
      <c r="D11364" s="81">
        <v>2</v>
      </c>
      <c r="E11364" s="66" t="s">
        <v>31</v>
      </c>
      <c r="F11364" s="403">
        <v>160000</v>
      </c>
      <c r="G11364" s="68">
        <f t="shared" si="329"/>
        <v>320000</v>
      </c>
      <c r="H11364" s="86" t="s">
        <v>2003</v>
      </c>
      <c r="I11364" s="60" t="s">
        <v>11461</v>
      </c>
    </row>
    <row r="11365" spans="1:9" hidden="1" x14ac:dyDescent="0.25">
      <c r="A11365" s="60" t="s">
        <v>5325</v>
      </c>
      <c r="B11365" s="60" t="s">
        <v>11434</v>
      </c>
      <c r="C11365" s="60" t="s">
        <v>5007</v>
      </c>
      <c r="D11365" s="65">
        <v>2</v>
      </c>
      <c r="E11365" s="66" t="s">
        <v>28</v>
      </c>
      <c r="F11365" s="67">
        <v>50000</v>
      </c>
      <c r="G11365" s="217">
        <f t="shared" si="329"/>
        <v>100000</v>
      </c>
      <c r="H11365" s="86" t="s">
        <v>2003</v>
      </c>
      <c r="I11365" s="60" t="s">
        <v>11461</v>
      </c>
    </row>
    <row r="11366" spans="1:9" hidden="1" x14ac:dyDescent="0.25">
      <c r="A11366" s="60" t="s">
        <v>5325</v>
      </c>
      <c r="B11366" s="60" t="s">
        <v>5292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29"/>
        <v>90000</v>
      </c>
      <c r="H11366" s="86" t="s">
        <v>1301</v>
      </c>
      <c r="I11366" s="364"/>
    </row>
    <row r="11367" spans="1:9" hidden="1" x14ac:dyDescent="0.25">
      <c r="A11367" s="60" t="s">
        <v>5325</v>
      </c>
      <c r="B11367" s="60" t="s">
        <v>11464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29"/>
        <v>25000</v>
      </c>
      <c r="H11367" s="86" t="s">
        <v>1301</v>
      </c>
      <c r="I11367" s="364"/>
    </row>
    <row r="11368" spans="1:9" hidden="1" x14ac:dyDescent="0.25">
      <c r="A11368" s="60" t="s">
        <v>5325</v>
      </c>
      <c r="B11368" s="74" t="s">
        <v>5326</v>
      </c>
      <c r="C11368" s="215" t="s">
        <v>5327</v>
      </c>
      <c r="D11368" s="65">
        <v>56</v>
      </c>
      <c r="E11368" s="66" t="s">
        <v>31</v>
      </c>
      <c r="F11368" s="67">
        <v>125250</v>
      </c>
      <c r="G11368" s="68">
        <f t="shared" si="329"/>
        <v>7014000</v>
      </c>
      <c r="H11368" s="86" t="s">
        <v>687</v>
      </c>
      <c r="I11368" s="364" t="s">
        <v>11465</v>
      </c>
    </row>
    <row r="11369" spans="1:9" hidden="1" x14ac:dyDescent="0.25">
      <c r="A11369" s="60" t="s">
        <v>5325</v>
      </c>
      <c r="B11369" s="60" t="s">
        <v>5328</v>
      </c>
      <c r="C11369" s="215" t="s">
        <v>5327</v>
      </c>
      <c r="D11369" s="65">
        <v>10</v>
      </c>
      <c r="E11369" s="66" t="s">
        <v>31</v>
      </c>
      <c r="F11369" s="68">
        <v>794500</v>
      </c>
      <c r="G11369" s="68">
        <f t="shared" si="329"/>
        <v>7945000</v>
      </c>
      <c r="H11369" s="86" t="s">
        <v>687</v>
      </c>
      <c r="I11369" s="364" t="s">
        <v>11465</v>
      </c>
    </row>
    <row r="11370" spans="1:9" hidden="1" x14ac:dyDescent="0.25">
      <c r="A11370" s="60" t="s">
        <v>5325</v>
      </c>
      <c r="B11370" s="60" t="s">
        <v>5329</v>
      </c>
      <c r="C11370" s="215" t="s">
        <v>5327</v>
      </c>
      <c r="D11370" s="65">
        <v>10</v>
      </c>
      <c r="E11370" s="66" t="s">
        <v>31</v>
      </c>
      <c r="F11370" s="62">
        <v>916500</v>
      </c>
      <c r="G11370" s="68">
        <f t="shared" si="329"/>
        <v>9165000</v>
      </c>
      <c r="H11370" s="86" t="s">
        <v>687</v>
      </c>
      <c r="I11370" s="364" t="s">
        <v>11465</v>
      </c>
    </row>
    <row r="11371" spans="1:9" hidden="1" x14ac:dyDescent="0.25">
      <c r="A11371" s="60" t="s">
        <v>5325</v>
      </c>
      <c r="B11371" s="75" t="s">
        <v>5335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29"/>
        <v>50000</v>
      </c>
      <c r="H11371" s="86" t="s">
        <v>648</v>
      </c>
      <c r="I11371" s="364"/>
    </row>
    <row r="11372" spans="1:9" hidden="1" x14ac:dyDescent="0.25">
      <c r="A11372" s="60" t="s">
        <v>5325</v>
      </c>
      <c r="B11372" s="63" t="s">
        <v>5336</v>
      </c>
      <c r="C11372" s="60" t="s">
        <v>105</v>
      </c>
      <c r="D11372" s="81">
        <v>1</v>
      </c>
      <c r="E11372" s="66" t="s">
        <v>71</v>
      </c>
      <c r="F11372" s="403">
        <v>200000</v>
      </c>
      <c r="G11372" s="68">
        <f t="shared" si="329"/>
        <v>200000</v>
      </c>
      <c r="H11372" s="86" t="s">
        <v>560</v>
      </c>
      <c r="I11372" s="364"/>
    </row>
    <row r="11373" spans="1:9" hidden="1" x14ac:dyDescent="0.25">
      <c r="A11373" s="60" t="s">
        <v>5325</v>
      </c>
      <c r="B11373" s="63" t="s">
        <v>11466</v>
      </c>
      <c r="C11373" s="60" t="s">
        <v>67</v>
      </c>
      <c r="D11373" s="81">
        <v>1</v>
      </c>
      <c r="E11373" s="66" t="s">
        <v>28</v>
      </c>
      <c r="F11373" s="403">
        <v>15000</v>
      </c>
      <c r="G11373" s="68">
        <f t="shared" si="329"/>
        <v>15000</v>
      </c>
      <c r="H11373" s="86" t="s">
        <v>5068</v>
      </c>
      <c r="I11373" s="364"/>
    </row>
    <row r="11374" spans="1:9" hidden="1" x14ac:dyDescent="0.25">
      <c r="A11374" s="60" t="s">
        <v>5325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29"/>
        <v>150000</v>
      </c>
      <c r="H11374" s="86" t="s">
        <v>552</v>
      </c>
      <c r="I11374" s="364" t="s">
        <v>11467</v>
      </c>
    </row>
    <row r="11375" spans="1:9" hidden="1" x14ac:dyDescent="0.25">
      <c r="A11375" s="60" t="s">
        <v>5325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29"/>
        <v>49500</v>
      </c>
      <c r="H11375" s="86" t="s">
        <v>953</v>
      </c>
      <c r="I11375" s="364"/>
    </row>
    <row r="11376" spans="1:9" hidden="1" x14ac:dyDescent="0.25">
      <c r="A11376" s="60" t="s">
        <v>5325</v>
      </c>
      <c r="B11376" s="63" t="s">
        <v>4170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29"/>
        <v>20000</v>
      </c>
      <c r="H11376" s="86" t="s">
        <v>953</v>
      </c>
      <c r="I11376" s="364"/>
    </row>
    <row r="11377" spans="1:9" hidden="1" x14ac:dyDescent="0.25">
      <c r="A11377" s="60" t="s">
        <v>5325</v>
      </c>
      <c r="B11377" s="60" t="s">
        <v>5264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29"/>
        <v>40000</v>
      </c>
      <c r="H11377" s="86" t="s">
        <v>953</v>
      </c>
      <c r="I11377" s="364"/>
    </row>
    <row r="11378" spans="1:9" hidden="1" x14ac:dyDescent="0.25">
      <c r="A11378" s="60" t="s">
        <v>5325</v>
      </c>
      <c r="B11378" s="60" t="s">
        <v>11468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29"/>
        <v>20000</v>
      </c>
      <c r="H11378" s="86" t="s">
        <v>953</v>
      </c>
      <c r="I11378" s="364"/>
    </row>
    <row r="11379" spans="1:9" hidden="1" x14ac:dyDescent="0.25">
      <c r="A11379" s="60" t="s">
        <v>5325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29"/>
        <v>750000</v>
      </c>
      <c r="H11379" s="86" t="s">
        <v>160</v>
      </c>
      <c r="I11379" s="364" t="s">
        <v>8616</v>
      </c>
    </row>
    <row r="11380" spans="1:9" hidden="1" x14ac:dyDescent="0.25">
      <c r="A11380" s="60" t="s">
        <v>5325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29"/>
        <v>20000</v>
      </c>
      <c r="H11380" s="86" t="s">
        <v>160</v>
      </c>
      <c r="I11380" s="364" t="s">
        <v>8616</v>
      </c>
    </row>
    <row r="11381" spans="1:9" hidden="1" x14ac:dyDescent="0.25">
      <c r="A11381" s="60" t="s">
        <v>5325</v>
      </c>
      <c r="B11381" s="75" t="s">
        <v>5165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29"/>
        <v>125000</v>
      </c>
      <c r="H11381" s="86" t="s">
        <v>825</v>
      </c>
      <c r="I11381" s="364" t="s">
        <v>11469</v>
      </c>
    </row>
    <row r="11382" spans="1:9" hidden="1" x14ac:dyDescent="0.25">
      <c r="A11382" s="60" t="s">
        <v>5325</v>
      </c>
      <c r="B11382" s="60" t="s">
        <v>4238</v>
      </c>
      <c r="C11382" s="60" t="s">
        <v>4027</v>
      </c>
      <c r="D11382" s="81">
        <v>1</v>
      </c>
      <c r="E11382" s="66" t="s">
        <v>31</v>
      </c>
      <c r="F11382" s="217">
        <v>475000</v>
      </c>
      <c r="G11382" s="217">
        <f t="shared" si="329"/>
        <v>475000</v>
      </c>
      <c r="H11382" s="86" t="s">
        <v>825</v>
      </c>
      <c r="I11382" s="364" t="s">
        <v>11470</v>
      </c>
    </row>
    <row r="11383" spans="1:9" hidden="1" x14ac:dyDescent="0.25">
      <c r="A11383" s="60" t="s">
        <v>5325</v>
      </c>
      <c r="B11383" s="60" t="s">
        <v>115</v>
      </c>
      <c r="C11383" s="60" t="s">
        <v>11471</v>
      </c>
      <c r="D11383" s="81">
        <v>1</v>
      </c>
      <c r="E11383" s="66" t="s">
        <v>31</v>
      </c>
      <c r="F11383" s="217">
        <v>1900000</v>
      </c>
      <c r="G11383" s="217">
        <f t="shared" si="329"/>
        <v>1900000</v>
      </c>
      <c r="H11383" s="86" t="s">
        <v>1146</v>
      </c>
      <c r="I11383" s="364" t="s">
        <v>11472</v>
      </c>
    </row>
    <row r="11384" spans="1:9" hidden="1" x14ac:dyDescent="0.25">
      <c r="A11384" s="60" t="s">
        <v>5325</v>
      </c>
      <c r="B11384" s="60" t="s">
        <v>115</v>
      </c>
      <c r="C11384" s="60" t="s">
        <v>11473</v>
      </c>
      <c r="D11384" s="81">
        <v>1</v>
      </c>
      <c r="E11384" s="66" t="s">
        <v>31</v>
      </c>
      <c r="F11384" s="217">
        <v>1900000</v>
      </c>
      <c r="G11384" s="217">
        <f t="shared" si="329"/>
        <v>1900000</v>
      </c>
      <c r="H11384" s="86" t="s">
        <v>1146</v>
      </c>
      <c r="I11384" s="364" t="s">
        <v>11472</v>
      </c>
    </row>
    <row r="11385" spans="1:9" hidden="1" x14ac:dyDescent="0.25">
      <c r="A11385" s="60" t="s">
        <v>5325</v>
      </c>
      <c r="B11385" s="60" t="s">
        <v>4238</v>
      </c>
      <c r="C11385" s="60" t="s">
        <v>4027</v>
      </c>
      <c r="D11385" s="81">
        <v>1</v>
      </c>
      <c r="E11385" s="66" t="s">
        <v>31</v>
      </c>
      <c r="F11385" s="217">
        <v>475000</v>
      </c>
      <c r="G11385" s="217">
        <f t="shared" si="329"/>
        <v>475000</v>
      </c>
      <c r="H11385" s="86" t="s">
        <v>1146</v>
      </c>
      <c r="I11385" s="364" t="s">
        <v>11472</v>
      </c>
    </row>
    <row r="11386" spans="1:9" hidden="1" x14ac:dyDescent="0.25">
      <c r="A11386" s="60" t="s">
        <v>5325</v>
      </c>
      <c r="B11386" s="60" t="s">
        <v>234</v>
      </c>
      <c r="C11386" s="77" t="s">
        <v>10649</v>
      </c>
      <c r="D11386" s="65">
        <v>1</v>
      </c>
      <c r="E11386" s="66" t="s">
        <v>31</v>
      </c>
      <c r="F11386" s="217">
        <v>129999</v>
      </c>
      <c r="G11386" s="217">
        <f t="shared" si="329"/>
        <v>129999</v>
      </c>
      <c r="H11386" s="86" t="s">
        <v>620</v>
      </c>
      <c r="I11386" s="364" t="s">
        <v>11474</v>
      </c>
    </row>
    <row r="11387" spans="1:9" hidden="1" x14ac:dyDescent="0.25">
      <c r="A11387" s="60" t="s">
        <v>5325</v>
      </c>
      <c r="B11387" s="60" t="s">
        <v>236</v>
      </c>
      <c r="C11387" s="60" t="s">
        <v>10699</v>
      </c>
      <c r="D11387" s="65">
        <v>1</v>
      </c>
      <c r="E11387" s="66" t="s">
        <v>31</v>
      </c>
      <c r="F11387" s="217">
        <v>60000</v>
      </c>
      <c r="G11387" s="217">
        <f t="shared" si="329"/>
        <v>60000</v>
      </c>
      <c r="H11387" s="86" t="s">
        <v>620</v>
      </c>
      <c r="I11387" s="364" t="s">
        <v>11474</v>
      </c>
    </row>
    <row r="11388" spans="1:9" hidden="1" x14ac:dyDescent="0.25">
      <c r="A11388" s="60" t="s">
        <v>5325</v>
      </c>
      <c r="B11388" s="63" t="s">
        <v>4170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29"/>
        <v>20000</v>
      </c>
      <c r="H11388" s="86" t="s">
        <v>620</v>
      </c>
      <c r="I11388" s="364" t="s">
        <v>11474</v>
      </c>
    </row>
    <row r="11389" spans="1:9" hidden="1" x14ac:dyDescent="0.25">
      <c r="A11389" s="60" t="s">
        <v>5325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29"/>
        <v>17000</v>
      </c>
      <c r="H11389" s="86" t="s">
        <v>2277</v>
      </c>
      <c r="I11389" s="86"/>
    </row>
    <row r="11390" spans="1:9" hidden="1" x14ac:dyDescent="0.25">
      <c r="A11390" s="60" t="s">
        <v>5325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29"/>
        <v>5600000</v>
      </c>
      <c r="H11390" s="86" t="s">
        <v>1266</v>
      </c>
      <c r="I11390" s="86"/>
    </row>
    <row r="11391" spans="1:9" hidden="1" x14ac:dyDescent="0.25">
      <c r="A11391" s="60" t="s">
        <v>5325</v>
      </c>
      <c r="B11391" s="60" t="s">
        <v>5337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29"/>
        <v>50000</v>
      </c>
      <c r="H11391" s="86" t="s">
        <v>631</v>
      </c>
      <c r="I11391" s="86"/>
    </row>
    <row r="11392" spans="1:9" hidden="1" x14ac:dyDescent="0.25">
      <c r="A11392" s="60" t="s">
        <v>5325</v>
      </c>
      <c r="B11392" s="60" t="s">
        <v>5338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31">F11392*D11392</f>
        <v>300000</v>
      </c>
      <c r="H11392" s="86" t="s">
        <v>5289</v>
      </c>
      <c r="I11392" s="60"/>
    </row>
    <row r="11393" spans="1:9" hidden="1" x14ac:dyDescent="0.25">
      <c r="A11393" s="60" t="s">
        <v>5346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31"/>
        <v>30000</v>
      </c>
      <c r="H11393" s="86" t="s">
        <v>5289</v>
      </c>
      <c r="I11393" s="364"/>
    </row>
    <row r="11394" spans="1:9" hidden="1" x14ac:dyDescent="0.25">
      <c r="A11394" s="60" t="s">
        <v>5346</v>
      </c>
      <c r="B11394" s="60" t="s">
        <v>5349</v>
      </c>
      <c r="C11394" s="215" t="s">
        <v>5350</v>
      </c>
      <c r="D11394" s="65">
        <v>3</v>
      </c>
      <c r="E11394" s="66" t="s">
        <v>31</v>
      </c>
      <c r="F11394" s="62">
        <v>17000</v>
      </c>
      <c r="G11394" s="68">
        <f t="shared" si="331"/>
        <v>51000</v>
      </c>
      <c r="H11394" s="86" t="s">
        <v>5351</v>
      </c>
      <c r="I11394" s="364"/>
    </row>
    <row r="11395" spans="1:9" hidden="1" x14ac:dyDescent="0.25">
      <c r="A11395" s="60" t="s">
        <v>5346</v>
      </c>
      <c r="B11395" s="60" t="s">
        <v>5331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31"/>
        <v>72000</v>
      </c>
      <c r="H11395" s="86" t="s">
        <v>5351</v>
      </c>
      <c r="I11395" s="60"/>
    </row>
    <row r="11396" spans="1:9" hidden="1" x14ac:dyDescent="0.25">
      <c r="A11396" s="60" t="s">
        <v>5346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31"/>
        <v>7000</v>
      </c>
      <c r="H11396" s="86" t="s">
        <v>5351</v>
      </c>
      <c r="I11396" s="60"/>
    </row>
    <row r="11397" spans="1:9" hidden="1" x14ac:dyDescent="0.25">
      <c r="A11397" s="60" t="s">
        <v>5346</v>
      </c>
      <c r="B11397" s="60" t="s">
        <v>5352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31"/>
        <v>110000</v>
      </c>
      <c r="H11397" s="86" t="s">
        <v>5351</v>
      </c>
      <c r="I11397" s="60"/>
    </row>
    <row r="11398" spans="1:9" hidden="1" x14ac:dyDescent="0.25">
      <c r="A11398" s="60" t="s">
        <v>5346</v>
      </c>
      <c r="B11398" s="60" t="s">
        <v>5332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31"/>
        <v>170000</v>
      </c>
      <c r="H11398" s="86" t="s">
        <v>5351</v>
      </c>
      <c r="I11398" s="60"/>
    </row>
    <row r="11399" spans="1:9" hidden="1" x14ac:dyDescent="0.25">
      <c r="A11399" s="60" t="s">
        <v>5346</v>
      </c>
      <c r="B11399" s="60" t="s">
        <v>5333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31"/>
        <v>47000</v>
      </c>
      <c r="H11399" s="86" t="s">
        <v>5351</v>
      </c>
      <c r="I11399" s="60"/>
    </row>
    <row r="11400" spans="1:9" hidden="1" x14ac:dyDescent="0.25">
      <c r="A11400" s="60" t="s">
        <v>5346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3">
        <v>28200</v>
      </c>
      <c r="G11400" s="68">
        <f t="shared" si="331"/>
        <v>14100</v>
      </c>
      <c r="H11400" s="86" t="s">
        <v>2277</v>
      </c>
      <c r="I11400" s="60"/>
    </row>
    <row r="11401" spans="1:9" hidden="1" x14ac:dyDescent="0.25">
      <c r="A11401" s="60" t="s">
        <v>5346</v>
      </c>
      <c r="B11401" s="60" t="s">
        <v>3997</v>
      </c>
      <c r="C11401" s="60" t="s">
        <v>4419</v>
      </c>
      <c r="D11401" s="81">
        <v>5</v>
      </c>
      <c r="E11401" s="66" t="s">
        <v>137</v>
      </c>
      <c r="F11401" s="403">
        <v>23000</v>
      </c>
      <c r="G11401" s="68">
        <f t="shared" si="331"/>
        <v>115000</v>
      </c>
      <c r="H11401" s="86" t="s">
        <v>169</v>
      </c>
      <c r="I11401" s="60"/>
    </row>
    <row r="11402" spans="1:9" hidden="1" x14ac:dyDescent="0.25">
      <c r="A11402" s="60" t="s">
        <v>5346</v>
      </c>
      <c r="B11402" s="60" t="s">
        <v>11475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31"/>
        <v>80000</v>
      </c>
      <c r="H11402" s="86" t="s">
        <v>953</v>
      </c>
      <c r="I11402" s="60"/>
    </row>
    <row r="11403" spans="1:9" hidden="1" x14ac:dyDescent="0.25">
      <c r="A11403" s="60" t="s">
        <v>5346</v>
      </c>
      <c r="B11403" s="79" t="s">
        <v>5733</v>
      </c>
      <c r="C11403" s="71" t="s">
        <v>67</v>
      </c>
      <c r="D11403" s="81">
        <v>10</v>
      </c>
      <c r="E11403" s="66" t="s">
        <v>31</v>
      </c>
      <c r="F11403" s="403">
        <v>850</v>
      </c>
      <c r="G11403" s="68">
        <f t="shared" si="331"/>
        <v>8500</v>
      </c>
      <c r="H11403" s="86" t="s">
        <v>953</v>
      </c>
      <c r="I11403" s="60"/>
    </row>
    <row r="11404" spans="1:9" hidden="1" x14ac:dyDescent="0.25">
      <c r="A11404" s="60" t="s">
        <v>5346</v>
      </c>
      <c r="B11404" s="60" t="s">
        <v>5249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31"/>
        <v>104000</v>
      </c>
      <c r="H11404" s="86" t="s">
        <v>5068</v>
      </c>
      <c r="I11404" s="60"/>
    </row>
    <row r="11405" spans="1:9" hidden="1" x14ac:dyDescent="0.25">
      <c r="A11405" s="60" t="s">
        <v>5346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31"/>
        <v>3000</v>
      </c>
      <c r="H11405" s="86" t="s">
        <v>5068</v>
      </c>
      <c r="I11405" s="364"/>
    </row>
    <row r="11406" spans="1:9" hidden="1" x14ac:dyDescent="0.25">
      <c r="A11406" s="60" t="s">
        <v>5346</v>
      </c>
      <c r="B11406" s="74" t="s">
        <v>5347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31"/>
        <v>9800000</v>
      </c>
      <c r="H11406" s="86" t="s">
        <v>134</v>
      </c>
      <c r="I11406" s="364"/>
    </row>
    <row r="11407" spans="1:9" hidden="1" x14ac:dyDescent="0.25">
      <c r="A11407" s="60" t="s">
        <v>5346</v>
      </c>
      <c r="B11407" s="60" t="s">
        <v>5348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31"/>
        <v>10000</v>
      </c>
      <c r="H11407" s="86" t="s">
        <v>648</v>
      </c>
      <c r="I11407" s="364"/>
    </row>
    <row r="11408" spans="1:9" hidden="1" x14ac:dyDescent="0.25">
      <c r="A11408" s="60" t="s">
        <v>5346</v>
      </c>
      <c r="B11408" s="60" t="s">
        <v>4238</v>
      </c>
      <c r="C11408" s="60" t="s">
        <v>4027</v>
      </c>
      <c r="D11408" s="81">
        <v>1</v>
      </c>
      <c r="E11408" s="66" t="s">
        <v>31</v>
      </c>
      <c r="F11408" s="217">
        <v>475000</v>
      </c>
      <c r="G11408" s="68">
        <f t="shared" si="331"/>
        <v>475000</v>
      </c>
      <c r="H11408" s="86" t="s">
        <v>671</v>
      </c>
      <c r="I11408" s="60" t="s">
        <v>11476</v>
      </c>
    </row>
    <row r="11409" spans="1:9" hidden="1" x14ac:dyDescent="0.25">
      <c r="A11409" s="60" t="s">
        <v>5346</v>
      </c>
      <c r="B11409" s="63" t="s">
        <v>11477</v>
      </c>
      <c r="C11409" s="60" t="s">
        <v>67</v>
      </c>
      <c r="D11409" s="81">
        <v>1</v>
      </c>
      <c r="E11409" s="66" t="s">
        <v>28</v>
      </c>
      <c r="F11409" s="403">
        <v>55000</v>
      </c>
      <c r="G11409" s="68">
        <f t="shared" si="331"/>
        <v>55000</v>
      </c>
      <c r="H11409" s="86" t="s">
        <v>138</v>
      </c>
      <c r="I11409" s="364"/>
    </row>
    <row r="11410" spans="1:9" hidden="1" x14ac:dyDescent="0.25">
      <c r="A11410" s="60" t="s">
        <v>5346</v>
      </c>
      <c r="B11410" s="60" t="s">
        <v>115</v>
      </c>
      <c r="C11410" s="60" t="s">
        <v>4913</v>
      </c>
      <c r="D11410" s="81">
        <v>1</v>
      </c>
      <c r="E11410" s="66" t="s">
        <v>71</v>
      </c>
      <c r="F11410" s="217">
        <v>1900000</v>
      </c>
      <c r="G11410" s="217">
        <f t="shared" si="331"/>
        <v>1900000</v>
      </c>
      <c r="H11410" s="86" t="s">
        <v>2319</v>
      </c>
      <c r="I11410" s="364" t="s">
        <v>11478</v>
      </c>
    </row>
    <row r="11411" spans="1:9" hidden="1" x14ac:dyDescent="0.25">
      <c r="A11411" s="60" t="s">
        <v>5346</v>
      </c>
      <c r="B11411" s="60" t="s">
        <v>115</v>
      </c>
      <c r="C11411" s="60" t="s">
        <v>4910</v>
      </c>
      <c r="D11411" s="65">
        <v>1</v>
      </c>
      <c r="E11411" s="66" t="s">
        <v>71</v>
      </c>
      <c r="F11411" s="72">
        <v>1900000</v>
      </c>
      <c r="G11411" s="217">
        <f t="shared" si="331"/>
        <v>1900000</v>
      </c>
      <c r="H11411" s="86" t="s">
        <v>2319</v>
      </c>
      <c r="I11411" s="364" t="s">
        <v>11478</v>
      </c>
    </row>
    <row r="11412" spans="1:9" hidden="1" x14ac:dyDescent="0.25">
      <c r="A11412" s="60" t="s">
        <v>5346</v>
      </c>
      <c r="B11412" s="60" t="s">
        <v>4238</v>
      </c>
      <c r="C11412" s="60" t="s">
        <v>4027</v>
      </c>
      <c r="D11412" s="81">
        <v>1</v>
      </c>
      <c r="E11412" s="66" t="s">
        <v>31</v>
      </c>
      <c r="F11412" s="217">
        <v>475000</v>
      </c>
      <c r="G11412" s="68">
        <f t="shared" si="331"/>
        <v>475000</v>
      </c>
      <c r="H11412" s="86" t="s">
        <v>1791</v>
      </c>
      <c r="I11412" s="364" t="s">
        <v>11479</v>
      </c>
    </row>
    <row r="11413" spans="1:9" hidden="1" x14ac:dyDescent="0.25">
      <c r="A11413" s="60" t="s">
        <v>477</v>
      </c>
      <c r="B11413" s="60" t="s">
        <v>5332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31"/>
        <v>340000</v>
      </c>
      <c r="H11413" s="86" t="s">
        <v>5351</v>
      </c>
      <c r="I11413" s="364"/>
    </row>
    <row r="11414" spans="1:9" hidden="1" x14ac:dyDescent="0.25">
      <c r="A11414" s="60" t="s">
        <v>477</v>
      </c>
      <c r="B11414" s="60" t="s">
        <v>5333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31"/>
        <v>94000</v>
      </c>
      <c r="H11414" s="86" t="s">
        <v>5351</v>
      </c>
      <c r="I11414" s="364"/>
    </row>
    <row r="11415" spans="1:9" hidden="1" x14ac:dyDescent="0.25">
      <c r="A11415" s="60" t="s">
        <v>477</v>
      </c>
      <c r="B11415" s="60" t="s">
        <v>5353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31"/>
        <v>18000</v>
      </c>
      <c r="H11415" s="86" t="s">
        <v>5351</v>
      </c>
      <c r="I11415" s="60"/>
    </row>
    <row r="11416" spans="1:9" hidden="1" x14ac:dyDescent="0.25">
      <c r="A11416" s="60" t="s">
        <v>477</v>
      </c>
      <c r="B11416" s="63" t="s">
        <v>5356</v>
      </c>
      <c r="C11416" s="60" t="s">
        <v>796</v>
      </c>
      <c r="D11416" s="81">
        <v>1</v>
      </c>
      <c r="E11416" s="66" t="s">
        <v>31</v>
      </c>
      <c r="F11416" s="403">
        <v>45000</v>
      </c>
      <c r="G11416" s="68">
        <f t="shared" si="331"/>
        <v>45000</v>
      </c>
      <c r="H11416" s="86" t="s">
        <v>5351</v>
      </c>
      <c r="I11416" s="60"/>
    </row>
    <row r="11417" spans="1:9" hidden="1" x14ac:dyDescent="0.25">
      <c r="A11417" s="60" t="s">
        <v>477</v>
      </c>
      <c r="B11417" s="60" t="s">
        <v>11215</v>
      </c>
      <c r="C11417" s="60" t="s">
        <v>11480</v>
      </c>
      <c r="D11417" s="65">
        <v>1</v>
      </c>
      <c r="E11417" s="66" t="s">
        <v>31</v>
      </c>
      <c r="F11417" s="67">
        <v>1545000</v>
      </c>
      <c r="G11417" s="68">
        <f t="shared" si="331"/>
        <v>1545000</v>
      </c>
      <c r="H11417" s="86" t="s">
        <v>160</v>
      </c>
      <c r="I11417" s="60" t="s">
        <v>11481</v>
      </c>
    </row>
    <row r="11418" spans="1:9" hidden="1" x14ac:dyDescent="0.25">
      <c r="A11418" s="60" t="s">
        <v>477</v>
      </c>
      <c r="B11418" s="60" t="s">
        <v>11215</v>
      </c>
      <c r="C11418" s="60" t="s">
        <v>11482</v>
      </c>
      <c r="D11418" s="65">
        <v>1</v>
      </c>
      <c r="E11418" s="66" t="s">
        <v>31</v>
      </c>
      <c r="F11418" s="67">
        <v>1545000</v>
      </c>
      <c r="G11418" s="68">
        <f t="shared" si="331"/>
        <v>1545000</v>
      </c>
      <c r="H11418" s="86" t="s">
        <v>160</v>
      </c>
      <c r="I11418" s="60" t="s">
        <v>11481</v>
      </c>
    </row>
    <row r="11419" spans="1:9" hidden="1" x14ac:dyDescent="0.25">
      <c r="A11419" s="60" t="s">
        <v>477</v>
      </c>
      <c r="B11419" s="75" t="s">
        <v>462</v>
      </c>
      <c r="C11419" s="71" t="s">
        <v>5007</v>
      </c>
      <c r="D11419" s="65">
        <v>2</v>
      </c>
      <c r="E11419" s="66" t="s">
        <v>31</v>
      </c>
      <c r="F11419" s="67">
        <v>155000</v>
      </c>
      <c r="G11419" s="68">
        <f t="shared" si="331"/>
        <v>310000</v>
      </c>
      <c r="H11419" s="86" t="s">
        <v>160</v>
      </c>
      <c r="I11419" s="60" t="s">
        <v>11481</v>
      </c>
    </row>
    <row r="11420" spans="1:9" hidden="1" x14ac:dyDescent="0.25">
      <c r="A11420" s="60" t="s">
        <v>477</v>
      </c>
      <c r="B11420" s="60" t="s">
        <v>11434</v>
      </c>
      <c r="C11420" s="60" t="s">
        <v>5007</v>
      </c>
      <c r="D11420" s="81">
        <v>2</v>
      </c>
      <c r="E11420" s="66" t="s">
        <v>31</v>
      </c>
      <c r="F11420" s="403">
        <v>50000</v>
      </c>
      <c r="G11420" s="68">
        <f t="shared" si="331"/>
        <v>100000</v>
      </c>
      <c r="H11420" s="86" t="s">
        <v>160</v>
      </c>
      <c r="I11420" s="60" t="s">
        <v>11481</v>
      </c>
    </row>
    <row r="11421" spans="1:9" hidden="1" x14ac:dyDescent="0.25">
      <c r="A11421" s="60" t="s">
        <v>477</v>
      </c>
      <c r="B11421" s="60" t="s">
        <v>5354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31"/>
        <v>216000</v>
      </c>
      <c r="H11421" s="86" t="s">
        <v>5068</v>
      </c>
      <c r="I11421" s="60"/>
    </row>
    <row r="11422" spans="1:9" hidden="1" x14ac:dyDescent="0.25">
      <c r="A11422" s="60" t="s">
        <v>477</v>
      </c>
      <c r="B11422" s="60" t="s">
        <v>5146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31"/>
        <v>125000</v>
      </c>
      <c r="H11422" s="86" t="s">
        <v>696</v>
      </c>
      <c r="I11422" s="60" t="s">
        <v>11483</v>
      </c>
    </row>
    <row r="11423" spans="1:9" hidden="1" x14ac:dyDescent="0.25">
      <c r="A11423" s="60" t="s">
        <v>477</v>
      </c>
      <c r="B11423" s="79" t="s">
        <v>5076</v>
      </c>
      <c r="C11423" s="75" t="s">
        <v>3611</v>
      </c>
      <c r="D11423" s="81">
        <v>1</v>
      </c>
      <c r="E11423" s="66" t="s">
        <v>31</v>
      </c>
      <c r="F11423" s="403">
        <v>348449</v>
      </c>
      <c r="G11423" s="68">
        <f t="shared" si="331"/>
        <v>348449</v>
      </c>
      <c r="H11423" s="86" t="s">
        <v>11484</v>
      </c>
      <c r="I11423" s="60" t="s">
        <v>11483</v>
      </c>
    </row>
    <row r="11424" spans="1:9" hidden="1" x14ac:dyDescent="0.25">
      <c r="A11424" s="60" t="s">
        <v>477</v>
      </c>
      <c r="B11424" s="63" t="s">
        <v>4613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31"/>
        <v>1450000</v>
      </c>
      <c r="H11424" s="86" t="s">
        <v>696</v>
      </c>
      <c r="I11424" s="60" t="s">
        <v>11483</v>
      </c>
    </row>
    <row r="11425" spans="1:9" hidden="1" x14ac:dyDescent="0.25">
      <c r="A11425" s="60" t="s">
        <v>477</v>
      </c>
      <c r="B11425" s="60" t="s">
        <v>5311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31"/>
        <v>900000</v>
      </c>
      <c r="H11425" s="86" t="s">
        <v>696</v>
      </c>
      <c r="I11425" s="60" t="s">
        <v>11483</v>
      </c>
    </row>
    <row r="11426" spans="1:9" hidden="1" x14ac:dyDescent="0.25">
      <c r="A11426" s="60" t="s">
        <v>477</v>
      </c>
      <c r="B11426" s="60" t="s">
        <v>11437</v>
      </c>
      <c r="C11426" s="60" t="s">
        <v>5007</v>
      </c>
      <c r="D11426" s="65">
        <v>5</v>
      </c>
      <c r="E11426" s="66" t="s">
        <v>31</v>
      </c>
      <c r="F11426" s="67">
        <v>280000</v>
      </c>
      <c r="G11426" s="68">
        <f t="shared" si="331"/>
        <v>1400000</v>
      </c>
      <c r="H11426" s="86" t="s">
        <v>696</v>
      </c>
      <c r="I11426" s="60" t="s">
        <v>11483</v>
      </c>
    </row>
    <row r="11427" spans="1:9" hidden="1" x14ac:dyDescent="0.25">
      <c r="A11427" s="60" t="s">
        <v>477</v>
      </c>
      <c r="B11427" s="60" t="s">
        <v>5278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31"/>
        <v>135000</v>
      </c>
      <c r="H11427" s="86" t="s">
        <v>696</v>
      </c>
      <c r="I11427" s="60" t="s">
        <v>11483</v>
      </c>
    </row>
    <row r="11428" spans="1:9" hidden="1" x14ac:dyDescent="0.25">
      <c r="A11428" s="60" t="s">
        <v>477</v>
      </c>
      <c r="B11428" s="60" t="s">
        <v>5048</v>
      </c>
      <c r="C11428" s="75" t="s">
        <v>5049</v>
      </c>
      <c r="D11428" s="65">
        <v>1</v>
      </c>
      <c r="E11428" s="66" t="s">
        <v>28</v>
      </c>
      <c r="F11428" s="67">
        <v>450000</v>
      </c>
      <c r="G11428" s="68">
        <f t="shared" si="331"/>
        <v>450000</v>
      </c>
      <c r="H11428" s="86" t="s">
        <v>696</v>
      </c>
      <c r="I11428" s="60" t="s">
        <v>11483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31"/>
        <v>980000</v>
      </c>
      <c r="H11429" s="86" t="s">
        <v>696</v>
      </c>
      <c r="I11429" s="364" t="s">
        <v>11485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31"/>
        <v>490000</v>
      </c>
      <c r="H11430" s="86" t="s">
        <v>696</v>
      </c>
      <c r="I11430" s="364" t="s">
        <v>11486</v>
      </c>
    </row>
    <row r="11431" spans="1:9" hidden="1" x14ac:dyDescent="0.25">
      <c r="A11431" s="60" t="s">
        <v>477</v>
      </c>
      <c r="B11431" s="60" t="s">
        <v>4905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31"/>
        <v>556000</v>
      </c>
      <c r="H11431" s="86" t="s">
        <v>671</v>
      </c>
      <c r="I11431" s="364" t="s">
        <v>11476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31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31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5358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31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5275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31"/>
        <v>400000</v>
      </c>
      <c r="H11435" s="86" t="s">
        <v>1301</v>
      </c>
      <c r="I11435" s="364" t="s">
        <v>11487</v>
      </c>
    </row>
    <row r="11436" spans="1:9" hidden="1" x14ac:dyDescent="0.25">
      <c r="A11436" s="60" t="s">
        <v>477</v>
      </c>
      <c r="B11436" s="60" t="s">
        <v>5339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31"/>
        <v>175000</v>
      </c>
      <c r="H11436" s="86" t="s">
        <v>2003</v>
      </c>
      <c r="I11436" s="364"/>
    </row>
    <row r="11437" spans="1:9" hidden="1" x14ac:dyDescent="0.25">
      <c r="A11437" s="60" t="s">
        <v>5359</v>
      </c>
      <c r="B11437" s="60" t="s">
        <v>3997</v>
      </c>
      <c r="C11437" s="60" t="s">
        <v>4419</v>
      </c>
      <c r="D11437" s="65">
        <v>5</v>
      </c>
      <c r="E11437" s="66" t="s">
        <v>137</v>
      </c>
      <c r="F11437" s="67">
        <v>23000</v>
      </c>
      <c r="G11437" s="68">
        <f t="shared" si="331"/>
        <v>115000</v>
      </c>
      <c r="H11437" s="86" t="s">
        <v>2277</v>
      </c>
      <c r="I11437" s="364"/>
    </row>
    <row r="11438" spans="1:9" hidden="1" x14ac:dyDescent="0.25">
      <c r="A11438" s="60" t="s">
        <v>5359</v>
      </c>
      <c r="B11438" s="60" t="s">
        <v>5365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31"/>
        <v>360000</v>
      </c>
      <c r="H11438" s="86" t="s">
        <v>3874</v>
      </c>
      <c r="I11438" s="364"/>
    </row>
    <row r="11439" spans="1:9" hidden="1" x14ac:dyDescent="0.25">
      <c r="A11439" s="60" t="s">
        <v>5359</v>
      </c>
      <c r="B11439" s="60" t="s">
        <v>5733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31"/>
        <v>17000</v>
      </c>
      <c r="H11439" s="86" t="s">
        <v>134</v>
      </c>
      <c r="I11439" s="60"/>
    </row>
    <row r="11440" spans="1:9" hidden="1" x14ac:dyDescent="0.25">
      <c r="A11440" s="60" t="s">
        <v>5359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3">
        <v>1500</v>
      </c>
      <c r="G11440" s="68">
        <f t="shared" si="331"/>
        <v>52500</v>
      </c>
      <c r="H11440" s="86" t="s">
        <v>134</v>
      </c>
      <c r="I11440" s="60"/>
    </row>
    <row r="11441" spans="1:9" hidden="1" x14ac:dyDescent="0.25">
      <c r="A11441" s="60" t="s">
        <v>5359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31"/>
        <v>75000</v>
      </c>
      <c r="H11441" s="86" t="s">
        <v>134</v>
      </c>
      <c r="I11441" s="60"/>
    </row>
    <row r="11442" spans="1:9" hidden="1" x14ac:dyDescent="0.25">
      <c r="A11442" s="60" t="s">
        <v>5359</v>
      </c>
      <c r="B11442" s="74" t="s">
        <v>5360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31"/>
        <v>12000</v>
      </c>
      <c r="H11442" s="86" t="s">
        <v>134</v>
      </c>
      <c r="I11442" s="60"/>
    </row>
    <row r="11443" spans="1:9" hidden="1" x14ac:dyDescent="0.25">
      <c r="A11443" s="60" t="s">
        <v>5359</v>
      </c>
      <c r="B11443" s="60" t="s">
        <v>5362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31"/>
        <v>11200</v>
      </c>
      <c r="H11443" s="86" t="s">
        <v>134</v>
      </c>
      <c r="I11443" s="60"/>
    </row>
    <row r="11444" spans="1:9" hidden="1" x14ac:dyDescent="0.25">
      <c r="A11444" s="60" t="s">
        <v>5359</v>
      </c>
      <c r="B11444" s="60" t="s">
        <v>5363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31"/>
        <v>2500</v>
      </c>
      <c r="H11444" s="404" t="s">
        <v>134</v>
      </c>
      <c r="I11444" s="60"/>
    </row>
    <row r="11445" spans="1:9" hidden="1" x14ac:dyDescent="0.25">
      <c r="A11445" s="60" t="s">
        <v>5359</v>
      </c>
      <c r="B11445" s="60" t="s">
        <v>5364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31"/>
        <v>1500</v>
      </c>
      <c r="H11445" s="404" t="s">
        <v>134</v>
      </c>
      <c r="I11445" s="60"/>
    </row>
    <row r="11446" spans="1:9" hidden="1" x14ac:dyDescent="0.25">
      <c r="A11446" s="60" t="s">
        <v>5359</v>
      </c>
      <c r="B11446" s="60" t="s">
        <v>5367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31"/>
        <v>125000</v>
      </c>
      <c r="H11446" s="86" t="s">
        <v>134</v>
      </c>
      <c r="I11446" s="60"/>
    </row>
    <row r="11447" spans="1:9" hidden="1" x14ac:dyDescent="0.25">
      <c r="A11447" s="60" t="s">
        <v>5359</v>
      </c>
      <c r="B11447" s="60" t="s">
        <v>5361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31"/>
        <v>19000</v>
      </c>
      <c r="H11447" s="86" t="s">
        <v>953</v>
      </c>
      <c r="I11447" s="60"/>
    </row>
    <row r="11448" spans="1:9" hidden="1" x14ac:dyDescent="0.25">
      <c r="A11448" s="60" t="s">
        <v>5359</v>
      </c>
      <c r="B11448" s="63" t="s">
        <v>4904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31"/>
        <v>39000</v>
      </c>
      <c r="H11448" s="86" t="s">
        <v>35</v>
      </c>
      <c r="I11448" s="60"/>
    </row>
    <row r="11449" spans="1:9" hidden="1" x14ac:dyDescent="0.25">
      <c r="A11449" s="60" t="s">
        <v>5359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31"/>
        <v>253800</v>
      </c>
      <c r="H11449" s="86" t="s">
        <v>2744</v>
      </c>
      <c r="I11449" s="60" t="s">
        <v>11430</v>
      </c>
    </row>
    <row r="11450" spans="1:9" hidden="1" x14ac:dyDescent="0.25">
      <c r="A11450" s="60" t="s">
        <v>5359</v>
      </c>
      <c r="B11450" s="60" t="s">
        <v>4047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31"/>
        <v>87500</v>
      </c>
      <c r="H11450" s="86" t="s">
        <v>2744</v>
      </c>
      <c r="I11450" s="60" t="s">
        <v>11430</v>
      </c>
    </row>
    <row r="11451" spans="1:9" hidden="1" x14ac:dyDescent="0.25">
      <c r="A11451" s="60" t="s">
        <v>5359</v>
      </c>
      <c r="B11451" s="60" t="s">
        <v>10630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31"/>
        <v>175000</v>
      </c>
      <c r="H11451" s="86" t="s">
        <v>2744</v>
      </c>
      <c r="I11451" s="60" t="s">
        <v>11430</v>
      </c>
    </row>
    <row r="11452" spans="1:9" hidden="1" x14ac:dyDescent="0.25">
      <c r="A11452" s="60" t="s">
        <v>5359</v>
      </c>
      <c r="B11452" s="74" t="s">
        <v>5264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31"/>
        <v>40000</v>
      </c>
      <c r="H11452" s="86" t="s">
        <v>138</v>
      </c>
      <c r="I11452" s="364" t="s">
        <v>11488</v>
      </c>
    </row>
    <row r="11453" spans="1:9" hidden="1" x14ac:dyDescent="0.25">
      <c r="A11453" s="60" t="s">
        <v>5359</v>
      </c>
      <c r="B11453" s="74" t="s">
        <v>11005</v>
      </c>
      <c r="C11453" s="215" t="s">
        <v>8459</v>
      </c>
      <c r="D11453" s="65">
        <v>0.6</v>
      </c>
      <c r="E11453" s="66" t="s">
        <v>11489</v>
      </c>
      <c r="F11453" s="67">
        <v>82500</v>
      </c>
      <c r="G11453" s="217">
        <f t="shared" si="331"/>
        <v>49500</v>
      </c>
      <c r="H11453" s="86" t="s">
        <v>138</v>
      </c>
      <c r="I11453" s="364" t="s">
        <v>11488</v>
      </c>
    </row>
    <row r="11454" spans="1:9" hidden="1" x14ac:dyDescent="0.25">
      <c r="A11454" s="60" t="s">
        <v>5359</v>
      </c>
      <c r="B11454" s="60" t="s">
        <v>11490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31"/>
        <v>200000</v>
      </c>
      <c r="H11454" s="86" t="s">
        <v>138</v>
      </c>
      <c r="I11454" s="364" t="s">
        <v>11488</v>
      </c>
    </row>
    <row r="11455" spans="1:9" hidden="1" x14ac:dyDescent="0.25">
      <c r="A11455" s="60" t="s">
        <v>5359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31"/>
        <v>52033.5</v>
      </c>
      <c r="H11455" s="86" t="s">
        <v>138</v>
      </c>
      <c r="I11455" s="364" t="s">
        <v>11488</v>
      </c>
    </row>
    <row r="11456" spans="1:9" hidden="1" x14ac:dyDescent="0.25">
      <c r="A11456" s="60" t="s">
        <v>5359</v>
      </c>
      <c r="B11456" s="60" t="s">
        <v>10630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32">F11456*D11456</f>
        <v>350000</v>
      </c>
      <c r="H11456" s="86" t="s">
        <v>154</v>
      </c>
      <c r="I11456" s="364" t="s">
        <v>11491</v>
      </c>
    </row>
    <row r="11457" spans="1:9" hidden="1" x14ac:dyDescent="0.25">
      <c r="A11457" s="60" t="s">
        <v>5359</v>
      </c>
      <c r="B11457" s="63" t="s">
        <v>5372</v>
      </c>
      <c r="C11457" s="60" t="s">
        <v>70</v>
      </c>
      <c r="D11457" s="81">
        <v>1</v>
      </c>
      <c r="E11457" s="66" t="s">
        <v>31</v>
      </c>
      <c r="F11457" s="403">
        <v>150000</v>
      </c>
      <c r="G11457" s="68">
        <f t="shared" si="332"/>
        <v>150000</v>
      </c>
      <c r="H11457" s="86" t="s">
        <v>154</v>
      </c>
      <c r="I11457" s="364" t="s">
        <v>11491</v>
      </c>
    </row>
    <row r="11458" spans="1:9" hidden="1" x14ac:dyDescent="0.25">
      <c r="A11458" s="60" t="s">
        <v>5359</v>
      </c>
      <c r="B11458" s="77" t="s">
        <v>5373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32"/>
        <v>300000</v>
      </c>
      <c r="H11458" s="86" t="s">
        <v>154</v>
      </c>
      <c r="I11458" s="364" t="s">
        <v>11491</v>
      </c>
    </row>
    <row r="11459" spans="1:9" hidden="1" x14ac:dyDescent="0.25">
      <c r="A11459" s="60" t="s">
        <v>5359</v>
      </c>
      <c r="B11459" s="60" t="s">
        <v>5374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32"/>
        <v>100000</v>
      </c>
      <c r="H11459" s="86" t="s">
        <v>154</v>
      </c>
      <c r="I11459" s="364" t="s">
        <v>11491</v>
      </c>
    </row>
    <row r="11460" spans="1:9" hidden="1" x14ac:dyDescent="0.25">
      <c r="A11460" s="60" t="s">
        <v>5359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32"/>
        <v>282000</v>
      </c>
      <c r="H11460" s="86" t="s">
        <v>154</v>
      </c>
      <c r="I11460" s="364" t="s">
        <v>11491</v>
      </c>
    </row>
    <row r="11461" spans="1:9" hidden="1" x14ac:dyDescent="0.25">
      <c r="A11461" s="60" t="s">
        <v>5359</v>
      </c>
      <c r="B11461" s="111" t="s">
        <v>5467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32"/>
        <v>195000</v>
      </c>
      <c r="H11461" s="86" t="s">
        <v>154</v>
      </c>
      <c r="I11461" s="364" t="s">
        <v>11491</v>
      </c>
    </row>
    <row r="11462" spans="1:9" hidden="1" x14ac:dyDescent="0.25">
      <c r="A11462" s="60" t="s">
        <v>5359</v>
      </c>
      <c r="B11462" s="75" t="s">
        <v>4043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32"/>
        <v>15000</v>
      </c>
      <c r="H11462" s="86" t="s">
        <v>154</v>
      </c>
      <c r="I11462" s="364" t="s">
        <v>11491</v>
      </c>
    </row>
    <row r="11463" spans="1:9" hidden="1" x14ac:dyDescent="0.25">
      <c r="A11463" s="60" t="s">
        <v>5359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32"/>
        <v>20000</v>
      </c>
      <c r="H11463" s="86" t="s">
        <v>154</v>
      </c>
      <c r="I11463" s="364" t="s">
        <v>11491</v>
      </c>
    </row>
    <row r="11464" spans="1:9" hidden="1" x14ac:dyDescent="0.25">
      <c r="A11464" s="60" t="s">
        <v>5359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32"/>
        <v>20000</v>
      </c>
      <c r="H11464" s="86" t="s">
        <v>154</v>
      </c>
      <c r="I11464" s="364" t="s">
        <v>11491</v>
      </c>
    </row>
    <row r="11465" spans="1:9" hidden="1" x14ac:dyDescent="0.25">
      <c r="A11465" s="60" t="s">
        <v>5359</v>
      </c>
      <c r="B11465" s="74" t="s">
        <v>11005</v>
      </c>
      <c r="C11465" s="215" t="s">
        <v>8459</v>
      </c>
      <c r="D11465" s="65">
        <v>0.6</v>
      </c>
      <c r="E11465" s="66" t="s">
        <v>11489</v>
      </c>
      <c r="F11465" s="67">
        <v>82500</v>
      </c>
      <c r="G11465" s="217">
        <f t="shared" si="332"/>
        <v>49500</v>
      </c>
      <c r="H11465" s="86" t="s">
        <v>154</v>
      </c>
      <c r="I11465" s="364" t="s">
        <v>11491</v>
      </c>
    </row>
    <row r="11466" spans="1:9" hidden="1" x14ac:dyDescent="0.25">
      <c r="A11466" s="60" t="s">
        <v>5359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32"/>
        <v>50000</v>
      </c>
      <c r="H11466" s="86" t="s">
        <v>154</v>
      </c>
      <c r="I11466" s="364" t="s">
        <v>11491</v>
      </c>
    </row>
    <row r="11467" spans="1:9" hidden="1" x14ac:dyDescent="0.25">
      <c r="A11467" s="60" t="s">
        <v>5359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32"/>
        <v>18000</v>
      </c>
      <c r="H11467" s="86" t="s">
        <v>154</v>
      </c>
      <c r="I11467" s="364" t="s">
        <v>11491</v>
      </c>
    </row>
    <row r="11468" spans="1:9" hidden="1" x14ac:dyDescent="0.25">
      <c r="A11468" s="60" t="s">
        <v>5359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32"/>
        <v>54000</v>
      </c>
      <c r="H11468" s="86" t="s">
        <v>154</v>
      </c>
      <c r="I11468" s="364" t="s">
        <v>11491</v>
      </c>
    </row>
    <row r="11469" spans="1:9" hidden="1" x14ac:dyDescent="0.25">
      <c r="A11469" s="60" t="s">
        <v>5359</v>
      </c>
      <c r="B11469" s="77" t="s">
        <v>5345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32"/>
        <v>150000</v>
      </c>
      <c r="H11469" s="86" t="s">
        <v>154</v>
      </c>
      <c r="I11469" s="364" t="s">
        <v>11491</v>
      </c>
    </row>
    <row r="11470" spans="1:9" hidden="1" x14ac:dyDescent="0.25">
      <c r="A11470" s="60" t="s">
        <v>5359</v>
      </c>
      <c r="B11470" s="60" t="s">
        <v>3966</v>
      </c>
      <c r="C11470" s="80" t="s">
        <v>70</v>
      </c>
      <c r="D11470" s="65">
        <v>1</v>
      </c>
      <c r="E11470" s="66" t="s">
        <v>28</v>
      </c>
      <c r="F11470" s="396">
        <v>30000</v>
      </c>
      <c r="G11470" s="217">
        <f t="shared" si="332"/>
        <v>30000</v>
      </c>
      <c r="H11470" s="86" t="s">
        <v>154</v>
      </c>
      <c r="I11470" s="364" t="s">
        <v>11491</v>
      </c>
    </row>
    <row r="11471" spans="1:9" hidden="1" x14ac:dyDescent="0.25">
      <c r="A11471" s="60" t="s">
        <v>5359</v>
      </c>
      <c r="B11471" s="77" t="s">
        <v>11492</v>
      </c>
      <c r="C11471" s="60" t="s">
        <v>11493</v>
      </c>
      <c r="D11471" s="81">
        <v>1</v>
      </c>
      <c r="E11471" s="66" t="s">
        <v>31</v>
      </c>
      <c r="F11471" s="217">
        <v>600000</v>
      </c>
      <c r="G11471" s="217">
        <f t="shared" si="332"/>
        <v>600000</v>
      </c>
      <c r="H11471" s="86" t="s">
        <v>154</v>
      </c>
      <c r="I11471" s="364" t="s">
        <v>11491</v>
      </c>
    </row>
    <row r="11472" spans="1:9" hidden="1" x14ac:dyDescent="0.25">
      <c r="A11472" s="60" t="s">
        <v>5359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32"/>
        <v>253800</v>
      </c>
      <c r="H11472" s="86" t="s">
        <v>154</v>
      </c>
      <c r="I11472" s="60" t="s">
        <v>11494</v>
      </c>
    </row>
    <row r="11473" spans="1:9" hidden="1" x14ac:dyDescent="0.25">
      <c r="A11473" s="60" t="s">
        <v>5359</v>
      </c>
      <c r="B11473" s="60" t="s">
        <v>4047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32"/>
        <v>87500</v>
      </c>
      <c r="H11473" s="86" t="s">
        <v>154</v>
      </c>
      <c r="I11473" s="60" t="s">
        <v>11494</v>
      </c>
    </row>
    <row r="11474" spans="1:9" hidden="1" x14ac:dyDescent="0.25">
      <c r="A11474" s="60" t="s">
        <v>5359</v>
      </c>
      <c r="B11474" s="60" t="s">
        <v>5366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32"/>
        <v>32000</v>
      </c>
      <c r="H11474" s="86" t="s">
        <v>154</v>
      </c>
      <c r="I11474" s="60" t="s">
        <v>11494</v>
      </c>
    </row>
    <row r="11475" spans="1:9" hidden="1" x14ac:dyDescent="0.25">
      <c r="A11475" s="60" t="s">
        <v>5359</v>
      </c>
      <c r="B11475" s="60" t="s">
        <v>7647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32"/>
        <v>300000</v>
      </c>
      <c r="H11475" s="86" t="s">
        <v>825</v>
      </c>
      <c r="I11475" s="60" t="s">
        <v>11494</v>
      </c>
    </row>
    <row r="11476" spans="1:9" hidden="1" x14ac:dyDescent="0.25">
      <c r="A11476" s="60" t="s">
        <v>5359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32"/>
        <v>348500</v>
      </c>
      <c r="H11476" s="86" t="s">
        <v>825</v>
      </c>
      <c r="I11476" s="60" t="s">
        <v>11494</v>
      </c>
    </row>
    <row r="11477" spans="1:9" hidden="1" x14ac:dyDescent="0.25">
      <c r="A11477" s="60" t="s">
        <v>5359</v>
      </c>
      <c r="B11477" s="60" t="s">
        <v>4881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32"/>
        <v>220000</v>
      </c>
      <c r="H11477" s="86" t="s">
        <v>825</v>
      </c>
      <c r="I11477" s="60" t="s">
        <v>11495</v>
      </c>
    </row>
    <row r="11478" spans="1:9" hidden="1" x14ac:dyDescent="0.25">
      <c r="A11478" s="60" t="s">
        <v>5359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32"/>
        <v>225600</v>
      </c>
      <c r="H11478" s="86" t="s">
        <v>825</v>
      </c>
      <c r="I11478" s="60"/>
    </row>
    <row r="11479" spans="1:9" hidden="1" x14ac:dyDescent="0.25">
      <c r="A11479" s="60" t="s">
        <v>5359</v>
      </c>
      <c r="B11479" s="60" t="s">
        <v>8381</v>
      </c>
      <c r="C11479" s="60" t="s">
        <v>8382</v>
      </c>
      <c r="D11479" s="65">
        <v>1</v>
      </c>
      <c r="E11479" s="66" t="s">
        <v>31</v>
      </c>
      <c r="F11479" s="67">
        <v>82000</v>
      </c>
      <c r="G11479" s="217">
        <f t="shared" si="332"/>
        <v>82000</v>
      </c>
      <c r="H11479" s="86" t="s">
        <v>825</v>
      </c>
      <c r="I11479" s="60"/>
    </row>
    <row r="11480" spans="1:9" hidden="1" x14ac:dyDescent="0.25">
      <c r="A11480" s="60" t="s">
        <v>5359</v>
      </c>
      <c r="B11480" s="60" t="s">
        <v>11456</v>
      </c>
      <c r="C11480" s="60" t="s">
        <v>5007</v>
      </c>
      <c r="D11480" s="65">
        <v>1</v>
      </c>
      <c r="E11480" s="66" t="s">
        <v>31</v>
      </c>
      <c r="F11480" s="67">
        <v>140000</v>
      </c>
      <c r="G11480" s="68">
        <f t="shared" si="332"/>
        <v>140000</v>
      </c>
      <c r="H11480" s="86" t="s">
        <v>1306</v>
      </c>
      <c r="I11480" s="60"/>
    </row>
    <row r="11481" spans="1:9" hidden="1" x14ac:dyDescent="0.25">
      <c r="A11481" s="60" t="s">
        <v>5359</v>
      </c>
      <c r="B11481" s="60" t="s">
        <v>5249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32"/>
        <v>104000</v>
      </c>
      <c r="H11481" s="86" t="s">
        <v>5068</v>
      </c>
      <c r="I11481" s="60"/>
    </row>
    <row r="11482" spans="1:9" hidden="1" x14ac:dyDescent="0.25">
      <c r="A11482" s="60" t="s">
        <v>5359</v>
      </c>
      <c r="B11482" s="111" t="s">
        <v>5368</v>
      </c>
      <c r="C11482" s="60" t="s">
        <v>5369</v>
      </c>
      <c r="D11482" s="65">
        <v>1</v>
      </c>
      <c r="E11482" s="66" t="s">
        <v>31</v>
      </c>
      <c r="F11482" s="68">
        <v>100000</v>
      </c>
      <c r="G11482" s="68">
        <f t="shared" si="332"/>
        <v>100000</v>
      </c>
      <c r="H11482" s="86" t="s">
        <v>3949</v>
      </c>
      <c r="I11482" s="60" t="s">
        <v>11496</v>
      </c>
    </row>
    <row r="11483" spans="1:9" hidden="1" x14ac:dyDescent="0.25">
      <c r="A11483" s="60" t="s">
        <v>5359</v>
      </c>
      <c r="B11483" s="77" t="s">
        <v>5370</v>
      </c>
      <c r="C11483" s="60" t="s">
        <v>5369</v>
      </c>
      <c r="D11483" s="81">
        <v>1</v>
      </c>
      <c r="E11483" s="66" t="s">
        <v>31</v>
      </c>
      <c r="F11483" s="217">
        <v>20000</v>
      </c>
      <c r="G11483" s="68">
        <f t="shared" si="332"/>
        <v>20000</v>
      </c>
      <c r="H11483" s="86" t="s">
        <v>3949</v>
      </c>
      <c r="I11483" s="60"/>
    </row>
    <row r="11484" spans="1:9" hidden="1" x14ac:dyDescent="0.25">
      <c r="A11484" s="60" t="s">
        <v>5359</v>
      </c>
      <c r="B11484" s="75" t="s">
        <v>5371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32"/>
        <v>45000</v>
      </c>
      <c r="H11484" s="86" t="s">
        <v>1619</v>
      </c>
      <c r="I11484" s="60"/>
    </row>
    <row r="11485" spans="1:9" hidden="1" x14ac:dyDescent="0.25">
      <c r="A11485" s="60" t="s">
        <v>5359</v>
      </c>
      <c r="B11485" s="63" t="s">
        <v>4062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32"/>
        <v>120000</v>
      </c>
      <c r="H11485" s="86" t="s">
        <v>671</v>
      </c>
      <c r="I11485" s="60"/>
    </row>
    <row r="11486" spans="1:9" hidden="1" x14ac:dyDescent="0.25">
      <c r="A11486" s="60" t="s">
        <v>5359</v>
      </c>
      <c r="B11486" s="63" t="s">
        <v>5372</v>
      </c>
      <c r="C11486" s="60" t="s">
        <v>70</v>
      </c>
      <c r="D11486" s="81">
        <v>1</v>
      </c>
      <c r="E11486" s="66" t="s">
        <v>31</v>
      </c>
      <c r="F11486" s="403">
        <v>150000</v>
      </c>
      <c r="G11486" s="68">
        <f t="shared" si="332"/>
        <v>150000</v>
      </c>
      <c r="H11486" s="86" t="s">
        <v>154</v>
      </c>
      <c r="I11486" s="60"/>
    </row>
    <row r="11487" spans="1:9" hidden="1" x14ac:dyDescent="0.25">
      <c r="A11487" s="60" t="s">
        <v>5359</v>
      </c>
      <c r="B11487" s="77" t="s">
        <v>5373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32"/>
        <v>300000</v>
      </c>
      <c r="H11487" s="86" t="s">
        <v>154</v>
      </c>
      <c r="I11487" s="60"/>
    </row>
    <row r="11488" spans="1:9" hidden="1" x14ac:dyDescent="0.25">
      <c r="A11488" s="60" t="s">
        <v>5359</v>
      </c>
      <c r="B11488" s="60" t="s">
        <v>5374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32"/>
        <v>100000</v>
      </c>
      <c r="H11488" s="86" t="s">
        <v>154</v>
      </c>
      <c r="I11488" s="60"/>
    </row>
    <row r="11489" spans="1:9" hidden="1" x14ac:dyDescent="0.25">
      <c r="A11489" s="60" t="s">
        <v>5375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32"/>
        <v>80000</v>
      </c>
      <c r="H11489" s="86" t="s">
        <v>1101</v>
      </c>
      <c r="I11489" s="364" t="s">
        <v>11497</v>
      </c>
    </row>
    <row r="11490" spans="1:9" hidden="1" x14ac:dyDescent="0.25">
      <c r="A11490" s="60" t="s">
        <v>5375</v>
      </c>
      <c r="B11490" s="79" t="s">
        <v>10944</v>
      </c>
      <c r="C11490" s="71" t="s">
        <v>10604</v>
      </c>
      <c r="D11490" s="81">
        <v>1</v>
      </c>
      <c r="E11490" s="66" t="s">
        <v>31</v>
      </c>
      <c r="F11490" s="217">
        <v>160000</v>
      </c>
      <c r="G11490" s="68">
        <f t="shared" si="332"/>
        <v>160000</v>
      </c>
      <c r="H11490" s="86" t="s">
        <v>3096</v>
      </c>
      <c r="I11490" s="364"/>
    </row>
    <row r="11491" spans="1:9" hidden="1" x14ac:dyDescent="0.25">
      <c r="A11491" s="60" t="s">
        <v>5375</v>
      </c>
      <c r="B11491" s="79" t="s">
        <v>11498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32"/>
        <v>21250</v>
      </c>
      <c r="H11491" s="86" t="s">
        <v>3096</v>
      </c>
      <c r="I11491" s="364"/>
    </row>
    <row r="11492" spans="1:9" hidden="1" x14ac:dyDescent="0.25">
      <c r="A11492" s="60" t="s">
        <v>5375</v>
      </c>
      <c r="B11492" s="79" t="s">
        <v>11498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32"/>
        <v>8500</v>
      </c>
      <c r="H11492" s="86" t="s">
        <v>3096</v>
      </c>
      <c r="I11492" s="364"/>
    </row>
    <row r="11493" spans="1:9" hidden="1" x14ac:dyDescent="0.25">
      <c r="A11493" s="60" t="s">
        <v>5375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32"/>
        <v>253800</v>
      </c>
      <c r="H11493" s="86" t="s">
        <v>166</v>
      </c>
      <c r="I11493" s="60" t="s">
        <v>11499</v>
      </c>
    </row>
    <row r="11494" spans="1:9" hidden="1" x14ac:dyDescent="0.25">
      <c r="A11494" s="60" t="s">
        <v>5375</v>
      </c>
      <c r="B11494" s="60" t="s">
        <v>4047</v>
      </c>
      <c r="C11494" s="60" t="s">
        <v>340</v>
      </c>
      <c r="D11494" s="81">
        <v>1</v>
      </c>
      <c r="E11494" s="66" t="s">
        <v>31</v>
      </c>
      <c r="F11494" s="403">
        <v>87500</v>
      </c>
      <c r="G11494" s="68">
        <f>F11494*D11494</f>
        <v>87500</v>
      </c>
      <c r="H11494" s="86" t="s">
        <v>166</v>
      </c>
      <c r="I11494" s="60" t="s">
        <v>11499</v>
      </c>
    </row>
    <row r="11495" spans="1:9" hidden="1" x14ac:dyDescent="0.25">
      <c r="A11495" s="60" t="s">
        <v>5375</v>
      </c>
      <c r="B11495" s="60" t="s">
        <v>10643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33">F11495*D11495</f>
        <v>905400</v>
      </c>
      <c r="H11495" s="86" t="s">
        <v>166</v>
      </c>
      <c r="I11495" s="60" t="s">
        <v>11499</v>
      </c>
    </row>
    <row r="11496" spans="1:9" hidden="1" x14ac:dyDescent="0.25">
      <c r="A11496" s="60" t="s">
        <v>5375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33"/>
        <v>225600</v>
      </c>
      <c r="H11496" s="86" t="s">
        <v>1095</v>
      </c>
      <c r="I11496" s="60" t="s">
        <v>11500</v>
      </c>
    </row>
    <row r="11497" spans="1:9" hidden="1" x14ac:dyDescent="0.25">
      <c r="A11497" s="60" t="s">
        <v>5375</v>
      </c>
      <c r="B11497" s="111" t="s">
        <v>5467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33"/>
        <v>65000</v>
      </c>
      <c r="H11497" s="86" t="s">
        <v>1095</v>
      </c>
      <c r="I11497" s="60" t="s">
        <v>11500</v>
      </c>
    </row>
    <row r="11498" spans="1:9" hidden="1" x14ac:dyDescent="0.25">
      <c r="A11498" s="60" t="s">
        <v>5375</v>
      </c>
      <c r="B11498" s="60" t="s">
        <v>3997</v>
      </c>
      <c r="C11498" s="60" t="s">
        <v>4419</v>
      </c>
      <c r="D11498" s="65">
        <v>1</v>
      </c>
      <c r="E11498" s="66" t="s">
        <v>137</v>
      </c>
      <c r="F11498" s="67">
        <v>23000</v>
      </c>
      <c r="G11498" s="68">
        <f t="shared" si="333"/>
        <v>23000</v>
      </c>
      <c r="H11498" s="404" t="s">
        <v>536</v>
      </c>
      <c r="I11498" s="60"/>
    </row>
    <row r="11499" spans="1:9" hidden="1" x14ac:dyDescent="0.25">
      <c r="A11499" s="60" t="s">
        <v>5375</v>
      </c>
      <c r="B11499" s="60" t="s">
        <v>232</v>
      </c>
      <c r="C11499" s="60" t="s">
        <v>10886</v>
      </c>
      <c r="D11499" s="65">
        <v>1</v>
      </c>
      <c r="E11499" s="66" t="s">
        <v>31</v>
      </c>
      <c r="F11499" s="67">
        <v>198550</v>
      </c>
      <c r="G11499" s="68">
        <f t="shared" si="333"/>
        <v>198550</v>
      </c>
      <c r="H11499" s="404" t="s">
        <v>1788</v>
      </c>
      <c r="I11499" s="60" t="s">
        <v>11501</v>
      </c>
    </row>
    <row r="11500" spans="1:9" hidden="1" x14ac:dyDescent="0.25">
      <c r="A11500" s="60" t="s">
        <v>5375</v>
      </c>
      <c r="B11500" s="79" t="s">
        <v>4852</v>
      </c>
      <c r="C11500" s="60" t="s">
        <v>4853</v>
      </c>
      <c r="D11500" s="65">
        <v>1</v>
      </c>
      <c r="E11500" s="66" t="s">
        <v>31</v>
      </c>
      <c r="F11500" s="67">
        <v>196350</v>
      </c>
      <c r="G11500" s="68">
        <f t="shared" si="333"/>
        <v>196350</v>
      </c>
      <c r="H11500" s="404" t="s">
        <v>1788</v>
      </c>
      <c r="I11500" s="60" t="s">
        <v>11501</v>
      </c>
    </row>
    <row r="11501" spans="1:9" hidden="1" x14ac:dyDescent="0.25">
      <c r="A11501" s="60" t="s">
        <v>5375</v>
      </c>
      <c r="B11501" s="77" t="s">
        <v>5266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33"/>
        <v>200000</v>
      </c>
      <c r="H11501" s="404" t="s">
        <v>1788</v>
      </c>
      <c r="I11501" s="60" t="s">
        <v>11501</v>
      </c>
    </row>
    <row r="11502" spans="1:9" hidden="1" x14ac:dyDescent="0.25">
      <c r="A11502" s="60" t="s">
        <v>5375</v>
      </c>
      <c r="B11502" s="60" t="s">
        <v>5148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33"/>
        <v>20000</v>
      </c>
      <c r="H11502" s="86" t="s">
        <v>667</v>
      </c>
      <c r="I11502" s="60" t="s">
        <v>11502</v>
      </c>
    </row>
    <row r="11503" spans="1:9" hidden="1" x14ac:dyDescent="0.25">
      <c r="A11503" s="60" t="s">
        <v>5375</v>
      </c>
      <c r="B11503" s="60" t="s">
        <v>4578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33"/>
        <v>150000</v>
      </c>
      <c r="H11503" s="86" t="s">
        <v>667</v>
      </c>
      <c r="I11503" s="60" t="s">
        <v>11502</v>
      </c>
    </row>
    <row r="11504" spans="1:9" hidden="1" x14ac:dyDescent="0.25">
      <c r="A11504" s="60" t="s">
        <v>5375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33"/>
        <v>225600</v>
      </c>
      <c r="H11504" s="86" t="s">
        <v>667</v>
      </c>
      <c r="I11504" s="60" t="s">
        <v>11502</v>
      </c>
    </row>
    <row r="11505" spans="1:9" hidden="1" x14ac:dyDescent="0.25">
      <c r="A11505" s="60" t="s">
        <v>5375</v>
      </c>
      <c r="B11505" s="60" t="s">
        <v>5195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33"/>
        <v>36000</v>
      </c>
      <c r="H11505" s="86" t="s">
        <v>667</v>
      </c>
      <c r="I11505" s="60" t="s">
        <v>11502</v>
      </c>
    </row>
    <row r="11506" spans="1:9" hidden="1" x14ac:dyDescent="0.25">
      <c r="A11506" s="60" t="s">
        <v>5375</v>
      </c>
      <c r="B11506" s="60" t="s">
        <v>8381</v>
      </c>
      <c r="C11506" s="60" t="s">
        <v>8382</v>
      </c>
      <c r="D11506" s="81">
        <v>1</v>
      </c>
      <c r="E11506" s="66" t="s">
        <v>31</v>
      </c>
      <c r="F11506" s="217">
        <v>82000</v>
      </c>
      <c r="G11506" s="68">
        <f t="shared" si="333"/>
        <v>82000</v>
      </c>
      <c r="H11506" s="86" t="s">
        <v>667</v>
      </c>
      <c r="I11506" s="60" t="s">
        <v>11502</v>
      </c>
    </row>
    <row r="11507" spans="1:9" hidden="1" x14ac:dyDescent="0.25">
      <c r="A11507" s="60" t="s">
        <v>5375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33"/>
        <v>253800</v>
      </c>
      <c r="H11507" s="86" t="s">
        <v>1105</v>
      </c>
      <c r="I11507" s="364" t="s">
        <v>11503</v>
      </c>
    </row>
    <row r="11508" spans="1:9" hidden="1" x14ac:dyDescent="0.25">
      <c r="A11508" s="60" t="s">
        <v>5375</v>
      </c>
      <c r="B11508" s="60" t="s">
        <v>4047</v>
      </c>
      <c r="C11508" s="60" t="s">
        <v>340</v>
      </c>
      <c r="D11508" s="81">
        <v>1</v>
      </c>
      <c r="E11508" s="66" t="s">
        <v>31</v>
      </c>
      <c r="F11508" s="403">
        <v>87500</v>
      </c>
      <c r="G11508" s="68">
        <f t="shared" si="333"/>
        <v>87500</v>
      </c>
      <c r="H11508" s="86" t="s">
        <v>1105</v>
      </c>
      <c r="I11508" s="364" t="s">
        <v>11503</v>
      </c>
    </row>
    <row r="11509" spans="1:9" hidden="1" x14ac:dyDescent="0.25">
      <c r="A11509" s="60" t="s">
        <v>5375</v>
      </c>
      <c r="B11509" s="63" t="s">
        <v>4169</v>
      </c>
      <c r="C11509" s="60" t="s">
        <v>8582</v>
      </c>
      <c r="D11509" s="65">
        <v>1</v>
      </c>
      <c r="E11509" s="66" t="s">
        <v>31</v>
      </c>
      <c r="F11509" s="67">
        <v>32500</v>
      </c>
      <c r="G11509" s="68">
        <f t="shared" si="333"/>
        <v>32500</v>
      </c>
      <c r="H11509" s="86" t="s">
        <v>1105</v>
      </c>
      <c r="I11509" s="364" t="s">
        <v>11503</v>
      </c>
    </row>
    <row r="11510" spans="1:9" hidden="1" x14ac:dyDescent="0.25">
      <c r="A11510" s="60" t="s">
        <v>5375</v>
      </c>
      <c r="B11510" s="60" t="s">
        <v>5195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33"/>
        <v>36000</v>
      </c>
      <c r="H11510" s="86" t="s">
        <v>1105</v>
      </c>
      <c r="I11510" s="364" t="s">
        <v>11503</v>
      </c>
    </row>
    <row r="11511" spans="1:9" hidden="1" x14ac:dyDescent="0.25">
      <c r="A11511" s="60" t="s">
        <v>5375</v>
      </c>
      <c r="B11511" s="60" t="s">
        <v>8381</v>
      </c>
      <c r="C11511" s="60" t="s">
        <v>8382</v>
      </c>
      <c r="D11511" s="81">
        <v>1</v>
      </c>
      <c r="E11511" s="66" t="s">
        <v>31</v>
      </c>
      <c r="F11511" s="217">
        <v>82000</v>
      </c>
      <c r="G11511" s="217">
        <f t="shared" si="333"/>
        <v>82000</v>
      </c>
      <c r="H11511" s="86" t="s">
        <v>1105</v>
      </c>
      <c r="I11511" s="364" t="s">
        <v>11503</v>
      </c>
    </row>
    <row r="11512" spans="1:9" hidden="1" x14ac:dyDescent="0.25">
      <c r="A11512" s="60" t="s">
        <v>5375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33"/>
        <v>36975</v>
      </c>
      <c r="H11512" s="86" t="s">
        <v>1301</v>
      </c>
      <c r="I11512" s="364"/>
    </row>
    <row r="11513" spans="1:9" hidden="1" x14ac:dyDescent="0.25">
      <c r="A11513" s="60" t="s">
        <v>5375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33"/>
        <v>465000</v>
      </c>
      <c r="H11513" s="86" t="s">
        <v>2214</v>
      </c>
      <c r="I11513" s="60" t="s">
        <v>11504</v>
      </c>
    </row>
    <row r="11514" spans="1:9" hidden="1" x14ac:dyDescent="0.25">
      <c r="A11514" s="60" t="s">
        <v>5375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33"/>
        <v>225600</v>
      </c>
      <c r="H11514" s="86" t="s">
        <v>2214</v>
      </c>
      <c r="I11514" s="364" t="s">
        <v>11505</v>
      </c>
    </row>
    <row r="11515" spans="1:9" hidden="1" x14ac:dyDescent="0.25">
      <c r="A11515" s="60" t="s">
        <v>5375</v>
      </c>
      <c r="B11515" s="77" t="s">
        <v>5266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33"/>
        <v>200000</v>
      </c>
      <c r="H11515" s="86" t="s">
        <v>2214</v>
      </c>
      <c r="I11515" s="364" t="s">
        <v>11505</v>
      </c>
    </row>
    <row r="11516" spans="1:9" hidden="1" x14ac:dyDescent="0.25">
      <c r="A11516" s="60" t="s">
        <v>5375</v>
      </c>
      <c r="B11516" s="60" t="s">
        <v>115</v>
      </c>
      <c r="C11516" s="60" t="s">
        <v>11506</v>
      </c>
      <c r="D11516" s="65">
        <v>1</v>
      </c>
      <c r="E11516" s="66" t="s">
        <v>31</v>
      </c>
      <c r="F11516" s="67">
        <v>1900000</v>
      </c>
      <c r="G11516" s="68">
        <f t="shared" si="333"/>
        <v>1900000</v>
      </c>
      <c r="H11516" s="86" t="s">
        <v>2214</v>
      </c>
      <c r="I11516" s="364" t="s">
        <v>11505</v>
      </c>
    </row>
    <row r="11517" spans="1:9" hidden="1" x14ac:dyDescent="0.25">
      <c r="A11517" s="60" t="s">
        <v>5375</v>
      </c>
      <c r="B11517" s="60" t="s">
        <v>115</v>
      </c>
      <c r="C11517" s="60" t="s">
        <v>11507</v>
      </c>
      <c r="D11517" s="65">
        <v>1</v>
      </c>
      <c r="E11517" s="66" t="s">
        <v>31</v>
      </c>
      <c r="F11517" s="67">
        <v>1900000</v>
      </c>
      <c r="G11517" s="68">
        <f t="shared" si="333"/>
        <v>1900000</v>
      </c>
      <c r="H11517" s="86" t="s">
        <v>2214</v>
      </c>
      <c r="I11517" s="364" t="s">
        <v>11505</v>
      </c>
    </row>
    <row r="11518" spans="1:9" hidden="1" x14ac:dyDescent="0.25">
      <c r="A11518" s="60" t="s">
        <v>5375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33"/>
        <v>225600</v>
      </c>
      <c r="H11518" s="86" t="s">
        <v>126</v>
      </c>
      <c r="I11518" s="364" t="s">
        <v>11508</v>
      </c>
    </row>
    <row r="11519" spans="1:9" hidden="1" x14ac:dyDescent="0.25">
      <c r="A11519" s="60" t="s">
        <v>5375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33"/>
        <v>49500</v>
      </c>
      <c r="H11519" s="86" t="s">
        <v>2007</v>
      </c>
      <c r="I11519" s="364"/>
    </row>
    <row r="11520" spans="1:9" hidden="1" x14ac:dyDescent="0.25">
      <c r="A11520" s="60" t="s">
        <v>5375</v>
      </c>
      <c r="B11520" s="60" t="s">
        <v>5264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33"/>
        <v>40000</v>
      </c>
      <c r="H11520" s="86" t="s">
        <v>3462</v>
      </c>
      <c r="I11520" s="364" t="s">
        <v>11509</v>
      </c>
    </row>
    <row r="11521" spans="1:9" hidden="1" x14ac:dyDescent="0.25">
      <c r="A11521" s="60" t="s">
        <v>5375</v>
      </c>
      <c r="B11521" s="60" t="s">
        <v>4925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33"/>
        <v>20000</v>
      </c>
      <c r="H11521" s="86" t="s">
        <v>3462</v>
      </c>
      <c r="I11521" s="364" t="s">
        <v>11509</v>
      </c>
    </row>
    <row r="11522" spans="1:9" hidden="1" x14ac:dyDescent="0.25">
      <c r="A11522" s="60" t="s">
        <v>5375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33"/>
        <v>49500</v>
      </c>
      <c r="H11522" s="86" t="s">
        <v>3462</v>
      </c>
      <c r="I11522" s="364" t="s">
        <v>11509</v>
      </c>
    </row>
    <row r="11523" spans="1:9" hidden="1" x14ac:dyDescent="0.25">
      <c r="A11523" s="60" t="s">
        <v>5375</v>
      </c>
      <c r="B11523" s="79" t="s">
        <v>4852</v>
      </c>
      <c r="C11523" s="60" t="s">
        <v>4853</v>
      </c>
      <c r="D11523" s="81">
        <v>1</v>
      </c>
      <c r="E11523" s="66" t="s">
        <v>31</v>
      </c>
      <c r="F11523" s="82">
        <v>196350</v>
      </c>
      <c r="G11523" s="217">
        <f t="shared" si="333"/>
        <v>196350</v>
      </c>
      <c r="H11523" s="86" t="s">
        <v>3462</v>
      </c>
      <c r="I11523" s="364" t="s">
        <v>11509</v>
      </c>
    </row>
    <row r="11524" spans="1:9" hidden="1" x14ac:dyDescent="0.25">
      <c r="A11524" s="60" t="s">
        <v>5375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33"/>
        <v>20000</v>
      </c>
      <c r="H11524" s="86" t="s">
        <v>3462</v>
      </c>
      <c r="I11524" s="364" t="s">
        <v>11509</v>
      </c>
    </row>
    <row r="11525" spans="1:9" hidden="1" x14ac:dyDescent="0.25">
      <c r="A11525" s="60" t="s">
        <v>5375</v>
      </c>
      <c r="B11525" s="75" t="s">
        <v>5355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33"/>
        <v>116000</v>
      </c>
      <c r="H11525" s="86" t="s">
        <v>5068</v>
      </c>
      <c r="I11525" s="364"/>
    </row>
    <row r="11526" spans="1:9" hidden="1" x14ac:dyDescent="0.25">
      <c r="A11526" s="60" t="s">
        <v>5375</v>
      </c>
      <c r="B11526" s="74" t="s">
        <v>5269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33"/>
        <v>255000</v>
      </c>
      <c r="H11526" s="86" t="s">
        <v>5068</v>
      </c>
      <c r="I11526" s="364"/>
    </row>
    <row r="11527" spans="1:9" hidden="1" x14ac:dyDescent="0.25">
      <c r="A11527" s="60" t="s">
        <v>5375</v>
      </c>
      <c r="B11527" s="77" t="s">
        <v>11510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33"/>
        <v>17000</v>
      </c>
      <c r="H11527" s="86" t="s">
        <v>5068</v>
      </c>
      <c r="I11527" s="364"/>
    </row>
    <row r="11528" spans="1:9" hidden="1" x14ac:dyDescent="0.25">
      <c r="A11528" s="60" t="s">
        <v>5375</v>
      </c>
      <c r="B11528" s="60" t="s">
        <v>5377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33"/>
        <v>125000</v>
      </c>
      <c r="H11528" s="86" t="s">
        <v>696</v>
      </c>
      <c r="I11528" s="364" t="s">
        <v>11511</v>
      </c>
    </row>
    <row r="11529" spans="1:9" hidden="1" x14ac:dyDescent="0.25">
      <c r="A11529" s="60" t="s">
        <v>5375</v>
      </c>
      <c r="B11529" s="60" t="s">
        <v>5378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33"/>
        <v>2000000</v>
      </c>
      <c r="H11529" s="86" t="s">
        <v>696</v>
      </c>
      <c r="I11529" s="364" t="s">
        <v>11511</v>
      </c>
    </row>
    <row r="11530" spans="1:9" hidden="1" x14ac:dyDescent="0.25">
      <c r="A11530" s="60" t="s">
        <v>5375</v>
      </c>
      <c r="B11530" s="60" t="s">
        <v>5379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33"/>
        <v>550000</v>
      </c>
      <c r="H11530" s="86" t="s">
        <v>696</v>
      </c>
      <c r="I11530" s="364" t="s">
        <v>11511</v>
      </c>
    </row>
    <row r="11531" spans="1:9" hidden="1" x14ac:dyDescent="0.25">
      <c r="A11531" s="60" t="s">
        <v>5375</v>
      </c>
      <c r="B11531" s="60" t="s">
        <v>5380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33"/>
        <v>1000000</v>
      </c>
      <c r="H11531" s="86" t="s">
        <v>696</v>
      </c>
      <c r="I11531" s="364" t="s">
        <v>11511</v>
      </c>
    </row>
    <row r="11532" spans="1:9" hidden="1" x14ac:dyDescent="0.25">
      <c r="A11532" s="60" t="s">
        <v>5375</v>
      </c>
      <c r="B11532" s="60" t="s">
        <v>5381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33"/>
        <v>260000</v>
      </c>
      <c r="H11532" s="86" t="s">
        <v>696</v>
      </c>
      <c r="I11532" s="364" t="s">
        <v>11511</v>
      </c>
    </row>
    <row r="11533" spans="1:9" hidden="1" x14ac:dyDescent="0.25">
      <c r="A11533" s="60" t="s">
        <v>5375</v>
      </c>
      <c r="B11533" s="60" t="s">
        <v>5382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33"/>
        <v>225000</v>
      </c>
      <c r="H11533" s="86" t="s">
        <v>696</v>
      </c>
      <c r="I11533" s="364" t="s">
        <v>11511</v>
      </c>
    </row>
    <row r="11534" spans="1:9" hidden="1" x14ac:dyDescent="0.25">
      <c r="A11534" s="60" t="s">
        <v>5375</v>
      </c>
      <c r="B11534" s="60" t="s">
        <v>5383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33"/>
        <v>170000</v>
      </c>
      <c r="H11534" s="86" t="s">
        <v>696</v>
      </c>
      <c r="I11534" s="364" t="s">
        <v>11511</v>
      </c>
    </row>
    <row r="11535" spans="1:9" hidden="1" x14ac:dyDescent="0.25">
      <c r="A11535" s="60" t="s">
        <v>5375</v>
      </c>
      <c r="B11535" s="111" t="s">
        <v>5384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33"/>
        <v>475000</v>
      </c>
      <c r="H11535" s="86" t="s">
        <v>696</v>
      </c>
      <c r="I11535" s="364" t="s">
        <v>11511</v>
      </c>
    </row>
    <row r="11536" spans="1:9" hidden="1" x14ac:dyDescent="0.25">
      <c r="A11536" s="60" t="s">
        <v>5375</v>
      </c>
      <c r="B11536" s="77" t="s">
        <v>5385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33"/>
        <v>1350000</v>
      </c>
      <c r="H11536" s="86" t="s">
        <v>696</v>
      </c>
      <c r="I11536" s="364" t="s">
        <v>11511</v>
      </c>
    </row>
    <row r="11537" spans="1:9" hidden="1" x14ac:dyDescent="0.25">
      <c r="A11537" s="60" t="s">
        <v>5375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33"/>
        <v>30000</v>
      </c>
      <c r="H11537" s="86" t="s">
        <v>696</v>
      </c>
      <c r="I11537" s="364" t="s">
        <v>11511</v>
      </c>
    </row>
    <row r="11538" spans="1:9" hidden="1" x14ac:dyDescent="0.25">
      <c r="A11538" s="60" t="s">
        <v>5375</v>
      </c>
      <c r="B11538" s="60" t="s">
        <v>5387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33"/>
        <v>35000</v>
      </c>
      <c r="H11538" s="86" t="s">
        <v>696</v>
      </c>
      <c r="I11538" s="364" t="s">
        <v>11511</v>
      </c>
    </row>
    <row r="11539" spans="1:9" hidden="1" x14ac:dyDescent="0.25">
      <c r="A11539" s="60" t="s">
        <v>5375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33"/>
        <v>450000</v>
      </c>
      <c r="H11539" s="86" t="s">
        <v>696</v>
      </c>
      <c r="I11539" s="364" t="s">
        <v>11511</v>
      </c>
    </row>
    <row r="11540" spans="1:9" hidden="1" x14ac:dyDescent="0.25">
      <c r="A11540" s="60" t="s">
        <v>5375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33"/>
        <v>225600</v>
      </c>
      <c r="H11540" s="86" t="s">
        <v>1146</v>
      </c>
      <c r="I11540" s="60" t="s">
        <v>11512</v>
      </c>
    </row>
    <row r="11541" spans="1:9" hidden="1" x14ac:dyDescent="0.25">
      <c r="A11541" s="60" t="s">
        <v>5375</v>
      </c>
      <c r="B11541" s="63" t="s">
        <v>8381</v>
      </c>
      <c r="C11541" s="71" t="s">
        <v>296</v>
      </c>
      <c r="D11541" s="81">
        <v>3</v>
      </c>
      <c r="E11541" s="66" t="s">
        <v>31</v>
      </c>
      <c r="F11541" s="403">
        <v>35000</v>
      </c>
      <c r="G11541" s="217">
        <f t="shared" si="333"/>
        <v>105000</v>
      </c>
      <c r="H11541" s="86" t="s">
        <v>1146</v>
      </c>
      <c r="I11541" s="60" t="s">
        <v>11512</v>
      </c>
    </row>
    <row r="11542" spans="1:9" hidden="1" x14ac:dyDescent="0.25">
      <c r="A11542" s="60" t="s">
        <v>5375</v>
      </c>
      <c r="B11542" s="63" t="s">
        <v>4887</v>
      </c>
      <c r="C11542" s="215" t="s">
        <v>70</v>
      </c>
      <c r="D11542" s="81">
        <v>1</v>
      </c>
      <c r="E11542" s="66" t="s">
        <v>31</v>
      </c>
      <c r="F11542" s="403">
        <v>15000</v>
      </c>
      <c r="G11542" s="68">
        <f t="shared" si="333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3997</v>
      </c>
      <c r="C11543" s="60" t="s">
        <v>4419</v>
      </c>
      <c r="D11543" s="65">
        <v>5</v>
      </c>
      <c r="E11543" s="66" t="s">
        <v>137</v>
      </c>
      <c r="F11543" s="67">
        <v>23000</v>
      </c>
      <c r="G11543" s="68">
        <f t="shared" si="333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33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4793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33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33"/>
        <v>43000</v>
      </c>
      <c r="H11546" s="86" t="s">
        <v>671</v>
      </c>
      <c r="I11546" s="364" t="s">
        <v>11513</v>
      </c>
    </row>
    <row r="11547" spans="1:9" hidden="1" x14ac:dyDescent="0.25">
      <c r="A11547" s="60" t="s">
        <v>249</v>
      </c>
      <c r="B11547" s="60" t="s">
        <v>4207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33"/>
        <v>137000</v>
      </c>
      <c r="H11547" s="86" t="s">
        <v>671</v>
      </c>
      <c r="I11547" s="364" t="s">
        <v>11513</v>
      </c>
    </row>
    <row r="11548" spans="1:9" hidden="1" x14ac:dyDescent="0.25">
      <c r="A11548" s="60" t="s">
        <v>249</v>
      </c>
      <c r="B11548" s="60" t="s">
        <v>232</v>
      </c>
      <c r="C11548" s="60" t="s">
        <v>10886</v>
      </c>
      <c r="D11548" s="65">
        <v>1</v>
      </c>
      <c r="E11548" s="66" t="s">
        <v>31</v>
      </c>
      <c r="F11548" s="89">
        <v>198550</v>
      </c>
      <c r="G11548" s="68">
        <f t="shared" si="333"/>
        <v>198550</v>
      </c>
      <c r="H11548" s="86" t="s">
        <v>671</v>
      </c>
      <c r="I11548" s="364" t="s">
        <v>11513</v>
      </c>
    </row>
    <row r="11549" spans="1:9" hidden="1" x14ac:dyDescent="0.25">
      <c r="A11549" s="60" t="s">
        <v>249</v>
      </c>
      <c r="B11549" s="79" t="s">
        <v>4852</v>
      </c>
      <c r="C11549" s="60" t="s">
        <v>4853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11513</v>
      </c>
    </row>
    <row r="11550" spans="1:9" hidden="1" x14ac:dyDescent="0.25">
      <c r="A11550" s="60" t="s">
        <v>249</v>
      </c>
      <c r="B11550" s="111" t="s">
        <v>5467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11513</v>
      </c>
    </row>
    <row r="11551" spans="1:9" hidden="1" x14ac:dyDescent="0.25">
      <c r="A11551" s="60" t="s">
        <v>249</v>
      </c>
      <c r="B11551" s="60" t="s">
        <v>5394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34">F11551*D11551</f>
        <v>5000</v>
      </c>
      <c r="H11551" s="86" t="s">
        <v>198</v>
      </c>
      <c r="I11551" s="60" t="s">
        <v>11514</v>
      </c>
    </row>
    <row r="11552" spans="1:9" hidden="1" x14ac:dyDescent="0.25">
      <c r="A11552" s="60" t="s">
        <v>249</v>
      </c>
      <c r="B11552" s="75" t="s">
        <v>11515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34"/>
        <v>400000</v>
      </c>
      <c r="H11552" s="86" t="s">
        <v>198</v>
      </c>
      <c r="I11552" s="60" t="s">
        <v>11514</v>
      </c>
    </row>
    <row r="11553" spans="1:9" hidden="1" x14ac:dyDescent="0.25">
      <c r="A11553" s="60" t="s">
        <v>249</v>
      </c>
      <c r="B11553" s="60" t="s">
        <v>5389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34"/>
        <v>340000</v>
      </c>
      <c r="H11553" s="86" t="s">
        <v>198</v>
      </c>
      <c r="I11553" s="60" t="s">
        <v>11514</v>
      </c>
    </row>
    <row r="11554" spans="1:9" hidden="1" x14ac:dyDescent="0.25">
      <c r="A11554" s="60" t="s">
        <v>249</v>
      </c>
      <c r="B11554" s="60" t="s">
        <v>11516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34"/>
        <v>50000</v>
      </c>
      <c r="H11554" s="86" t="s">
        <v>198</v>
      </c>
      <c r="I11554" s="60" t="s">
        <v>11514</v>
      </c>
    </row>
    <row r="11555" spans="1:9" hidden="1" x14ac:dyDescent="0.25">
      <c r="A11555" s="60" t="s">
        <v>249</v>
      </c>
      <c r="B11555" s="60" t="s">
        <v>5343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34"/>
        <v>25000</v>
      </c>
      <c r="H11555" s="86" t="s">
        <v>198</v>
      </c>
      <c r="I11555" s="60" t="s">
        <v>11514</v>
      </c>
    </row>
    <row r="11556" spans="1:9" hidden="1" x14ac:dyDescent="0.25">
      <c r="A11556" s="60" t="s">
        <v>249</v>
      </c>
      <c r="B11556" s="79" t="s">
        <v>4426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34"/>
        <v>465000</v>
      </c>
      <c r="H11556" s="404" t="s">
        <v>198</v>
      </c>
      <c r="I11556" s="60" t="s">
        <v>11514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34"/>
        <v>135000</v>
      </c>
      <c r="H11557" s="404" t="s">
        <v>147</v>
      </c>
      <c r="I11557" s="60" t="s">
        <v>11517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34"/>
        <v>49500</v>
      </c>
      <c r="H11558" s="86" t="s">
        <v>147</v>
      </c>
      <c r="I11558" s="60" t="s">
        <v>11517</v>
      </c>
    </row>
    <row r="11559" spans="1:9" hidden="1" x14ac:dyDescent="0.25">
      <c r="A11559" s="60" t="s">
        <v>249</v>
      </c>
      <c r="B11559" s="60" t="s">
        <v>5391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34"/>
        <v>64000</v>
      </c>
      <c r="H11559" s="86" t="s">
        <v>5392</v>
      </c>
      <c r="I11559" s="364"/>
    </row>
    <row r="11560" spans="1:9" hidden="1" x14ac:dyDescent="0.25">
      <c r="A11560" s="60" t="s">
        <v>249</v>
      </c>
      <c r="B11560" s="60" t="s">
        <v>5393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34"/>
        <v>37500</v>
      </c>
      <c r="H11560" s="86" t="s">
        <v>5392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3">
        <v>27000</v>
      </c>
      <c r="G11561" s="68">
        <f t="shared" si="334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34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34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34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5467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34"/>
        <v>130000</v>
      </c>
      <c r="H11565" s="86" t="s">
        <v>631</v>
      </c>
      <c r="I11565" s="364" t="s">
        <v>11518</v>
      </c>
    </row>
    <row r="11566" spans="1:9" hidden="1" x14ac:dyDescent="0.25">
      <c r="A11566" s="60" t="s">
        <v>249</v>
      </c>
      <c r="B11566" s="79" t="s">
        <v>4205</v>
      </c>
      <c r="C11566" s="71" t="s">
        <v>5967</v>
      </c>
      <c r="D11566" s="81">
        <v>1</v>
      </c>
      <c r="E11566" s="66" t="s">
        <v>31</v>
      </c>
      <c r="F11566" s="217">
        <v>255000</v>
      </c>
      <c r="G11566" s="68">
        <f t="shared" si="334"/>
        <v>255000</v>
      </c>
      <c r="H11566" s="86" t="s">
        <v>2038</v>
      </c>
      <c r="I11566" s="364" t="s">
        <v>11519</v>
      </c>
    </row>
    <row r="11567" spans="1:9" hidden="1" x14ac:dyDescent="0.25">
      <c r="A11567" s="60" t="s">
        <v>249</v>
      </c>
      <c r="B11567" s="60" t="s">
        <v>4299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34"/>
        <v>20000</v>
      </c>
      <c r="H11567" s="86" t="s">
        <v>2038</v>
      </c>
      <c r="I11567" s="364" t="s">
        <v>11519</v>
      </c>
    </row>
    <row r="11568" spans="1:9" hidden="1" x14ac:dyDescent="0.25">
      <c r="A11568" s="60" t="s">
        <v>249</v>
      </c>
      <c r="B11568" s="60" t="s">
        <v>11520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34"/>
        <v>175000</v>
      </c>
      <c r="H11568" s="86" t="s">
        <v>909</v>
      </c>
      <c r="I11568" s="364" t="s">
        <v>11521</v>
      </c>
    </row>
    <row r="11569" spans="1:9" hidden="1" x14ac:dyDescent="0.25">
      <c r="A11569" s="60" t="s">
        <v>249</v>
      </c>
      <c r="B11569" s="60" t="s">
        <v>11522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34"/>
        <v>55000</v>
      </c>
      <c r="H11569" s="86" t="s">
        <v>909</v>
      </c>
      <c r="I11569" s="364" t="s">
        <v>11521</v>
      </c>
    </row>
    <row r="11570" spans="1:9" hidden="1" x14ac:dyDescent="0.25">
      <c r="A11570" s="60" t="s">
        <v>249</v>
      </c>
      <c r="B11570" s="60" t="s">
        <v>11523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34"/>
        <v>20000</v>
      </c>
      <c r="H11570" s="86" t="s">
        <v>909</v>
      </c>
      <c r="I11570" s="364" t="s">
        <v>11521</v>
      </c>
    </row>
    <row r="11571" spans="1:9" hidden="1" x14ac:dyDescent="0.25">
      <c r="A11571" s="60" t="s">
        <v>249</v>
      </c>
      <c r="B11571" s="79" t="s">
        <v>4426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34"/>
        <v>465000</v>
      </c>
      <c r="H11571" s="86" t="s">
        <v>1105</v>
      </c>
      <c r="I11571" s="364" t="s">
        <v>11503</v>
      </c>
    </row>
    <row r="11572" spans="1:9" hidden="1" x14ac:dyDescent="0.25">
      <c r="A11572" s="60" t="s">
        <v>249</v>
      </c>
      <c r="B11572" s="79" t="s">
        <v>11524</v>
      </c>
      <c r="C11572" s="60" t="s">
        <v>11525</v>
      </c>
      <c r="D11572" s="81">
        <v>1</v>
      </c>
      <c r="E11572" s="66" t="s">
        <v>31</v>
      </c>
      <c r="F11572" s="82">
        <v>1750000</v>
      </c>
      <c r="G11572" s="217">
        <f t="shared" si="334"/>
        <v>1750000</v>
      </c>
      <c r="H11572" s="86" t="s">
        <v>789</v>
      </c>
      <c r="I11572" s="364" t="s">
        <v>11526</v>
      </c>
    </row>
    <row r="11573" spans="1:9" hidden="1" x14ac:dyDescent="0.25">
      <c r="A11573" s="60" t="s">
        <v>249</v>
      </c>
      <c r="B11573" s="79" t="s">
        <v>11524</v>
      </c>
      <c r="C11573" s="60" t="s">
        <v>11527</v>
      </c>
      <c r="D11573" s="81">
        <v>1</v>
      </c>
      <c r="E11573" s="66" t="s">
        <v>31</v>
      </c>
      <c r="F11573" s="82">
        <v>1750000</v>
      </c>
      <c r="G11573" s="217">
        <f t="shared" si="334"/>
        <v>1750000</v>
      </c>
      <c r="H11573" s="86" t="s">
        <v>789</v>
      </c>
      <c r="I11573" s="364" t="s">
        <v>11526</v>
      </c>
    </row>
    <row r="11574" spans="1:9" hidden="1" x14ac:dyDescent="0.25">
      <c r="A11574" s="60" t="s">
        <v>249</v>
      </c>
      <c r="B11574" s="60" t="s">
        <v>5015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34"/>
        <v>90000</v>
      </c>
      <c r="H11574" s="86" t="s">
        <v>789</v>
      </c>
      <c r="I11574" s="364" t="s">
        <v>11526</v>
      </c>
    </row>
    <row r="11575" spans="1:9" hidden="1" x14ac:dyDescent="0.25">
      <c r="A11575" s="60" t="s">
        <v>249</v>
      </c>
      <c r="B11575" s="75" t="s">
        <v>462</v>
      </c>
      <c r="C11575" s="71" t="s">
        <v>5007</v>
      </c>
      <c r="D11575" s="81">
        <v>2</v>
      </c>
      <c r="E11575" s="66" t="s">
        <v>31</v>
      </c>
      <c r="F11575" s="217">
        <v>155000</v>
      </c>
      <c r="G11575" s="217">
        <f t="shared" si="334"/>
        <v>310000</v>
      </c>
      <c r="H11575" s="86" t="s">
        <v>789</v>
      </c>
      <c r="I11575" s="364" t="s">
        <v>11526</v>
      </c>
    </row>
    <row r="11576" spans="1:9" hidden="1" x14ac:dyDescent="0.25">
      <c r="A11576" s="60" t="s">
        <v>249</v>
      </c>
      <c r="B11576" s="60" t="s">
        <v>5405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34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5407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34"/>
        <v>50000</v>
      </c>
      <c r="H11577" s="86" t="s">
        <v>198</v>
      </c>
      <c r="I11577" s="364"/>
    </row>
    <row r="11578" spans="1:9" hidden="1" x14ac:dyDescent="0.25">
      <c r="A11578" s="60" t="s">
        <v>5412</v>
      </c>
      <c r="B11578" s="74" t="s">
        <v>5413</v>
      </c>
      <c r="C11578" s="215" t="s">
        <v>5414</v>
      </c>
      <c r="D11578" s="65">
        <v>3</v>
      </c>
      <c r="E11578" s="66" t="s">
        <v>31</v>
      </c>
      <c r="F11578" s="67">
        <v>5000</v>
      </c>
      <c r="G11578" s="68">
        <f t="shared" si="334"/>
        <v>15000</v>
      </c>
      <c r="H11578" s="86" t="s">
        <v>1317</v>
      </c>
      <c r="I11578" s="364"/>
    </row>
    <row r="11579" spans="1:9" hidden="1" x14ac:dyDescent="0.25">
      <c r="A11579" s="60" t="s">
        <v>5412</v>
      </c>
      <c r="B11579" s="60" t="s">
        <v>5415</v>
      </c>
      <c r="C11579" s="215" t="s">
        <v>5414</v>
      </c>
      <c r="D11579" s="65">
        <v>3</v>
      </c>
      <c r="E11579" s="66" t="s">
        <v>31</v>
      </c>
      <c r="F11579" s="68">
        <v>3000</v>
      </c>
      <c r="G11579" s="68">
        <f t="shared" si="334"/>
        <v>9000</v>
      </c>
      <c r="H11579" s="86" t="s">
        <v>1317</v>
      </c>
      <c r="I11579" s="364"/>
    </row>
    <row r="11580" spans="1:9" hidden="1" x14ac:dyDescent="0.25">
      <c r="A11580" s="60" t="s">
        <v>5412</v>
      </c>
      <c r="B11580" s="60" t="s">
        <v>5416</v>
      </c>
      <c r="C11580" s="215" t="s">
        <v>5414</v>
      </c>
      <c r="D11580" s="65">
        <v>3</v>
      </c>
      <c r="E11580" s="66" t="s">
        <v>31</v>
      </c>
      <c r="F11580" s="62">
        <v>7000</v>
      </c>
      <c r="G11580" s="68">
        <f t="shared" si="334"/>
        <v>21000</v>
      </c>
      <c r="H11580" s="86" t="s">
        <v>1317</v>
      </c>
      <c r="I11580" s="364"/>
    </row>
    <row r="11581" spans="1:9" hidden="1" x14ac:dyDescent="0.25">
      <c r="A11581" s="60" t="s">
        <v>5412</v>
      </c>
      <c r="B11581" s="60" t="s">
        <v>5417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34"/>
        <v>54000</v>
      </c>
      <c r="H11581" s="86" t="s">
        <v>1317</v>
      </c>
      <c r="I11581" s="364"/>
    </row>
    <row r="11582" spans="1:9" hidden="1" x14ac:dyDescent="0.25">
      <c r="A11582" s="60" t="s">
        <v>5412</v>
      </c>
      <c r="B11582" s="60" t="s">
        <v>5418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34"/>
        <v>10000</v>
      </c>
      <c r="H11582" s="86" t="s">
        <v>1317</v>
      </c>
      <c r="I11582" s="364"/>
    </row>
    <row r="11583" spans="1:9" hidden="1" x14ac:dyDescent="0.25">
      <c r="A11583" s="60" t="s">
        <v>5412</v>
      </c>
      <c r="B11583" s="60" t="s">
        <v>5419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34"/>
        <v>147000</v>
      </c>
      <c r="H11583" s="86" t="s">
        <v>1317</v>
      </c>
      <c r="I11583" s="364"/>
    </row>
    <row r="11584" spans="1:9" hidden="1" x14ac:dyDescent="0.25">
      <c r="A11584" s="60" t="s">
        <v>5412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34"/>
        <v>19000</v>
      </c>
      <c r="H11584" s="86" t="s">
        <v>1317</v>
      </c>
      <c r="I11584" s="364"/>
    </row>
    <row r="11585" spans="1:9" hidden="1" x14ac:dyDescent="0.25">
      <c r="A11585" s="60" t="s">
        <v>5412</v>
      </c>
      <c r="B11585" s="60" t="s">
        <v>5420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34"/>
        <v>20000</v>
      </c>
      <c r="H11585" s="86" t="s">
        <v>1317</v>
      </c>
      <c r="I11585" s="364"/>
    </row>
    <row r="11586" spans="1:9" hidden="1" x14ac:dyDescent="0.25">
      <c r="A11586" s="60" t="s">
        <v>5412</v>
      </c>
      <c r="B11586" s="60" t="s">
        <v>5421</v>
      </c>
      <c r="C11586" s="60" t="s">
        <v>5422</v>
      </c>
      <c r="D11586" s="65">
        <v>12</v>
      </c>
      <c r="E11586" s="66" t="s">
        <v>884</v>
      </c>
      <c r="F11586" s="67">
        <v>38000</v>
      </c>
      <c r="G11586" s="68">
        <f t="shared" si="334"/>
        <v>456000</v>
      </c>
      <c r="H11586" s="86" t="s">
        <v>1317</v>
      </c>
      <c r="I11586" s="60"/>
    </row>
    <row r="11587" spans="1:9" hidden="1" x14ac:dyDescent="0.25">
      <c r="A11587" s="60" t="s">
        <v>5412</v>
      </c>
      <c r="B11587" s="111" t="s">
        <v>5423</v>
      </c>
      <c r="C11587" s="215" t="s">
        <v>5424</v>
      </c>
      <c r="D11587" s="65">
        <v>2</v>
      </c>
      <c r="E11587" s="66" t="s">
        <v>31</v>
      </c>
      <c r="F11587" s="68">
        <v>35000</v>
      </c>
      <c r="G11587" s="68">
        <f t="shared" si="334"/>
        <v>70000</v>
      </c>
      <c r="H11587" s="86" t="s">
        <v>1317</v>
      </c>
      <c r="I11587" s="60"/>
    </row>
    <row r="11588" spans="1:9" hidden="1" x14ac:dyDescent="0.25">
      <c r="A11588" s="60" t="s">
        <v>5412</v>
      </c>
      <c r="B11588" s="77" t="s">
        <v>5425</v>
      </c>
      <c r="C11588" s="215" t="s">
        <v>5424</v>
      </c>
      <c r="D11588" s="81">
        <v>10</v>
      </c>
      <c r="E11588" s="66" t="s">
        <v>884</v>
      </c>
      <c r="F11588" s="217">
        <v>550000</v>
      </c>
      <c r="G11588" s="68">
        <f t="shared" si="334"/>
        <v>5500000</v>
      </c>
      <c r="H11588" s="86" t="s">
        <v>1317</v>
      </c>
      <c r="I11588" s="60"/>
    </row>
    <row r="11589" spans="1:9" hidden="1" x14ac:dyDescent="0.25">
      <c r="A11589" s="60" t="s">
        <v>5412</v>
      </c>
      <c r="B11589" s="63" t="s">
        <v>4169</v>
      </c>
      <c r="C11589" s="60" t="s">
        <v>8582</v>
      </c>
      <c r="D11589" s="65">
        <v>1</v>
      </c>
      <c r="E11589" s="66" t="s">
        <v>31</v>
      </c>
      <c r="F11589" s="62">
        <v>32500</v>
      </c>
      <c r="G11589" s="68">
        <f t="shared" si="334"/>
        <v>32500</v>
      </c>
      <c r="H11589" s="86" t="s">
        <v>2003</v>
      </c>
      <c r="I11589" s="60" t="s">
        <v>11528</v>
      </c>
    </row>
    <row r="11590" spans="1:9" hidden="1" x14ac:dyDescent="0.25">
      <c r="A11590" s="60" t="s">
        <v>5412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34"/>
        <v>34689</v>
      </c>
      <c r="H11590" s="86" t="s">
        <v>2003</v>
      </c>
      <c r="I11590" s="60" t="s">
        <v>11528</v>
      </c>
    </row>
    <row r="11591" spans="1:9" hidden="1" x14ac:dyDescent="0.25">
      <c r="A11591" s="60" t="s">
        <v>5412</v>
      </c>
      <c r="B11591" s="79" t="s">
        <v>4426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34"/>
        <v>465000</v>
      </c>
      <c r="H11591" s="86" t="s">
        <v>2744</v>
      </c>
      <c r="I11591" s="60" t="s">
        <v>11529</v>
      </c>
    </row>
    <row r="11592" spans="1:9" hidden="1" x14ac:dyDescent="0.25">
      <c r="A11592" s="60" t="s">
        <v>5412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34"/>
        <v>6000</v>
      </c>
      <c r="H11592" s="86" t="s">
        <v>5392</v>
      </c>
      <c r="I11592" s="60"/>
    </row>
    <row r="11593" spans="1:9" hidden="1" x14ac:dyDescent="0.25">
      <c r="A11593" s="60" t="s">
        <v>5412</v>
      </c>
      <c r="B11593" s="79" t="s">
        <v>11530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34"/>
        <v>60000</v>
      </c>
      <c r="H11593" s="404" t="s">
        <v>5925</v>
      </c>
      <c r="I11593" s="60"/>
    </row>
    <row r="11594" spans="1:9" hidden="1" x14ac:dyDescent="0.25">
      <c r="A11594" s="60" t="s">
        <v>5412</v>
      </c>
      <c r="B11594" s="60" t="s">
        <v>11453</v>
      </c>
      <c r="C11594" s="60" t="s">
        <v>11531</v>
      </c>
      <c r="D11594" s="65">
        <v>1</v>
      </c>
      <c r="E11594" s="66" t="s">
        <v>31</v>
      </c>
      <c r="F11594" s="72">
        <v>1275000</v>
      </c>
      <c r="G11594" s="68">
        <f t="shared" si="334"/>
        <v>1275000</v>
      </c>
      <c r="H11594" s="86" t="s">
        <v>3096</v>
      </c>
      <c r="I11594" s="60" t="s">
        <v>11532</v>
      </c>
    </row>
    <row r="11595" spans="1:9" hidden="1" x14ac:dyDescent="0.25">
      <c r="A11595" s="60" t="s">
        <v>5412</v>
      </c>
      <c r="B11595" s="60" t="s">
        <v>11456</v>
      </c>
      <c r="C11595" s="60" t="s">
        <v>5007</v>
      </c>
      <c r="D11595" s="65">
        <v>1</v>
      </c>
      <c r="E11595" s="66" t="s">
        <v>31</v>
      </c>
      <c r="F11595" s="67">
        <v>140000</v>
      </c>
      <c r="G11595" s="68">
        <f t="shared" si="334"/>
        <v>140000</v>
      </c>
      <c r="H11595" s="86" t="s">
        <v>3096</v>
      </c>
      <c r="I11595" s="60" t="s">
        <v>11532</v>
      </c>
    </row>
    <row r="11596" spans="1:9" hidden="1" x14ac:dyDescent="0.25">
      <c r="A11596" s="60" t="s">
        <v>5412</v>
      </c>
      <c r="B11596" s="60" t="s">
        <v>5015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34"/>
        <v>45000</v>
      </c>
      <c r="H11596" s="86" t="s">
        <v>3096</v>
      </c>
      <c r="I11596" s="60" t="s">
        <v>11532</v>
      </c>
    </row>
    <row r="11597" spans="1:9" hidden="1" x14ac:dyDescent="0.25">
      <c r="A11597" s="60" t="s">
        <v>5412</v>
      </c>
      <c r="B11597" s="75" t="s">
        <v>5426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34"/>
        <v>57000</v>
      </c>
      <c r="H11597" s="86" t="s">
        <v>5392</v>
      </c>
      <c r="I11597" s="364"/>
    </row>
    <row r="11598" spans="1:9" hidden="1" x14ac:dyDescent="0.25">
      <c r="A11598" s="60" t="s">
        <v>5412</v>
      </c>
      <c r="B11598" s="63" t="s">
        <v>5427</v>
      </c>
      <c r="C11598" s="215" t="s">
        <v>704</v>
      </c>
      <c r="D11598" s="81">
        <v>2</v>
      </c>
      <c r="E11598" s="66" t="s">
        <v>31</v>
      </c>
      <c r="F11598" s="403">
        <v>40000</v>
      </c>
      <c r="G11598" s="68">
        <f t="shared" si="334"/>
        <v>80000</v>
      </c>
      <c r="H11598" s="86" t="s">
        <v>5392</v>
      </c>
      <c r="I11598" s="364"/>
    </row>
    <row r="11599" spans="1:9" hidden="1" x14ac:dyDescent="0.25">
      <c r="A11599" s="60" t="s">
        <v>5412</v>
      </c>
      <c r="B11599" s="77" t="s">
        <v>5428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34"/>
        <v>48000</v>
      </c>
      <c r="H11599" s="86" t="s">
        <v>5392</v>
      </c>
      <c r="I11599" s="60"/>
    </row>
    <row r="11600" spans="1:9" hidden="1" x14ac:dyDescent="0.25">
      <c r="A11600" s="60" t="s">
        <v>5412</v>
      </c>
      <c r="B11600" s="60" t="s">
        <v>5429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34"/>
        <v>35000</v>
      </c>
      <c r="H11600" s="86" t="s">
        <v>953</v>
      </c>
      <c r="I11600" s="364"/>
    </row>
    <row r="11601" spans="1:9" hidden="1" x14ac:dyDescent="0.25">
      <c r="A11601" s="60" t="s">
        <v>5412</v>
      </c>
      <c r="B11601" s="60" t="s">
        <v>5431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34"/>
        <v>30000</v>
      </c>
      <c r="H11601" s="86" t="s">
        <v>953</v>
      </c>
      <c r="I11601" s="364"/>
    </row>
    <row r="11602" spans="1:9" hidden="1" x14ac:dyDescent="0.25">
      <c r="A11602" s="60" t="s">
        <v>5412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34"/>
        <v>27000</v>
      </c>
      <c r="H11602" s="86" t="s">
        <v>953</v>
      </c>
      <c r="I11602" s="364"/>
    </row>
    <row r="11603" spans="1:9" hidden="1" x14ac:dyDescent="0.25">
      <c r="A11603" s="60" t="s">
        <v>5412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34"/>
        <v>81000</v>
      </c>
      <c r="H11603" s="86" t="s">
        <v>953</v>
      </c>
      <c r="I11603" s="364"/>
    </row>
    <row r="11604" spans="1:9" hidden="1" x14ac:dyDescent="0.25">
      <c r="A11604" s="60" t="s">
        <v>5434</v>
      </c>
      <c r="B11604" s="79" t="s">
        <v>11530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34"/>
        <v>36000</v>
      </c>
      <c r="H11604" s="404" t="s">
        <v>5925</v>
      </c>
      <c r="I11604" s="364"/>
    </row>
    <row r="11605" spans="1:9" hidden="1" x14ac:dyDescent="0.25">
      <c r="A11605" s="60" t="s">
        <v>5434</v>
      </c>
      <c r="B11605" s="79" t="s">
        <v>6234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4" t="s">
        <v>5925</v>
      </c>
      <c r="I11605" s="364"/>
    </row>
    <row r="11606" spans="1:9" hidden="1" x14ac:dyDescent="0.25">
      <c r="A11606" s="60" t="s">
        <v>5434</v>
      </c>
      <c r="B11606" s="60" t="s">
        <v>5441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5434</v>
      </c>
      <c r="B11607" s="79" t="s">
        <v>4426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11533</v>
      </c>
    </row>
    <row r="11608" spans="1:9" hidden="1" x14ac:dyDescent="0.25">
      <c r="A11608" s="60" t="s">
        <v>5434</v>
      </c>
      <c r="B11608" s="75" t="s">
        <v>5296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11534</v>
      </c>
    </row>
    <row r="11609" spans="1:9" hidden="1" x14ac:dyDescent="0.25">
      <c r="A11609" s="60" t="s">
        <v>5434</v>
      </c>
      <c r="B11609" s="74" t="s">
        <v>11535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11536</v>
      </c>
    </row>
    <row r="11610" spans="1:9" hidden="1" x14ac:dyDescent="0.25">
      <c r="A11610" s="60" t="s">
        <v>5434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35">F11610*D11610</f>
        <v>348500</v>
      </c>
      <c r="H11610" s="86" t="s">
        <v>667</v>
      </c>
      <c r="I11610" s="364" t="s">
        <v>11536</v>
      </c>
    </row>
    <row r="11611" spans="1:9" hidden="1" x14ac:dyDescent="0.25">
      <c r="A11611" s="60" t="s">
        <v>5434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35"/>
        <v>80000</v>
      </c>
      <c r="H11611" s="86" t="s">
        <v>667</v>
      </c>
      <c r="I11611" s="364" t="s">
        <v>11536</v>
      </c>
    </row>
    <row r="11612" spans="1:9" hidden="1" x14ac:dyDescent="0.25">
      <c r="A11612" s="60" t="s">
        <v>5434</v>
      </c>
      <c r="B11612" s="60" t="s">
        <v>6516</v>
      </c>
      <c r="C11612" s="60" t="s">
        <v>8459</v>
      </c>
      <c r="D11612" s="81">
        <v>0.6</v>
      </c>
      <c r="E11612" s="66" t="s">
        <v>137</v>
      </c>
      <c r="F11612" s="89">
        <v>82500</v>
      </c>
      <c r="G11612" s="68">
        <f t="shared" si="335"/>
        <v>49500</v>
      </c>
      <c r="H11612" s="86" t="s">
        <v>667</v>
      </c>
      <c r="I11612" s="364" t="s">
        <v>11536</v>
      </c>
    </row>
    <row r="11613" spans="1:9" hidden="1" x14ac:dyDescent="0.25">
      <c r="A11613" s="60" t="s">
        <v>5434</v>
      </c>
      <c r="B11613" s="60" t="s">
        <v>794</v>
      </c>
      <c r="C11613" s="60" t="s">
        <v>4020</v>
      </c>
      <c r="D11613" s="65">
        <v>2</v>
      </c>
      <c r="E11613" s="66" t="s">
        <v>31</v>
      </c>
      <c r="F11613" s="67">
        <v>40000</v>
      </c>
      <c r="G11613" s="68">
        <f t="shared" si="335"/>
        <v>80000</v>
      </c>
      <c r="H11613" s="86" t="s">
        <v>667</v>
      </c>
      <c r="I11613" s="364" t="s">
        <v>11536</v>
      </c>
    </row>
    <row r="11614" spans="1:9" hidden="1" x14ac:dyDescent="0.25">
      <c r="A11614" s="60" t="s">
        <v>5434</v>
      </c>
      <c r="B11614" s="60" t="s">
        <v>5437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35"/>
        <v>36270000</v>
      </c>
      <c r="H11614" s="86" t="s">
        <v>4365</v>
      </c>
      <c r="I11614" s="60"/>
    </row>
    <row r="11615" spans="1:9" hidden="1" x14ac:dyDescent="0.25">
      <c r="A11615" s="60" t="s">
        <v>5434</v>
      </c>
      <c r="B11615" s="60" t="s">
        <v>5438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35"/>
        <v>2167500</v>
      </c>
      <c r="H11615" s="86" t="s">
        <v>4365</v>
      </c>
      <c r="I11615" s="60"/>
    </row>
    <row r="11616" spans="1:9" hidden="1" x14ac:dyDescent="0.25">
      <c r="A11616" s="60" t="s">
        <v>5434</v>
      </c>
      <c r="B11616" s="60" t="s">
        <v>5439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35"/>
        <v>920500</v>
      </c>
      <c r="H11616" s="86" t="s">
        <v>4365</v>
      </c>
      <c r="I11616" s="60"/>
    </row>
    <row r="11617" spans="1:9" hidden="1" x14ac:dyDescent="0.25">
      <c r="A11617" s="60" t="s">
        <v>5434</v>
      </c>
      <c r="B11617" s="60" t="s">
        <v>5440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35"/>
        <v>552500</v>
      </c>
      <c r="H11617" s="86" t="s">
        <v>4365</v>
      </c>
      <c r="I11617" s="60"/>
    </row>
    <row r="11618" spans="1:9" hidden="1" x14ac:dyDescent="0.25">
      <c r="A11618" s="60" t="s">
        <v>5434</v>
      </c>
      <c r="B11618" s="60" t="s">
        <v>11537</v>
      </c>
      <c r="C11618" s="60" t="s">
        <v>11538</v>
      </c>
      <c r="D11618" s="65">
        <v>1</v>
      </c>
      <c r="E11618" s="66" t="s">
        <v>31</v>
      </c>
      <c r="F11618" s="72">
        <v>1550000</v>
      </c>
      <c r="G11618" s="68">
        <f t="shared" si="335"/>
        <v>1550000</v>
      </c>
      <c r="H11618" s="86" t="s">
        <v>552</v>
      </c>
      <c r="I11618" s="60" t="s">
        <v>11539</v>
      </c>
    </row>
    <row r="11619" spans="1:9" hidden="1" x14ac:dyDescent="0.25">
      <c r="A11619" s="60" t="s">
        <v>5434</v>
      </c>
      <c r="B11619" s="60" t="s">
        <v>11537</v>
      </c>
      <c r="C11619" s="215" t="s">
        <v>11540</v>
      </c>
      <c r="D11619" s="65">
        <v>1</v>
      </c>
      <c r="E11619" s="66" t="s">
        <v>31</v>
      </c>
      <c r="F11619" s="72">
        <v>1550000</v>
      </c>
      <c r="G11619" s="68">
        <f t="shared" si="335"/>
        <v>1550000</v>
      </c>
      <c r="H11619" s="86" t="s">
        <v>552</v>
      </c>
      <c r="I11619" s="60" t="s">
        <v>11539</v>
      </c>
    </row>
    <row r="11620" spans="1:9" hidden="1" x14ac:dyDescent="0.25">
      <c r="A11620" s="60" t="s">
        <v>5434</v>
      </c>
      <c r="B11620" s="60" t="s">
        <v>11537</v>
      </c>
      <c r="C11620" s="215" t="s">
        <v>11541</v>
      </c>
      <c r="D11620" s="65">
        <v>1</v>
      </c>
      <c r="E11620" s="66" t="s">
        <v>31</v>
      </c>
      <c r="F11620" s="72">
        <v>1550000</v>
      </c>
      <c r="G11620" s="68">
        <f t="shared" si="335"/>
        <v>1550000</v>
      </c>
      <c r="H11620" s="86" t="s">
        <v>552</v>
      </c>
      <c r="I11620" s="60" t="s">
        <v>11539</v>
      </c>
    </row>
    <row r="11621" spans="1:9" hidden="1" x14ac:dyDescent="0.25">
      <c r="A11621" s="60" t="s">
        <v>5434</v>
      </c>
      <c r="B11621" s="60" t="s">
        <v>11537</v>
      </c>
      <c r="C11621" s="60" t="s">
        <v>11542</v>
      </c>
      <c r="D11621" s="65">
        <v>1</v>
      </c>
      <c r="E11621" s="66" t="s">
        <v>31</v>
      </c>
      <c r="F11621" s="72">
        <v>1550000</v>
      </c>
      <c r="G11621" s="68">
        <f t="shared" si="335"/>
        <v>1550000</v>
      </c>
      <c r="H11621" s="86" t="s">
        <v>552</v>
      </c>
      <c r="I11621" s="60" t="s">
        <v>11539</v>
      </c>
    </row>
    <row r="11622" spans="1:9" hidden="1" x14ac:dyDescent="0.25">
      <c r="A11622" s="60" t="s">
        <v>5434</v>
      </c>
      <c r="B11622" s="60" t="s">
        <v>6858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35"/>
        <v>8500</v>
      </c>
      <c r="H11622" s="86" t="s">
        <v>4609</v>
      </c>
      <c r="I11622" s="364"/>
    </row>
    <row r="11623" spans="1:9" hidden="1" x14ac:dyDescent="0.25">
      <c r="A11623" s="60" t="s">
        <v>5434</v>
      </c>
      <c r="B11623" s="60" t="s">
        <v>4748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35"/>
        <v>6000</v>
      </c>
      <c r="H11623" s="86" t="s">
        <v>4609</v>
      </c>
      <c r="I11623" s="364"/>
    </row>
    <row r="11624" spans="1:9" hidden="1" x14ac:dyDescent="0.25">
      <c r="A11624" s="60" t="s">
        <v>5434</v>
      </c>
      <c r="B11624" s="77" t="s">
        <v>5443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35"/>
        <v>80000</v>
      </c>
      <c r="H11624" s="86" t="s">
        <v>4609</v>
      </c>
      <c r="I11624" s="60"/>
    </row>
    <row r="11625" spans="1:9" hidden="1" x14ac:dyDescent="0.25">
      <c r="A11625" s="60" t="s">
        <v>5434</v>
      </c>
      <c r="B11625" s="60" t="s">
        <v>5273</v>
      </c>
      <c r="C11625" s="215" t="s">
        <v>5435</v>
      </c>
      <c r="D11625" s="65">
        <v>10</v>
      </c>
      <c r="E11625" s="66" t="s">
        <v>31</v>
      </c>
      <c r="F11625" s="62">
        <v>4000</v>
      </c>
      <c r="G11625" s="68">
        <f t="shared" si="335"/>
        <v>40000</v>
      </c>
      <c r="H11625" s="86" t="s">
        <v>5392</v>
      </c>
      <c r="I11625" s="364"/>
    </row>
    <row r="11626" spans="1:9" hidden="1" x14ac:dyDescent="0.25">
      <c r="A11626" s="60" t="s">
        <v>5434</v>
      </c>
      <c r="B11626" s="60" t="s">
        <v>5408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35"/>
        <v>150000</v>
      </c>
      <c r="H11626" s="86" t="s">
        <v>1606</v>
      </c>
      <c r="I11626" s="364" t="s">
        <v>11543</v>
      </c>
    </row>
    <row r="11627" spans="1:9" hidden="1" x14ac:dyDescent="0.25">
      <c r="A11627" s="60" t="s">
        <v>5434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35"/>
        <v>30000</v>
      </c>
      <c r="H11627" s="86" t="s">
        <v>198</v>
      </c>
      <c r="I11627" s="364" t="s">
        <v>11544</v>
      </c>
    </row>
    <row r="11628" spans="1:9" hidden="1" x14ac:dyDescent="0.25">
      <c r="A11628" s="60" t="s">
        <v>5434</v>
      </c>
      <c r="B11628" s="386" t="s">
        <v>11545</v>
      </c>
      <c r="C11628" s="60" t="s">
        <v>11546</v>
      </c>
      <c r="D11628" s="65">
        <v>1</v>
      </c>
      <c r="E11628" s="66" t="s">
        <v>31</v>
      </c>
      <c r="F11628" s="67">
        <v>196000</v>
      </c>
      <c r="G11628" s="217">
        <f t="shared" si="335"/>
        <v>196000</v>
      </c>
      <c r="H11628" s="86" t="s">
        <v>198</v>
      </c>
      <c r="I11628" s="364" t="s">
        <v>11544</v>
      </c>
    </row>
    <row r="11629" spans="1:9" hidden="1" x14ac:dyDescent="0.25">
      <c r="A11629" s="60" t="s">
        <v>5434</v>
      </c>
      <c r="B11629" s="79" t="s">
        <v>4852</v>
      </c>
      <c r="C11629" s="60" t="s">
        <v>4853</v>
      </c>
      <c r="D11629" s="81">
        <v>1</v>
      </c>
      <c r="E11629" s="66" t="s">
        <v>31</v>
      </c>
      <c r="F11629" s="82">
        <v>186000</v>
      </c>
      <c r="G11629" s="217">
        <f t="shared" si="335"/>
        <v>186000</v>
      </c>
      <c r="H11629" s="86" t="s">
        <v>198</v>
      </c>
      <c r="I11629" s="364" t="s">
        <v>11544</v>
      </c>
    </row>
    <row r="11630" spans="1:9" hidden="1" x14ac:dyDescent="0.25">
      <c r="A11630" s="60" t="s">
        <v>5434</v>
      </c>
      <c r="B11630" s="60" t="s">
        <v>5408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35"/>
        <v>150000</v>
      </c>
      <c r="H11630" s="86" t="s">
        <v>1146</v>
      </c>
      <c r="I11630" s="364" t="s">
        <v>11547</v>
      </c>
    </row>
    <row r="11631" spans="1:9" hidden="1" x14ac:dyDescent="0.25">
      <c r="A11631" s="60" t="s">
        <v>5434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35"/>
        <v>225600</v>
      </c>
      <c r="H11631" s="86" t="s">
        <v>11548</v>
      </c>
      <c r="I11631" s="364"/>
    </row>
    <row r="11632" spans="1:9" hidden="1" x14ac:dyDescent="0.25">
      <c r="A11632" s="60" t="s">
        <v>5434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35"/>
        <v>225600</v>
      </c>
      <c r="H11632" s="86" t="s">
        <v>620</v>
      </c>
      <c r="I11632" s="364" t="s">
        <v>11549</v>
      </c>
    </row>
    <row r="11633" spans="1:9" hidden="1" x14ac:dyDescent="0.25">
      <c r="A11633" s="60" t="s">
        <v>5434</v>
      </c>
      <c r="B11633" s="60" t="s">
        <v>5195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11549</v>
      </c>
    </row>
    <row r="11634" spans="1:9" hidden="1" x14ac:dyDescent="0.25">
      <c r="A11634" s="60" t="s">
        <v>5434</v>
      </c>
      <c r="B11634" s="60" t="s">
        <v>8381</v>
      </c>
      <c r="C11634" s="60" t="s">
        <v>8382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11549</v>
      </c>
    </row>
    <row r="11635" spans="1:9" hidden="1" x14ac:dyDescent="0.25">
      <c r="A11635" s="60" t="s">
        <v>5434</v>
      </c>
      <c r="B11635" s="60" t="s">
        <v>234</v>
      </c>
      <c r="C11635" s="77" t="s">
        <v>10649</v>
      </c>
      <c r="D11635" s="65">
        <v>1</v>
      </c>
      <c r="E11635" s="66" t="s">
        <v>31</v>
      </c>
      <c r="F11635" s="67">
        <v>175000</v>
      </c>
      <c r="G11635" s="68">
        <f t="shared" si="335"/>
        <v>175000</v>
      </c>
      <c r="H11635" s="86" t="s">
        <v>620</v>
      </c>
      <c r="I11635" s="364" t="s">
        <v>11549</v>
      </c>
    </row>
    <row r="11636" spans="1:9" hidden="1" x14ac:dyDescent="0.25">
      <c r="A11636" s="60" t="s">
        <v>5434</v>
      </c>
      <c r="B11636" s="60" t="s">
        <v>236</v>
      </c>
      <c r="C11636" s="60" t="s">
        <v>10699</v>
      </c>
      <c r="D11636" s="65">
        <v>1</v>
      </c>
      <c r="E11636" s="66" t="s">
        <v>31</v>
      </c>
      <c r="F11636" s="67">
        <v>83500</v>
      </c>
      <c r="G11636" s="68">
        <f t="shared" si="335"/>
        <v>83500</v>
      </c>
      <c r="H11636" s="86" t="s">
        <v>620</v>
      </c>
      <c r="I11636" s="364" t="s">
        <v>11549</v>
      </c>
    </row>
    <row r="11637" spans="1:9" hidden="1" x14ac:dyDescent="0.25">
      <c r="A11637" s="60" t="s">
        <v>5434</v>
      </c>
      <c r="B11637" s="60" t="s">
        <v>11550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35"/>
        <v>25000</v>
      </c>
      <c r="H11637" s="86" t="s">
        <v>620</v>
      </c>
      <c r="I11637" s="364" t="s">
        <v>11549</v>
      </c>
    </row>
    <row r="11638" spans="1:9" hidden="1" x14ac:dyDescent="0.25">
      <c r="A11638" s="60" t="s">
        <v>5434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35"/>
        <v>60000</v>
      </c>
      <c r="H11638" s="86" t="s">
        <v>1301</v>
      </c>
      <c r="I11638" s="364"/>
    </row>
    <row r="11639" spans="1:9" hidden="1" x14ac:dyDescent="0.25">
      <c r="A11639" s="60" t="s">
        <v>5434</v>
      </c>
      <c r="B11639" s="79" t="s">
        <v>5177</v>
      </c>
      <c r="C11639" s="75" t="s">
        <v>5178</v>
      </c>
      <c r="D11639" s="65">
        <v>1</v>
      </c>
      <c r="E11639" s="66" t="s">
        <v>31</v>
      </c>
      <c r="F11639" s="67">
        <v>70000</v>
      </c>
      <c r="G11639" s="68">
        <f t="shared" si="335"/>
        <v>70000</v>
      </c>
      <c r="H11639" s="86" t="s">
        <v>134</v>
      </c>
      <c r="I11639" s="364"/>
    </row>
    <row r="11640" spans="1:9" hidden="1" x14ac:dyDescent="0.25">
      <c r="A11640" s="60" t="s">
        <v>5444</v>
      </c>
      <c r="B11640" s="60" t="s">
        <v>3997</v>
      </c>
      <c r="C11640" s="60" t="s">
        <v>4419</v>
      </c>
      <c r="D11640" s="81">
        <v>5</v>
      </c>
      <c r="E11640" s="66" t="s">
        <v>137</v>
      </c>
      <c r="F11640" s="217">
        <v>23000</v>
      </c>
      <c r="G11640" s="68">
        <f t="shared" si="335"/>
        <v>115000</v>
      </c>
      <c r="H11640" s="404" t="s">
        <v>550</v>
      </c>
      <c r="I11640" s="364"/>
    </row>
    <row r="11641" spans="1:9" hidden="1" x14ac:dyDescent="0.25">
      <c r="A11641" s="60" t="s">
        <v>5444</v>
      </c>
      <c r="B11641" s="60" t="s">
        <v>3997</v>
      </c>
      <c r="C11641" s="60" t="s">
        <v>4419</v>
      </c>
      <c r="D11641" s="81">
        <v>5</v>
      </c>
      <c r="E11641" s="66" t="s">
        <v>137</v>
      </c>
      <c r="F11641" s="217">
        <v>23000</v>
      </c>
      <c r="G11641" s="68">
        <f t="shared" si="335"/>
        <v>115000</v>
      </c>
      <c r="H11641" s="404" t="s">
        <v>169</v>
      </c>
      <c r="I11641" s="364"/>
    </row>
    <row r="11642" spans="1:9" hidden="1" x14ac:dyDescent="0.25">
      <c r="A11642" s="60" t="s">
        <v>5444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35"/>
        <v>56400</v>
      </c>
      <c r="H11642" s="404" t="s">
        <v>169</v>
      </c>
      <c r="I11642" s="364"/>
    </row>
    <row r="11643" spans="1:9" hidden="1" x14ac:dyDescent="0.25">
      <c r="A11643" s="60" t="s">
        <v>5444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35"/>
        <v>6000</v>
      </c>
      <c r="H11643" s="86" t="s">
        <v>3884</v>
      </c>
      <c r="I11643" s="364"/>
    </row>
    <row r="11644" spans="1:9" hidden="1" x14ac:dyDescent="0.25">
      <c r="A11644" s="60" t="s">
        <v>5444</v>
      </c>
      <c r="B11644" s="60" t="s">
        <v>5227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35"/>
        <v>70000</v>
      </c>
      <c r="H11644" s="86" t="s">
        <v>5392</v>
      </c>
      <c r="I11644" s="364"/>
    </row>
    <row r="11645" spans="1:9" hidden="1" x14ac:dyDescent="0.25">
      <c r="A11645" s="60" t="s">
        <v>5444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35"/>
        <v>15000</v>
      </c>
      <c r="H11645" s="86" t="s">
        <v>5392</v>
      </c>
      <c r="I11645" s="364"/>
    </row>
    <row r="11646" spans="1:9" hidden="1" x14ac:dyDescent="0.25">
      <c r="A11646" s="60" t="s">
        <v>5444</v>
      </c>
      <c r="B11646" s="60" t="s">
        <v>5447</v>
      </c>
      <c r="C11646" s="215" t="s">
        <v>5448</v>
      </c>
      <c r="D11646" s="65">
        <v>1</v>
      </c>
      <c r="E11646" s="66" t="s">
        <v>205</v>
      </c>
      <c r="F11646" s="62">
        <v>551000</v>
      </c>
      <c r="G11646" s="68">
        <f t="shared" si="335"/>
        <v>551000</v>
      </c>
      <c r="H11646" s="86" t="s">
        <v>138</v>
      </c>
      <c r="I11646" s="60"/>
    </row>
    <row r="11647" spans="1:9" hidden="1" x14ac:dyDescent="0.25">
      <c r="A11647" s="60" t="s">
        <v>5444</v>
      </c>
      <c r="B11647" s="60" t="s">
        <v>5449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35"/>
        <v>30000</v>
      </c>
      <c r="H11647" s="86" t="s">
        <v>3884</v>
      </c>
      <c r="I11647" s="60"/>
    </row>
    <row r="11648" spans="1:9" hidden="1" x14ac:dyDescent="0.25">
      <c r="A11648" s="60" t="s">
        <v>5444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35"/>
        <v>17000</v>
      </c>
      <c r="H11648" s="86" t="s">
        <v>3884</v>
      </c>
      <c r="I11648" s="60"/>
    </row>
    <row r="11649" spans="1:9" hidden="1" x14ac:dyDescent="0.25">
      <c r="A11649" s="60" t="s">
        <v>5444</v>
      </c>
      <c r="B11649" s="60" t="s">
        <v>11551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35"/>
        <v>37500</v>
      </c>
      <c r="H11649" s="86" t="s">
        <v>8242</v>
      </c>
      <c r="I11649" s="60"/>
    </row>
    <row r="11650" spans="1:9" hidden="1" x14ac:dyDescent="0.25">
      <c r="A11650" s="60" t="s">
        <v>5444</v>
      </c>
      <c r="B11650" s="60" t="s">
        <v>3997</v>
      </c>
      <c r="C11650" s="60" t="s">
        <v>4419</v>
      </c>
      <c r="D11650" s="81">
        <v>3</v>
      </c>
      <c r="E11650" s="66" t="s">
        <v>137</v>
      </c>
      <c r="F11650" s="217">
        <v>23000</v>
      </c>
      <c r="G11650" s="68">
        <f t="shared" si="335"/>
        <v>69000</v>
      </c>
      <c r="H11650" s="86" t="s">
        <v>1095</v>
      </c>
      <c r="I11650" s="364"/>
    </row>
    <row r="11651" spans="1:9" hidden="1" x14ac:dyDescent="0.25">
      <c r="A11651" s="60" t="s">
        <v>5444</v>
      </c>
      <c r="B11651" s="60" t="s">
        <v>10636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35"/>
        <v>205000</v>
      </c>
      <c r="H11651" s="86" t="s">
        <v>536</v>
      </c>
      <c r="I11651" s="364" t="s">
        <v>11552</v>
      </c>
    </row>
    <row r="11652" spans="1:9" hidden="1" x14ac:dyDescent="0.25">
      <c r="A11652" s="60" t="s">
        <v>5444</v>
      </c>
      <c r="B11652" s="60" t="s">
        <v>234</v>
      </c>
      <c r="C11652" s="77" t="s">
        <v>10649</v>
      </c>
      <c r="D11652" s="81">
        <v>1</v>
      </c>
      <c r="E11652" s="66" t="s">
        <v>31</v>
      </c>
      <c r="F11652" s="82">
        <v>175000</v>
      </c>
      <c r="G11652" s="217">
        <f t="shared" si="335"/>
        <v>175000</v>
      </c>
      <c r="H11652" s="86" t="s">
        <v>126</v>
      </c>
      <c r="I11652" s="364" t="s">
        <v>11553</v>
      </c>
    </row>
    <row r="11653" spans="1:9" hidden="1" x14ac:dyDescent="0.25">
      <c r="A11653" s="60" t="s">
        <v>5444</v>
      </c>
      <c r="B11653" s="60" t="s">
        <v>11554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35"/>
        <v>900000</v>
      </c>
      <c r="H11653" s="86" t="s">
        <v>126</v>
      </c>
      <c r="I11653" s="364" t="s">
        <v>11553</v>
      </c>
    </row>
    <row r="11654" spans="1:9" hidden="1" x14ac:dyDescent="0.25">
      <c r="A11654" s="60" t="s">
        <v>5444</v>
      </c>
      <c r="B11654" s="60" t="s">
        <v>374</v>
      </c>
      <c r="C11654" s="60" t="s">
        <v>11555</v>
      </c>
      <c r="D11654" s="65">
        <v>2</v>
      </c>
      <c r="E11654" s="66" t="s">
        <v>31</v>
      </c>
      <c r="F11654" s="67">
        <v>25000</v>
      </c>
      <c r="G11654" s="217">
        <f t="shared" si="335"/>
        <v>50000</v>
      </c>
      <c r="H11654" s="86" t="s">
        <v>3239</v>
      </c>
      <c r="I11654" s="364"/>
    </row>
    <row r="11655" spans="1:9" hidden="1" x14ac:dyDescent="0.25">
      <c r="A11655" s="60" t="s">
        <v>5444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35"/>
        <v>28200</v>
      </c>
      <c r="H11655" s="86" t="s">
        <v>3239</v>
      </c>
      <c r="I11655" s="364"/>
    </row>
    <row r="11656" spans="1:9" hidden="1" x14ac:dyDescent="0.25">
      <c r="A11656" s="60" t="s">
        <v>5444</v>
      </c>
      <c r="B11656" s="60" t="s">
        <v>10643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35"/>
        <v>905400</v>
      </c>
      <c r="H11656" s="86" t="s">
        <v>1306</v>
      </c>
      <c r="I11656" s="364" t="s">
        <v>11556</v>
      </c>
    </row>
    <row r="11657" spans="1:9" hidden="1" x14ac:dyDescent="0.25">
      <c r="A11657" s="60" t="s">
        <v>5444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35"/>
        <v>65000</v>
      </c>
      <c r="H11657" s="86" t="s">
        <v>1306</v>
      </c>
      <c r="I11657" s="364" t="s">
        <v>11556</v>
      </c>
    </row>
    <row r="11658" spans="1:9" hidden="1" x14ac:dyDescent="0.25">
      <c r="A11658" s="60" t="s">
        <v>5444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11556</v>
      </c>
    </row>
    <row r="11659" spans="1:9" hidden="1" x14ac:dyDescent="0.25">
      <c r="A11659" s="60" t="s">
        <v>5444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11556</v>
      </c>
    </row>
    <row r="11660" spans="1:9" hidden="1" x14ac:dyDescent="0.25">
      <c r="A11660" s="60" t="s">
        <v>5444</v>
      </c>
      <c r="B11660" s="60" t="s">
        <v>10636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11557</v>
      </c>
    </row>
    <row r="11661" spans="1:9" hidden="1" x14ac:dyDescent="0.25">
      <c r="A11661" s="60" t="s">
        <v>5444</v>
      </c>
      <c r="B11661" s="111" t="s">
        <v>5467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35"/>
        <v>130000</v>
      </c>
      <c r="H11661" s="86" t="s">
        <v>620</v>
      </c>
      <c r="I11661" s="364" t="s">
        <v>11557</v>
      </c>
    </row>
    <row r="11662" spans="1:9" hidden="1" x14ac:dyDescent="0.25">
      <c r="A11662" s="60" t="s">
        <v>5444</v>
      </c>
      <c r="B11662" s="60" t="s">
        <v>6516</v>
      </c>
      <c r="C11662" s="215" t="s">
        <v>8459</v>
      </c>
      <c r="D11662" s="81">
        <v>0.3</v>
      </c>
      <c r="E11662" s="66" t="s">
        <v>71</v>
      </c>
      <c r="F11662" s="89">
        <v>82500</v>
      </c>
      <c r="G11662" s="68">
        <f t="shared" si="335"/>
        <v>24750</v>
      </c>
      <c r="H11662" s="86" t="s">
        <v>620</v>
      </c>
      <c r="I11662" s="364" t="s">
        <v>11557</v>
      </c>
    </row>
    <row r="11663" spans="1:9" hidden="1" x14ac:dyDescent="0.25">
      <c r="A11663" s="60" t="s">
        <v>5444</v>
      </c>
      <c r="B11663" s="60" t="s">
        <v>11554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35"/>
        <v>900000</v>
      </c>
      <c r="H11663" s="86" t="s">
        <v>1788</v>
      </c>
      <c r="I11663" s="364" t="s">
        <v>11558</v>
      </c>
    </row>
    <row r="11664" spans="1:9" hidden="1" x14ac:dyDescent="0.25">
      <c r="A11664" s="60" t="s">
        <v>5444</v>
      </c>
      <c r="B11664" s="74" t="s">
        <v>5445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35"/>
        <v>350000</v>
      </c>
      <c r="H11664" s="86" t="s">
        <v>5068</v>
      </c>
      <c r="I11664" s="364"/>
    </row>
    <row r="11665" spans="1:9" hidden="1" x14ac:dyDescent="0.25">
      <c r="A11665" s="60" t="s">
        <v>5444</v>
      </c>
      <c r="B11665" s="60" t="s">
        <v>5450</v>
      </c>
      <c r="C11665" s="60" t="s">
        <v>4423</v>
      </c>
      <c r="D11665" s="65">
        <v>2</v>
      </c>
      <c r="E11665" s="66" t="s">
        <v>31</v>
      </c>
      <c r="F11665" s="67">
        <v>250000</v>
      </c>
      <c r="G11665" s="68">
        <f t="shared" si="335"/>
        <v>500000</v>
      </c>
      <c r="H11665" s="86" t="s">
        <v>5068</v>
      </c>
      <c r="I11665" s="364"/>
    </row>
    <row r="11666" spans="1:9" hidden="1" x14ac:dyDescent="0.25">
      <c r="A11666" s="60" t="s">
        <v>5444</v>
      </c>
      <c r="B11666" s="60" t="s">
        <v>5451</v>
      </c>
      <c r="C11666" s="60" t="s">
        <v>4423</v>
      </c>
      <c r="D11666" s="65">
        <v>1</v>
      </c>
      <c r="E11666" s="66" t="s">
        <v>31</v>
      </c>
      <c r="F11666" s="67">
        <v>75000</v>
      </c>
      <c r="G11666" s="68">
        <f t="shared" si="335"/>
        <v>75000</v>
      </c>
      <c r="H11666" s="86" t="s">
        <v>5068</v>
      </c>
      <c r="I11666" s="364"/>
    </row>
    <row r="11667" spans="1:9" hidden="1" x14ac:dyDescent="0.25">
      <c r="A11667" s="60" t="s">
        <v>5444</v>
      </c>
      <c r="B11667" s="60" t="s">
        <v>5452</v>
      </c>
      <c r="C11667" s="60" t="s">
        <v>4423</v>
      </c>
      <c r="D11667" s="81">
        <v>1</v>
      </c>
      <c r="E11667" s="66" t="s">
        <v>638</v>
      </c>
      <c r="F11667" s="217">
        <v>75000</v>
      </c>
      <c r="G11667" s="68">
        <f t="shared" si="335"/>
        <v>75000</v>
      </c>
      <c r="H11667" s="86" t="s">
        <v>5068</v>
      </c>
      <c r="I11667" s="364"/>
    </row>
    <row r="11668" spans="1:9" hidden="1" x14ac:dyDescent="0.25">
      <c r="A11668" s="60" t="s">
        <v>5444</v>
      </c>
      <c r="B11668" s="60" t="s">
        <v>5453</v>
      </c>
      <c r="C11668" s="60" t="s">
        <v>4423</v>
      </c>
      <c r="D11668" s="65">
        <v>1</v>
      </c>
      <c r="E11668" s="66" t="s">
        <v>31</v>
      </c>
      <c r="F11668" s="67">
        <v>100000</v>
      </c>
      <c r="G11668" s="68">
        <f t="shared" si="335"/>
        <v>100000</v>
      </c>
      <c r="H11668" s="86" t="s">
        <v>5068</v>
      </c>
      <c r="I11668" s="60"/>
    </row>
    <row r="11669" spans="1:9" hidden="1" x14ac:dyDescent="0.25">
      <c r="A11669" s="60" t="s">
        <v>5444</v>
      </c>
      <c r="B11669" s="111" t="s">
        <v>5454</v>
      </c>
      <c r="C11669" s="60" t="s">
        <v>4423</v>
      </c>
      <c r="D11669" s="65">
        <v>1</v>
      </c>
      <c r="E11669" s="66" t="s">
        <v>31</v>
      </c>
      <c r="F11669" s="68">
        <v>100000</v>
      </c>
      <c r="G11669" s="68">
        <f t="shared" si="335"/>
        <v>100000</v>
      </c>
      <c r="H11669" s="86" t="s">
        <v>5068</v>
      </c>
      <c r="I11669" s="60"/>
    </row>
    <row r="11670" spans="1:9" hidden="1" x14ac:dyDescent="0.25">
      <c r="A11670" s="603">
        <v>44565</v>
      </c>
      <c r="B11670" s="60" t="s">
        <v>5733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35"/>
        <v>21250</v>
      </c>
      <c r="H11670" s="404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35"/>
        <v>5000</v>
      </c>
      <c r="H11671" s="404" t="s">
        <v>134</v>
      </c>
      <c r="I11671" s="364"/>
    </row>
    <row r="11672" spans="1:9" hidden="1" x14ac:dyDescent="0.25">
      <c r="A11672" s="218">
        <v>44565</v>
      </c>
      <c r="B11672" s="60" t="s">
        <v>10575</v>
      </c>
      <c r="C11672" s="60" t="s">
        <v>10576</v>
      </c>
      <c r="D11672" s="81">
        <v>1</v>
      </c>
      <c r="E11672" s="66" t="s">
        <v>1504</v>
      </c>
      <c r="F11672" s="82">
        <v>1261000</v>
      </c>
      <c r="G11672" s="68">
        <f t="shared" si="335"/>
        <v>1261000</v>
      </c>
      <c r="H11672" s="404" t="s">
        <v>134</v>
      </c>
      <c r="I11672" s="364"/>
    </row>
    <row r="11673" spans="1:9" hidden="1" x14ac:dyDescent="0.25">
      <c r="A11673" s="218">
        <v>44565</v>
      </c>
      <c r="B11673" s="60" t="s">
        <v>4748</v>
      </c>
      <c r="C11673" s="60"/>
      <c r="D11673" s="65">
        <v>3</v>
      </c>
      <c r="E11673" s="66" t="s">
        <v>31</v>
      </c>
      <c r="F11673" s="67">
        <v>3000</v>
      </c>
      <c r="G11673" s="68">
        <f t="shared" si="335"/>
        <v>9000</v>
      </c>
      <c r="H11673" s="404" t="s">
        <v>134</v>
      </c>
      <c r="I11673" s="364"/>
    </row>
    <row r="11674" spans="1:9" hidden="1" x14ac:dyDescent="0.25">
      <c r="A11674" s="218">
        <v>44565</v>
      </c>
      <c r="B11674" s="60" t="s">
        <v>5273</v>
      </c>
      <c r="C11674" s="215" t="s">
        <v>5456</v>
      </c>
      <c r="D11674" s="65">
        <v>4</v>
      </c>
      <c r="E11674" s="66" t="s">
        <v>5457</v>
      </c>
      <c r="F11674" s="62">
        <v>7500</v>
      </c>
      <c r="G11674" s="68">
        <f t="shared" ref="G11674:G11719" si="336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4522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36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3997</v>
      </c>
      <c r="C11676" s="60" t="s">
        <v>4419</v>
      </c>
      <c r="D11676" s="65">
        <v>5</v>
      </c>
      <c r="E11676" s="66" t="s">
        <v>137</v>
      </c>
      <c r="F11676" s="67">
        <v>23000</v>
      </c>
      <c r="G11676" s="68">
        <f t="shared" si="336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4287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36"/>
        <v>11250</v>
      </c>
      <c r="H11677" s="86" t="s">
        <v>5068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36"/>
        <v>170000</v>
      </c>
      <c r="H11678" s="86" t="s">
        <v>5068</v>
      </c>
      <c r="I11678" s="60"/>
    </row>
    <row r="11679" spans="1:9" hidden="1" x14ac:dyDescent="0.25">
      <c r="A11679" s="218">
        <v>44565</v>
      </c>
      <c r="B11679" s="77" t="s">
        <v>4808</v>
      </c>
      <c r="C11679" s="60" t="s">
        <v>796</v>
      </c>
      <c r="D11679" s="81">
        <v>1</v>
      </c>
      <c r="E11679" s="66" t="s">
        <v>3944</v>
      </c>
      <c r="F11679" s="217">
        <v>47500</v>
      </c>
      <c r="G11679" s="68">
        <f t="shared" si="336"/>
        <v>47500</v>
      </c>
      <c r="H11679" s="86" t="s">
        <v>5068</v>
      </c>
      <c r="I11679" s="60"/>
    </row>
    <row r="11680" spans="1:9" hidden="1" x14ac:dyDescent="0.25">
      <c r="A11680" s="218">
        <v>44565</v>
      </c>
      <c r="B11680" s="60" t="s">
        <v>5458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36"/>
        <v>350000</v>
      </c>
      <c r="H11680" s="86" t="s">
        <v>5068</v>
      </c>
      <c r="I11680" s="60"/>
    </row>
    <row r="11681" spans="1:9" hidden="1" x14ac:dyDescent="0.25">
      <c r="A11681" s="218">
        <v>44565</v>
      </c>
      <c r="B11681" s="77" t="s">
        <v>5312</v>
      </c>
      <c r="C11681" s="60" t="s">
        <v>5313</v>
      </c>
      <c r="D11681" s="81">
        <v>1</v>
      </c>
      <c r="E11681" s="66" t="s">
        <v>31</v>
      </c>
      <c r="F11681" s="217">
        <v>99000</v>
      </c>
      <c r="G11681" s="68">
        <f t="shared" si="336"/>
        <v>99000</v>
      </c>
      <c r="H11681" s="86" t="s">
        <v>5068</v>
      </c>
      <c r="I11681" s="60"/>
    </row>
    <row r="11682" spans="1:9" hidden="1" x14ac:dyDescent="0.25">
      <c r="A11682" s="218">
        <v>44565</v>
      </c>
      <c r="B11682" s="60" t="s">
        <v>4352</v>
      </c>
      <c r="C11682" s="60" t="s">
        <v>11559</v>
      </c>
      <c r="D11682" s="81">
        <v>1</v>
      </c>
      <c r="E11682" s="66" t="s">
        <v>31</v>
      </c>
      <c r="F11682" s="217">
        <v>1500000</v>
      </c>
      <c r="G11682" s="68">
        <f t="shared" si="336"/>
        <v>1500000</v>
      </c>
      <c r="H11682" s="86" t="s">
        <v>552</v>
      </c>
      <c r="I11682" s="60" t="s">
        <v>11560</v>
      </c>
    </row>
    <row r="11683" spans="1:9" hidden="1" x14ac:dyDescent="0.25">
      <c r="A11683" s="218">
        <v>44565</v>
      </c>
      <c r="B11683" s="60" t="s">
        <v>4352</v>
      </c>
      <c r="C11683" s="60" t="s">
        <v>11561</v>
      </c>
      <c r="D11683" s="81">
        <v>1</v>
      </c>
      <c r="E11683" s="66" t="s">
        <v>31</v>
      </c>
      <c r="F11683" s="217">
        <v>1500000</v>
      </c>
      <c r="G11683" s="68">
        <f t="shared" si="336"/>
        <v>1500000</v>
      </c>
      <c r="H11683" s="86" t="s">
        <v>552</v>
      </c>
      <c r="I11683" s="60" t="s">
        <v>11560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36"/>
        <v>1960000</v>
      </c>
      <c r="H11684" s="86" t="s">
        <v>11562</v>
      </c>
      <c r="I11684" s="364" t="s">
        <v>11560</v>
      </c>
    </row>
    <row r="11685" spans="1:9" hidden="1" x14ac:dyDescent="0.25">
      <c r="A11685" s="218">
        <v>44565</v>
      </c>
      <c r="B11685" s="60" t="s">
        <v>4426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36"/>
        <v>465000</v>
      </c>
      <c r="H11685" s="86" t="s">
        <v>620</v>
      </c>
      <c r="I11685" s="364" t="s">
        <v>11557</v>
      </c>
    </row>
    <row r="11686" spans="1:9" hidden="1" x14ac:dyDescent="0.25">
      <c r="A11686" s="218">
        <v>44565</v>
      </c>
      <c r="B11686" s="60" t="s">
        <v>4426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36"/>
        <v>465000</v>
      </c>
      <c r="H11686" s="86" t="s">
        <v>3530</v>
      </c>
      <c r="I11686" s="364" t="s">
        <v>11563</v>
      </c>
    </row>
    <row r="11687" spans="1:9" hidden="1" x14ac:dyDescent="0.25">
      <c r="A11687" s="218">
        <v>44565</v>
      </c>
      <c r="B11687" s="60" t="s">
        <v>4426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36"/>
        <v>465000</v>
      </c>
      <c r="H11687" s="86" t="s">
        <v>1146</v>
      </c>
      <c r="I11687" s="364" t="s">
        <v>11564</v>
      </c>
    </row>
    <row r="11688" spans="1:9" hidden="1" x14ac:dyDescent="0.25">
      <c r="A11688" s="218">
        <v>44565</v>
      </c>
      <c r="B11688" s="60" t="s">
        <v>4426</v>
      </c>
      <c r="C11688" s="60" t="s">
        <v>10563</v>
      </c>
      <c r="D11688" s="65">
        <v>1</v>
      </c>
      <c r="E11688" s="66" t="s">
        <v>31</v>
      </c>
      <c r="F11688" s="67">
        <v>475000</v>
      </c>
      <c r="G11688" s="68">
        <f t="shared" si="336"/>
        <v>475000</v>
      </c>
      <c r="H11688" s="86" t="s">
        <v>909</v>
      </c>
      <c r="I11688" s="364" t="s">
        <v>11565</v>
      </c>
    </row>
    <row r="11689" spans="1:9" hidden="1" x14ac:dyDescent="0.25">
      <c r="A11689" s="218">
        <v>44565</v>
      </c>
      <c r="B11689" s="60" t="s">
        <v>5339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36"/>
        <v>175000</v>
      </c>
      <c r="H11689" s="86" t="s">
        <v>909</v>
      </c>
      <c r="I11689" s="364" t="s">
        <v>11565</v>
      </c>
    </row>
    <row r="11690" spans="1:9" hidden="1" x14ac:dyDescent="0.25">
      <c r="A11690" s="218">
        <v>44565</v>
      </c>
      <c r="B11690" s="60" t="s">
        <v>5462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36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4062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36"/>
        <v>60000</v>
      </c>
      <c r="H11691" s="86" t="s">
        <v>1791</v>
      </c>
      <c r="I11691" s="364" t="s">
        <v>11566</v>
      </c>
    </row>
    <row r="11692" spans="1:9" hidden="1" x14ac:dyDescent="0.25">
      <c r="A11692" s="218">
        <v>44565</v>
      </c>
      <c r="B11692" s="60" t="s">
        <v>4887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36"/>
        <v>20000</v>
      </c>
      <c r="H11692" s="86" t="s">
        <v>631</v>
      </c>
      <c r="I11692" s="364" t="s">
        <v>11567</v>
      </c>
    </row>
    <row r="11693" spans="1:9" hidden="1" x14ac:dyDescent="0.25">
      <c r="A11693" s="218">
        <v>44565</v>
      </c>
      <c r="B11693" s="63" t="s">
        <v>4887</v>
      </c>
      <c r="C11693" s="215" t="s">
        <v>70</v>
      </c>
      <c r="D11693" s="81">
        <v>1</v>
      </c>
      <c r="E11693" s="66" t="s">
        <v>31</v>
      </c>
      <c r="F11693" s="403">
        <v>15000</v>
      </c>
      <c r="G11693" s="68">
        <f t="shared" si="336"/>
        <v>15000</v>
      </c>
      <c r="H11693" s="86" t="s">
        <v>631</v>
      </c>
      <c r="I11693" s="364" t="s">
        <v>11567</v>
      </c>
    </row>
    <row r="11694" spans="1:9" hidden="1" x14ac:dyDescent="0.25">
      <c r="A11694" s="218">
        <v>44565</v>
      </c>
      <c r="B11694" s="63" t="s">
        <v>11568</v>
      </c>
      <c r="C11694" s="215" t="s">
        <v>70</v>
      </c>
      <c r="D11694" s="81">
        <v>1</v>
      </c>
      <c r="E11694" s="66" t="s">
        <v>31</v>
      </c>
      <c r="F11694" s="403">
        <v>10000</v>
      </c>
      <c r="G11694" s="68">
        <f t="shared" si="336"/>
        <v>10000</v>
      </c>
      <c r="H11694" s="86" t="s">
        <v>198</v>
      </c>
      <c r="I11694" s="364" t="s">
        <v>8616</v>
      </c>
    </row>
    <row r="11695" spans="1:9" hidden="1" x14ac:dyDescent="0.25">
      <c r="A11695" s="218">
        <v>44565</v>
      </c>
      <c r="B11695" s="60" t="s">
        <v>5469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36"/>
        <v>860000</v>
      </c>
      <c r="H11695" s="86" t="s">
        <v>198</v>
      </c>
      <c r="I11695" s="364" t="s">
        <v>8616</v>
      </c>
    </row>
    <row r="11696" spans="1:9" hidden="1" x14ac:dyDescent="0.25">
      <c r="A11696" s="218">
        <v>44565</v>
      </c>
      <c r="B11696" s="63" t="s">
        <v>4169</v>
      </c>
      <c r="C11696" s="60" t="s">
        <v>8582</v>
      </c>
      <c r="D11696" s="81">
        <v>1</v>
      </c>
      <c r="E11696" s="66" t="s">
        <v>31</v>
      </c>
      <c r="F11696" s="82">
        <v>31000</v>
      </c>
      <c r="G11696" s="68">
        <f t="shared" si="336"/>
        <v>31000</v>
      </c>
      <c r="H11696" s="86" t="s">
        <v>198</v>
      </c>
      <c r="I11696" s="364" t="s">
        <v>8616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36"/>
        <v>30000</v>
      </c>
      <c r="H11697" s="86" t="s">
        <v>198</v>
      </c>
      <c r="I11697" s="364" t="s">
        <v>8616</v>
      </c>
    </row>
    <row r="11698" spans="1:9" hidden="1" x14ac:dyDescent="0.25">
      <c r="A11698" s="218">
        <v>44565</v>
      </c>
      <c r="B11698" s="60" t="s">
        <v>6516</v>
      </c>
      <c r="C11698" s="60" t="s">
        <v>8459</v>
      </c>
      <c r="D11698" s="81">
        <v>0.6</v>
      </c>
      <c r="E11698" s="66" t="s">
        <v>137</v>
      </c>
      <c r="F11698" s="82">
        <v>82500</v>
      </c>
      <c r="G11698" s="68">
        <f t="shared" si="336"/>
        <v>49500</v>
      </c>
      <c r="H11698" s="86" t="s">
        <v>198</v>
      </c>
      <c r="I11698" s="364" t="s">
        <v>8616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36"/>
        <v>173445</v>
      </c>
      <c r="H11699" s="86" t="s">
        <v>198</v>
      </c>
      <c r="I11699" s="364" t="s">
        <v>8616</v>
      </c>
    </row>
    <row r="11700" spans="1:9" hidden="1" x14ac:dyDescent="0.25">
      <c r="A11700" s="218">
        <v>44565</v>
      </c>
      <c r="B11700" s="60" t="s">
        <v>232</v>
      </c>
      <c r="C11700" s="60" t="s">
        <v>10886</v>
      </c>
      <c r="D11700" s="81">
        <v>1</v>
      </c>
      <c r="E11700" s="66" t="s">
        <v>31</v>
      </c>
      <c r="F11700" s="89">
        <v>198550</v>
      </c>
      <c r="G11700" s="68">
        <f t="shared" si="336"/>
        <v>198550</v>
      </c>
      <c r="H11700" s="86" t="s">
        <v>1041</v>
      </c>
      <c r="I11700" s="364" t="s">
        <v>8616</v>
      </c>
    </row>
    <row r="11701" spans="1:9" hidden="1" x14ac:dyDescent="0.25">
      <c r="A11701" s="218">
        <v>44565</v>
      </c>
      <c r="B11701" s="79" t="s">
        <v>4852</v>
      </c>
      <c r="C11701" s="60" t="s">
        <v>4853</v>
      </c>
      <c r="D11701" s="65">
        <v>1</v>
      </c>
      <c r="E11701" s="66" t="s">
        <v>31</v>
      </c>
      <c r="F11701" s="67">
        <v>196350</v>
      </c>
      <c r="G11701" s="68">
        <f t="shared" si="336"/>
        <v>196350</v>
      </c>
      <c r="H11701" s="86" t="s">
        <v>1041</v>
      </c>
      <c r="I11701" s="364" t="s">
        <v>8616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36"/>
        <v>43000</v>
      </c>
      <c r="H11702" s="86" t="s">
        <v>1041</v>
      </c>
      <c r="I11702" s="364" t="s">
        <v>8616</v>
      </c>
    </row>
    <row r="11703" spans="1:9" hidden="1" x14ac:dyDescent="0.25">
      <c r="A11703" s="218">
        <v>44565</v>
      </c>
      <c r="B11703" s="60" t="s">
        <v>11569</v>
      </c>
      <c r="C11703" s="215"/>
      <c r="D11703" s="81">
        <v>1</v>
      </c>
      <c r="E11703" s="66" t="s">
        <v>31</v>
      </c>
      <c r="F11703" s="403">
        <v>50000</v>
      </c>
      <c r="G11703" s="68">
        <f t="shared" si="336"/>
        <v>50000</v>
      </c>
      <c r="H11703" s="86" t="s">
        <v>1041</v>
      </c>
      <c r="I11703" s="364" t="s">
        <v>8616</v>
      </c>
    </row>
    <row r="11704" spans="1:9" hidden="1" x14ac:dyDescent="0.25">
      <c r="A11704" s="218">
        <v>44565</v>
      </c>
      <c r="B11704" s="60" t="s">
        <v>5436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36"/>
        <v>70000</v>
      </c>
      <c r="H11704" s="86" t="s">
        <v>696</v>
      </c>
      <c r="I11704" s="60" t="s">
        <v>11570</v>
      </c>
    </row>
    <row r="11705" spans="1:9" hidden="1" x14ac:dyDescent="0.25">
      <c r="A11705" s="218">
        <v>44565</v>
      </c>
      <c r="B11705" s="111" t="s">
        <v>5442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36"/>
        <v>832500</v>
      </c>
      <c r="H11705" s="86" t="s">
        <v>696</v>
      </c>
      <c r="I11705" s="60" t="s">
        <v>11570</v>
      </c>
    </row>
    <row r="11706" spans="1:9" hidden="1" x14ac:dyDescent="0.25">
      <c r="A11706" s="218">
        <v>44565</v>
      </c>
      <c r="B11706" s="60" t="s">
        <v>115</v>
      </c>
      <c r="C11706" s="60" t="s">
        <v>4912</v>
      </c>
      <c r="D11706" s="60">
        <v>1</v>
      </c>
      <c r="E11706" s="60" t="s">
        <v>71</v>
      </c>
      <c r="F11706" s="60">
        <v>1900000</v>
      </c>
      <c r="G11706" s="68">
        <f t="shared" si="336"/>
        <v>1900000</v>
      </c>
      <c r="H11706" s="60" t="s">
        <v>11571</v>
      </c>
      <c r="I11706" s="60" t="s">
        <v>11570</v>
      </c>
    </row>
    <row r="11707" spans="1:9" hidden="1" x14ac:dyDescent="0.25">
      <c r="A11707" s="218">
        <v>44565</v>
      </c>
      <c r="B11707" s="60" t="s">
        <v>115</v>
      </c>
      <c r="C11707" s="60" t="s">
        <v>11276</v>
      </c>
      <c r="D11707" s="60">
        <v>1</v>
      </c>
      <c r="E11707" s="60" t="s">
        <v>71</v>
      </c>
      <c r="F11707" s="60">
        <v>1900000</v>
      </c>
      <c r="G11707" s="68">
        <f t="shared" si="336"/>
        <v>1900000</v>
      </c>
      <c r="H11707" s="60" t="s">
        <v>11571</v>
      </c>
      <c r="I11707" s="60" t="s">
        <v>11570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36"/>
        <v>125000</v>
      </c>
      <c r="H11708" s="60" t="s">
        <v>3096</v>
      </c>
      <c r="I11708" s="60" t="s">
        <v>11572</v>
      </c>
    </row>
    <row r="11709" spans="1:9" hidden="1" x14ac:dyDescent="0.25">
      <c r="A11709" s="218">
        <v>44565</v>
      </c>
      <c r="B11709" s="77" t="s">
        <v>5464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36"/>
        <v>165000</v>
      </c>
      <c r="H11709" s="86" t="s">
        <v>3901</v>
      </c>
      <c r="I11709" s="60"/>
    </row>
    <row r="11710" spans="1:9" hidden="1" x14ac:dyDescent="0.25">
      <c r="A11710" s="218">
        <v>44565</v>
      </c>
      <c r="B11710" s="75" t="s">
        <v>5465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36"/>
        <v>250000</v>
      </c>
      <c r="H11710" s="86" t="s">
        <v>3901</v>
      </c>
      <c r="I11710" s="60"/>
    </row>
    <row r="11711" spans="1:9" hidden="1" x14ac:dyDescent="0.25">
      <c r="A11711" s="218">
        <v>44565</v>
      </c>
      <c r="B11711" s="60" t="s">
        <v>5474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36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11573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36"/>
        <v>3000</v>
      </c>
      <c r="H11712" s="404" t="s">
        <v>2277</v>
      </c>
      <c r="I11712" s="364" t="s">
        <v>11574</v>
      </c>
    </row>
    <row r="11713" spans="1:9" hidden="1" x14ac:dyDescent="0.25">
      <c r="A11713" s="218">
        <v>44655</v>
      </c>
      <c r="B11713" s="60" t="s">
        <v>11575</v>
      </c>
      <c r="C11713" s="60" t="s">
        <v>11576</v>
      </c>
      <c r="D11713" s="81">
        <v>10</v>
      </c>
      <c r="E11713" s="66" t="s">
        <v>31</v>
      </c>
      <c r="F11713" s="217">
        <v>850</v>
      </c>
      <c r="G11713" s="68">
        <f t="shared" si="336"/>
        <v>8500</v>
      </c>
      <c r="H11713" s="404" t="s">
        <v>2277</v>
      </c>
      <c r="I11713" s="364" t="s">
        <v>11574</v>
      </c>
    </row>
    <row r="11714" spans="1:9" hidden="1" x14ac:dyDescent="0.25">
      <c r="A11714" s="218">
        <v>44655</v>
      </c>
      <c r="B11714" s="79" t="s">
        <v>4205</v>
      </c>
      <c r="C11714" s="71" t="s">
        <v>5967</v>
      </c>
      <c r="D11714" s="81">
        <v>1</v>
      </c>
      <c r="E11714" s="66" t="s">
        <v>31</v>
      </c>
      <c r="F11714" s="89">
        <v>255000</v>
      </c>
      <c r="G11714" s="68">
        <f t="shared" si="336"/>
        <v>255000</v>
      </c>
      <c r="H11714" s="404" t="s">
        <v>2277</v>
      </c>
      <c r="I11714" s="364" t="s">
        <v>11574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36"/>
        <v>225000</v>
      </c>
      <c r="H11715" s="404" t="s">
        <v>2277</v>
      </c>
      <c r="I11715" s="364" t="s">
        <v>11574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36"/>
        <v>190000</v>
      </c>
      <c r="H11716" s="404" t="s">
        <v>2277</v>
      </c>
      <c r="I11716" s="364" t="s">
        <v>11574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36"/>
        <v>186000</v>
      </c>
      <c r="H11717" s="404" t="s">
        <v>2277</v>
      </c>
      <c r="I11717" s="364" t="s">
        <v>11574</v>
      </c>
    </row>
    <row r="11718" spans="1:9" hidden="1" x14ac:dyDescent="0.25">
      <c r="A11718" s="218">
        <v>44655</v>
      </c>
      <c r="B11718" s="60" t="s">
        <v>5410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36"/>
        <v>20000</v>
      </c>
      <c r="H11718" s="404" t="s">
        <v>2277</v>
      </c>
      <c r="I11718" s="364" t="s">
        <v>11574</v>
      </c>
    </row>
    <row r="11719" spans="1:9" hidden="1" x14ac:dyDescent="0.25">
      <c r="A11719" s="218">
        <v>44655</v>
      </c>
      <c r="B11719" s="60" t="s">
        <v>4300</v>
      </c>
      <c r="C11719" s="60" t="s">
        <v>11577</v>
      </c>
      <c r="D11719" s="81">
        <v>1</v>
      </c>
      <c r="E11719" s="66" t="s">
        <v>31</v>
      </c>
      <c r="F11719" s="82">
        <v>50000</v>
      </c>
      <c r="G11719" s="68">
        <f t="shared" si="336"/>
        <v>50000</v>
      </c>
      <c r="H11719" s="404" t="s">
        <v>2277</v>
      </c>
      <c r="I11719" s="364" t="s">
        <v>11574</v>
      </c>
    </row>
    <row r="11720" spans="1:9" hidden="1" x14ac:dyDescent="0.25">
      <c r="A11720" s="218">
        <v>44655</v>
      </c>
      <c r="B11720" s="63" t="s">
        <v>5484</v>
      </c>
      <c r="C11720" s="215" t="s">
        <v>70</v>
      </c>
      <c r="D11720" s="81">
        <v>2</v>
      </c>
      <c r="E11720" s="66" t="s">
        <v>31</v>
      </c>
      <c r="F11720" s="403">
        <v>150000</v>
      </c>
      <c r="G11720" s="68">
        <f>F11720*D11720</f>
        <v>300000</v>
      </c>
      <c r="H11720" s="86" t="s">
        <v>2277</v>
      </c>
      <c r="I11720" s="364" t="s">
        <v>11574</v>
      </c>
    </row>
    <row r="11721" spans="1:9" hidden="1" x14ac:dyDescent="0.25">
      <c r="A11721" s="218">
        <v>44655</v>
      </c>
      <c r="B11721" s="63" t="s">
        <v>4062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4" t="s">
        <v>1041</v>
      </c>
      <c r="I11721" s="364" t="s">
        <v>11578</v>
      </c>
    </row>
    <row r="11722" spans="1:9" hidden="1" x14ac:dyDescent="0.25">
      <c r="A11722" s="218">
        <v>44655</v>
      </c>
      <c r="B11722" s="60" t="s">
        <v>5328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11579</v>
      </c>
    </row>
    <row r="11723" spans="1:9" hidden="1" x14ac:dyDescent="0.25">
      <c r="A11723" s="218">
        <v>44655</v>
      </c>
      <c r="B11723" s="60" t="s">
        <v>3997</v>
      </c>
      <c r="C11723" s="215" t="s">
        <v>5455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3894</v>
      </c>
      <c r="I11723" s="364" t="s">
        <v>11580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3894</v>
      </c>
      <c r="I11724" s="364" t="s">
        <v>11580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37">F11725*D11725</f>
        <v>357000</v>
      </c>
      <c r="H11725" s="86" t="s">
        <v>3894</v>
      </c>
      <c r="I11725" s="364" t="s">
        <v>11580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37"/>
        <v>600000</v>
      </c>
      <c r="H11726" s="86" t="s">
        <v>3894</v>
      </c>
      <c r="I11726" s="364" t="s">
        <v>11580</v>
      </c>
    </row>
    <row r="11727" spans="1:9" hidden="1" x14ac:dyDescent="0.25">
      <c r="A11727" s="218">
        <v>44655</v>
      </c>
      <c r="B11727" s="60" t="s">
        <v>5195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37"/>
        <v>108000</v>
      </c>
      <c r="H11727" s="86" t="s">
        <v>3894</v>
      </c>
      <c r="I11727" s="364" t="s">
        <v>11580</v>
      </c>
    </row>
    <row r="11728" spans="1:9" hidden="1" x14ac:dyDescent="0.25">
      <c r="A11728" s="218">
        <v>44655</v>
      </c>
      <c r="B11728" s="60" t="s">
        <v>8381</v>
      </c>
      <c r="C11728" s="60" t="s">
        <v>8382</v>
      </c>
      <c r="D11728" s="65">
        <v>3</v>
      </c>
      <c r="E11728" s="66" t="s">
        <v>31</v>
      </c>
      <c r="F11728" s="67">
        <v>82000</v>
      </c>
      <c r="G11728" s="68">
        <f t="shared" si="337"/>
        <v>246000</v>
      </c>
      <c r="H11728" s="86" t="s">
        <v>3894</v>
      </c>
      <c r="I11728" s="364" t="s">
        <v>11580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37"/>
        <v>188000</v>
      </c>
      <c r="H11729" s="86" t="s">
        <v>198</v>
      </c>
      <c r="I11729" s="364" t="s">
        <v>11581</v>
      </c>
    </row>
    <row r="11730" spans="1:9" hidden="1" x14ac:dyDescent="0.25">
      <c r="A11730" s="218">
        <v>44655</v>
      </c>
      <c r="B11730" s="60" t="s">
        <v>5224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37"/>
        <v>300000</v>
      </c>
      <c r="H11730" s="86" t="s">
        <v>3530</v>
      </c>
      <c r="I11730" s="364" t="s">
        <v>11582</v>
      </c>
    </row>
    <row r="11731" spans="1:9" hidden="1" x14ac:dyDescent="0.25">
      <c r="A11731" s="218">
        <v>44655</v>
      </c>
      <c r="B11731" s="79" t="s">
        <v>5076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37"/>
        <v>348499</v>
      </c>
      <c r="H11731" s="86" t="s">
        <v>3530</v>
      </c>
      <c r="I11731" s="364" t="s">
        <v>11582</v>
      </c>
    </row>
    <row r="11732" spans="1:9" hidden="1" x14ac:dyDescent="0.25">
      <c r="A11732" s="218">
        <v>44655</v>
      </c>
      <c r="B11732" s="75" t="s">
        <v>5401</v>
      </c>
      <c r="C11732" s="215" t="s">
        <v>5396</v>
      </c>
      <c r="D11732" s="81">
        <v>1</v>
      </c>
      <c r="E11732" s="66" t="s">
        <v>31</v>
      </c>
      <c r="F11732" s="217">
        <v>118185</v>
      </c>
      <c r="G11732" s="217">
        <f t="shared" si="337"/>
        <v>118185</v>
      </c>
      <c r="H11732" s="86" t="s">
        <v>3530</v>
      </c>
      <c r="I11732" s="364" t="s">
        <v>11582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37"/>
        <v>110000</v>
      </c>
      <c r="H11733" s="86" t="s">
        <v>154</v>
      </c>
      <c r="I11733" s="364" t="s">
        <v>11583</v>
      </c>
    </row>
    <row r="11734" spans="1:9" hidden="1" x14ac:dyDescent="0.25">
      <c r="A11734" s="218">
        <v>44655</v>
      </c>
      <c r="B11734" s="75" t="s">
        <v>5483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11583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37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37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11575</v>
      </c>
      <c r="C11737" s="60" t="s">
        <v>11576</v>
      </c>
      <c r="D11737" s="81">
        <v>40</v>
      </c>
      <c r="E11737" s="66" t="s">
        <v>31</v>
      </c>
      <c r="F11737" s="217">
        <v>850</v>
      </c>
      <c r="G11737" s="68">
        <f t="shared" si="337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11573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11584</v>
      </c>
      <c r="C11739" s="71" t="s">
        <v>10996</v>
      </c>
      <c r="D11739" s="65">
        <v>1</v>
      </c>
      <c r="E11739" s="66" t="s">
        <v>31</v>
      </c>
      <c r="F11739" s="67">
        <v>12800</v>
      </c>
      <c r="G11739" s="68">
        <f t="shared" si="337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5477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37"/>
        <v>45000</v>
      </c>
      <c r="H11740" s="86" t="s">
        <v>5068</v>
      </c>
      <c r="I11740" s="364"/>
    </row>
    <row r="11741" spans="1:9" hidden="1" x14ac:dyDescent="0.25">
      <c r="A11741" s="218">
        <v>44655</v>
      </c>
      <c r="B11741" s="60" t="s">
        <v>5478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37"/>
        <v>500000</v>
      </c>
      <c r="H11741" s="86" t="s">
        <v>5068</v>
      </c>
      <c r="I11741" s="73"/>
    </row>
    <row r="11742" spans="1:9" hidden="1" x14ac:dyDescent="0.25">
      <c r="A11742" s="218">
        <v>44655</v>
      </c>
      <c r="B11742" s="60" t="s">
        <v>11585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37"/>
        <v>75000</v>
      </c>
      <c r="H11742" s="86" t="s">
        <v>5068</v>
      </c>
      <c r="I11742" s="73"/>
    </row>
    <row r="11743" spans="1:9" hidden="1" x14ac:dyDescent="0.25">
      <c r="A11743" s="218">
        <v>44655</v>
      </c>
      <c r="B11743" s="60" t="s">
        <v>5479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37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5480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37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5481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37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5482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37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5467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37"/>
        <v>65000</v>
      </c>
      <c r="H11747" s="86" t="s">
        <v>789</v>
      </c>
      <c r="I11747" s="364" t="s">
        <v>11586</v>
      </c>
    </row>
    <row r="11748" spans="1:10" hidden="1" x14ac:dyDescent="0.25">
      <c r="A11748" s="218">
        <v>44685</v>
      </c>
      <c r="B11748" s="60" t="s">
        <v>3997</v>
      </c>
      <c r="C11748" s="60" t="s">
        <v>4419</v>
      </c>
      <c r="D11748" s="81">
        <v>5</v>
      </c>
      <c r="E11748" s="66" t="s">
        <v>137</v>
      </c>
      <c r="F11748" s="217">
        <v>23000</v>
      </c>
      <c r="G11748" s="68">
        <f t="shared" si="337"/>
        <v>115000</v>
      </c>
      <c r="H11748" s="404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37"/>
        <v>82000</v>
      </c>
      <c r="H11749" s="404" t="s">
        <v>565</v>
      </c>
      <c r="I11749" s="364"/>
    </row>
    <row r="11750" spans="1:10" hidden="1" x14ac:dyDescent="0.25">
      <c r="A11750" s="218">
        <v>44685</v>
      </c>
      <c r="B11750" s="79" t="s">
        <v>11587</v>
      </c>
      <c r="C11750" s="71" t="s">
        <v>11588</v>
      </c>
      <c r="D11750" s="81">
        <v>1</v>
      </c>
      <c r="E11750" s="66" t="s">
        <v>31</v>
      </c>
      <c r="F11750" s="89">
        <v>1000000</v>
      </c>
      <c r="G11750" s="68">
        <f t="shared" si="337"/>
        <v>1000000</v>
      </c>
      <c r="H11750" s="404" t="s">
        <v>1041</v>
      </c>
      <c r="I11750" s="364" t="s">
        <v>11589</v>
      </c>
    </row>
    <row r="11751" spans="1:10" hidden="1" x14ac:dyDescent="0.25">
      <c r="A11751" s="218">
        <v>44685</v>
      </c>
      <c r="B11751" s="60" t="s">
        <v>5095</v>
      </c>
      <c r="C11751" s="215" t="s">
        <v>5493</v>
      </c>
      <c r="D11751" s="65">
        <v>1</v>
      </c>
      <c r="E11751" s="66" t="s">
        <v>31</v>
      </c>
      <c r="F11751" s="62">
        <v>30000</v>
      </c>
      <c r="G11751" s="68">
        <f t="shared" si="337"/>
        <v>30000</v>
      </c>
      <c r="H11751" s="86" t="s">
        <v>5494</v>
      </c>
      <c r="I11751" s="364"/>
    </row>
    <row r="11752" spans="1:10" hidden="1" x14ac:dyDescent="0.25">
      <c r="A11752" s="218">
        <v>44685</v>
      </c>
      <c r="B11752" s="75" t="s">
        <v>5409</v>
      </c>
      <c r="C11752" s="60" t="s">
        <v>70</v>
      </c>
      <c r="D11752" s="81">
        <v>1</v>
      </c>
      <c r="E11752" s="76" t="s">
        <v>28</v>
      </c>
      <c r="F11752" s="398">
        <v>75000</v>
      </c>
      <c r="G11752" s="68">
        <f t="shared" si="337"/>
        <v>75000</v>
      </c>
      <c r="H11752" s="404" t="s">
        <v>5068</v>
      </c>
      <c r="I11752" s="364"/>
    </row>
    <row r="11753" spans="1:10" hidden="1" x14ac:dyDescent="0.25">
      <c r="A11753" s="218">
        <v>44685</v>
      </c>
      <c r="B11753" s="60" t="s">
        <v>5495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37"/>
        <v>175000</v>
      </c>
      <c r="H11753" s="86" t="s">
        <v>5068</v>
      </c>
      <c r="I11753" s="364"/>
    </row>
    <row r="11754" spans="1:10" hidden="1" x14ac:dyDescent="0.25">
      <c r="A11754" s="218">
        <v>44685</v>
      </c>
      <c r="B11754" s="60" t="s">
        <v>5496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37"/>
        <v>140000</v>
      </c>
      <c r="H11754" s="86" t="s">
        <v>5068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37"/>
        <v>99000</v>
      </c>
      <c r="H11755" s="404" t="s">
        <v>5068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37"/>
        <v>25000</v>
      </c>
      <c r="H11756" s="404" t="s">
        <v>5068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37"/>
        <v>56400</v>
      </c>
      <c r="H11757" s="404" t="s">
        <v>5068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5392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11590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11591</v>
      </c>
      <c r="I11760" s="364" t="s">
        <v>11592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38">F11761*D11761</f>
        <v>225600</v>
      </c>
      <c r="H11761" s="86" t="s">
        <v>160</v>
      </c>
      <c r="I11761" s="364" t="s">
        <v>11593</v>
      </c>
      <c r="J11761"/>
    </row>
    <row r="11762" spans="1:10" hidden="1" x14ac:dyDescent="0.25">
      <c r="A11762" s="218">
        <v>44685</v>
      </c>
      <c r="B11762" s="63" t="s">
        <v>8381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38"/>
        <v>105000</v>
      </c>
      <c r="H11762" s="86" t="s">
        <v>160</v>
      </c>
      <c r="I11762" s="364" t="s">
        <v>11593</v>
      </c>
      <c r="J11762"/>
    </row>
    <row r="11763" spans="1:10" hidden="1" x14ac:dyDescent="0.25">
      <c r="A11763" s="218">
        <v>44685</v>
      </c>
      <c r="B11763" s="60" t="s">
        <v>4049</v>
      </c>
      <c r="C11763" s="60" t="s">
        <v>11233</v>
      </c>
      <c r="D11763" s="65">
        <v>1</v>
      </c>
      <c r="E11763" s="66" t="s">
        <v>31</v>
      </c>
      <c r="F11763" s="67">
        <v>210000</v>
      </c>
      <c r="G11763" s="68">
        <f t="shared" si="338"/>
        <v>210000</v>
      </c>
      <c r="H11763" s="86" t="s">
        <v>160</v>
      </c>
      <c r="I11763" s="364" t="s">
        <v>11593</v>
      </c>
      <c r="J11763" t="s">
        <v>11594</v>
      </c>
    </row>
    <row r="11764" spans="1:10" hidden="1" x14ac:dyDescent="0.25">
      <c r="A11764" s="218">
        <v>44685</v>
      </c>
      <c r="B11764" s="79" t="s">
        <v>4205</v>
      </c>
      <c r="C11764" s="71" t="s">
        <v>5967</v>
      </c>
      <c r="D11764" s="65">
        <v>1</v>
      </c>
      <c r="E11764" s="66" t="s">
        <v>31</v>
      </c>
      <c r="F11764" s="67">
        <v>250000</v>
      </c>
      <c r="G11764" s="217">
        <f t="shared" si="338"/>
        <v>250000</v>
      </c>
      <c r="H11764" s="86" t="s">
        <v>789</v>
      </c>
      <c r="I11764" s="364" t="s">
        <v>11586</v>
      </c>
      <c r="J11764"/>
    </row>
    <row r="11765" spans="1:10" hidden="1" x14ac:dyDescent="0.25">
      <c r="A11765" s="218">
        <v>44685</v>
      </c>
      <c r="B11765" s="94" t="s">
        <v>4299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38"/>
        <v>20000</v>
      </c>
      <c r="H11765" s="86" t="s">
        <v>789</v>
      </c>
      <c r="I11765" s="364" t="s">
        <v>11586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38"/>
        <v>253800</v>
      </c>
      <c r="H11766" s="86" t="s">
        <v>789</v>
      </c>
      <c r="I11766" s="364" t="s">
        <v>11586</v>
      </c>
      <c r="J11766"/>
    </row>
    <row r="11767" spans="1:10" hidden="1" x14ac:dyDescent="0.25">
      <c r="A11767" s="218">
        <v>44685</v>
      </c>
      <c r="B11767" s="60" t="s">
        <v>4047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38"/>
        <v>87500</v>
      </c>
      <c r="H11767" s="86" t="s">
        <v>789</v>
      </c>
      <c r="I11767" s="364" t="s">
        <v>11586</v>
      </c>
      <c r="J11767"/>
    </row>
    <row r="11768" spans="1:10" hidden="1" x14ac:dyDescent="0.25">
      <c r="A11768" s="218">
        <v>44685</v>
      </c>
      <c r="B11768" s="192" t="s">
        <v>4426</v>
      </c>
      <c r="C11768" s="80" t="s">
        <v>10563</v>
      </c>
      <c r="D11768" s="81">
        <v>1</v>
      </c>
      <c r="E11768" s="66" t="s">
        <v>31</v>
      </c>
      <c r="F11768" s="217">
        <v>475000</v>
      </c>
      <c r="G11768" s="217">
        <f t="shared" si="338"/>
        <v>475000</v>
      </c>
      <c r="H11768" s="86" t="s">
        <v>620</v>
      </c>
      <c r="I11768" s="364" t="s">
        <v>11557</v>
      </c>
      <c r="J11768"/>
    </row>
    <row r="11769" spans="1:10" hidden="1" x14ac:dyDescent="0.25">
      <c r="A11769" s="218">
        <v>44685</v>
      </c>
      <c r="B11769" s="192" t="s">
        <v>4426</v>
      </c>
      <c r="C11769" s="80" t="s">
        <v>10563</v>
      </c>
      <c r="D11769" s="81">
        <v>1</v>
      </c>
      <c r="E11769" s="66" t="s">
        <v>31</v>
      </c>
      <c r="F11769" s="217">
        <v>475000</v>
      </c>
      <c r="G11769" s="68">
        <f t="shared" si="338"/>
        <v>475000</v>
      </c>
      <c r="H11769" s="86" t="s">
        <v>3239</v>
      </c>
      <c r="I11769" s="364" t="s">
        <v>11595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38"/>
        <v>7500</v>
      </c>
      <c r="H11770" s="404" t="s">
        <v>134</v>
      </c>
      <c r="I11770" s="364"/>
      <c r="J11770"/>
    </row>
    <row r="11771" spans="1:10" hidden="1" x14ac:dyDescent="0.25">
      <c r="A11771" s="218">
        <v>44716</v>
      </c>
      <c r="B11771" s="79" t="s">
        <v>5066</v>
      </c>
      <c r="C11771" s="75" t="s">
        <v>5067</v>
      </c>
      <c r="D11771" s="65">
        <v>8</v>
      </c>
      <c r="E11771" s="66" t="s">
        <v>64</v>
      </c>
      <c r="F11771" s="67">
        <v>18500</v>
      </c>
      <c r="G11771" s="68">
        <f t="shared" si="338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5392</v>
      </c>
      <c r="I11772" s="364"/>
      <c r="J11772"/>
    </row>
    <row r="11773" spans="1:10" hidden="1" x14ac:dyDescent="0.25">
      <c r="A11773" s="218">
        <v>44716</v>
      </c>
      <c r="B11773" s="60" t="s">
        <v>5446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39">F11773*D11773</f>
        <v>14000</v>
      </c>
      <c r="H11773" s="86" t="s">
        <v>5392</v>
      </c>
      <c r="I11773" s="364"/>
      <c r="J11773"/>
    </row>
    <row r="11774" spans="1:10" hidden="1" x14ac:dyDescent="0.25">
      <c r="A11774" s="218">
        <v>44716</v>
      </c>
      <c r="B11774" s="60" t="s">
        <v>5497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39"/>
        <v>145000</v>
      </c>
      <c r="H11774" s="86" t="s">
        <v>5068</v>
      </c>
      <c r="I11774" s="364"/>
      <c r="J11774"/>
    </row>
    <row r="11775" spans="1:10" hidden="1" x14ac:dyDescent="0.25">
      <c r="A11775" s="218">
        <v>44716</v>
      </c>
      <c r="B11775" s="60" t="s">
        <v>5498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39"/>
        <v>60000</v>
      </c>
      <c r="H11775" s="86" t="s">
        <v>5068</v>
      </c>
      <c r="I11775" s="364"/>
      <c r="J11775"/>
    </row>
    <row r="11776" spans="1:10" hidden="1" x14ac:dyDescent="0.25">
      <c r="A11776" s="218">
        <v>44716</v>
      </c>
      <c r="B11776" s="60" t="s">
        <v>5499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39"/>
        <v>115000</v>
      </c>
      <c r="H11776" s="86" t="s">
        <v>5068</v>
      </c>
      <c r="I11776" s="364"/>
    </row>
    <row r="11777" spans="1:9" hidden="1" x14ac:dyDescent="0.25">
      <c r="A11777" s="218">
        <v>44716</v>
      </c>
      <c r="B11777" s="60" t="s">
        <v>5500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39"/>
        <v>35000</v>
      </c>
      <c r="H11777" s="86" t="s">
        <v>11596</v>
      </c>
      <c r="I11777" s="364"/>
    </row>
    <row r="11778" spans="1:9" hidden="1" x14ac:dyDescent="0.25">
      <c r="A11778" s="218">
        <v>44716</v>
      </c>
      <c r="B11778" s="60" t="s">
        <v>5502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39"/>
        <v>90000</v>
      </c>
      <c r="H11778" s="86" t="s">
        <v>11596</v>
      </c>
      <c r="I11778" s="364"/>
    </row>
    <row r="11779" spans="1:9" hidden="1" x14ac:dyDescent="0.25">
      <c r="A11779" s="218">
        <v>44716</v>
      </c>
      <c r="B11779" s="60" t="s">
        <v>5507</v>
      </c>
      <c r="C11779" s="60" t="s">
        <v>5508</v>
      </c>
      <c r="D11779" s="65">
        <v>1</v>
      </c>
      <c r="E11779" s="66" t="s">
        <v>31</v>
      </c>
      <c r="F11779" s="67">
        <v>6500000</v>
      </c>
      <c r="G11779" s="68">
        <f t="shared" si="339"/>
        <v>6500000</v>
      </c>
      <c r="H11779" s="86" t="s">
        <v>3894</v>
      </c>
      <c r="I11779" s="364" t="s">
        <v>11597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11598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40">F11781*D11781</f>
        <v>49500</v>
      </c>
      <c r="H11781" s="86" t="s">
        <v>1306</v>
      </c>
      <c r="I11781" s="364" t="s">
        <v>11598</v>
      </c>
    </row>
    <row r="11782" spans="1:9" hidden="1" x14ac:dyDescent="0.25">
      <c r="A11782" s="218">
        <v>44716</v>
      </c>
      <c r="B11782" s="60" t="s">
        <v>11215</v>
      </c>
      <c r="C11782" s="60" t="s">
        <v>11599</v>
      </c>
      <c r="D11782" s="81">
        <v>1</v>
      </c>
      <c r="E11782" s="66" t="s">
        <v>31</v>
      </c>
      <c r="F11782" s="62">
        <v>1545000</v>
      </c>
      <c r="G11782" s="68">
        <f t="shared" si="340"/>
        <v>1545000</v>
      </c>
      <c r="H11782" s="86" t="s">
        <v>909</v>
      </c>
      <c r="I11782" s="364" t="s">
        <v>11600</v>
      </c>
    </row>
    <row r="11783" spans="1:9" hidden="1" x14ac:dyDescent="0.25">
      <c r="A11783" s="218">
        <v>44716</v>
      </c>
      <c r="B11783" s="60" t="s">
        <v>11215</v>
      </c>
      <c r="C11783" s="60" t="s">
        <v>11601</v>
      </c>
      <c r="D11783" s="65">
        <v>1</v>
      </c>
      <c r="E11783" s="66" t="s">
        <v>31</v>
      </c>
      <c r="F11783" s="62">
        <v>1545000</v>
      </c>
      <c r="G11783" s="68">
        <f t="shared" si="340"/>
        <v>1545000</v>
      </c>
      <c r="H11783" s="86" t="s">
        <v>909</v>
      </c>
      <c r="I11783" s="364" t="s">
        <v>11600</v>
      </c>
    </row>
    <row r="11784" spans="1:9" hidden="1" x14ac:dyDescent="0.25">
      <c r="A11784" s="218">
        <v>44716</v>
      </c>
      <c r="B11784" s="79" t="s">
        <v>10944</v>
      </c>
      <c r="C11784" s="71" t="s">
        <v>10604</v>
      </c>
      <c r="D11784" s="81">
        <v>2</v>
      </c>
      <c r="E11784" s="66" t="s">
        <v>31</v>
      </c>
      <c r="F11784" s="217">
        <v>160000</v>
      </c>
      <c r="G11784" s="68">
        <f t="shared" si="340"/>
        <v>320000</v>
      </c>
      <c r="H11784" s="86" t="s">
        <v>909</v>
      </c>
      <c r="I11784" s="364" t="s">
        <v>11600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40"/>
        <v>185000</v>
      </c>
      <c r="H11785" s="86" t="s">
        <v>909</v>
      </c>
      <c r="I11785" s="364" t="s">
        <v>11600</v>
      </c>
    </row>
    <row r="11786" spans="1:9" hidden="1" x14ac:dyDescent="0.25">
      <c r="A11786" s="218">
        <v>44716</v>
      </c>
      <c r="B11786" s="60" t="s">
        <v>4207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40"/>
        <v>115000</v>
      </c>
      <c r="H11786" s="86" t="s">
        <v>909</v>
      </c>
      <c r="I11786" s="364" t="s">
        <v>11600</v>
      </c>
    </row>
    <row r="11787" spans="1:9" hidden="1" x14ac:dyDescent="0.25">
      <c r="A11787" s="218">
        <v>44716</v>
      </c>
      <c r="B11787" s="60" t="s">
        <v>11434</v>
      </c>
      <c r="C11787" s="60" t="s">
        <v>5007</v>
      </c>
      <c r="D11787" s="81">
        <v>1</v>
      </c>
      <c r="E11787" s="66" t="s">
        <v>31</v>
      </c>
      <c r="F11787" s="217">
        <v>50000</v>
      </c>
      <c r="G11787" s="217">
        <f t="shared" si="340"/>
        <v>50000</v>
      </c>
      <c r="H11787" s="86" t="s">
        <v>909</v>
      </c>
      <c r="I11787" s="364" t="s">
        <v>11600</v>
      </c>
    </row>
    <row r="11788" spans="1:9" hidden="1" x14ac:dyDescent="0.25">
      <c r="A11788" s="218">
        <v>44716</v>
      </c>
      <c r="B11788" s="60" t="s">
        <v>232</v>
      </c>
      <c r="C11788" s="60" t="s">
        <v>10886</v>
      </c>
      <c r="D11788" s="81">
        <v>1</v>
      </c>
      <c r="E11788" s="66" t="s">
        <v>31</v>
      </c>
      <c r="F11788" s="217">
        <v>198550</v>
      </c>
      <c r="G11788" s="217">
        <f t="shared" si="340"/>
        <v>198550</v>
      </c>
      <c r="H11788" s="86" t="s">
        <v>2048</v>
      </c>
      <c r="I11788" s="364" t="s">
        <v>11602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40"/>
        <v>43000</v>
      </c>
      <c r="H11789" s="86" t="s">
        <v>2048</v>
      </c>
      <c r="I11789" s="364" t="s">
        <v>11602</v>
      </c>
    </row>
    <row r="11790" spans="1:9" hidden="1" x14ac:dyDescent="0.25">
      <c r="A11790" s="218">
        <v>44716</v>
      </c>
      <c r="B11790" s="60" t="s">
        <v>115</v>
      </c>
      <c r="C11790" s="60" t="s">
        <v>4910</v>
      </c>
      <c r="D11790" s="81">
        <v>1</v>
      </c>
      <c r="E11790" s="66" t="s">
        <v>71</v>
      </c>
      <c r="F11790" s="217">
        <v>1900000</v>
      </c>
      <c r="G11790" s="68">
        <f t="shared" si="340"/>
        <v>1900000</v>
      </c>
      <c r="H11790" s="86" t="s">
        <v>825</v>
      </c>
      <c r="I11790" s="364" t="s">
        <v>11603</v>
      </c>
    </row>
    <row r="11791" spans="1:9" hidden="1" x14ac:dyDescent="0.25">
      <c r="A11791" s="218">
        <v>44716</v>
      </c>
      <c r="B11791" s="60" t="s">
        <v>115</v>
      </c>
      <c r="C11791" s="60" t="s">
        <v>4910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11603</v>
      </c>
    </row>
    <row r="11792" spans="1:9" hidden="1" x14ac:dyDescent="0.25">
      <c r="A11792" s="218">
        <v>44746</v>
      </c>
      <c r="B11792" s="60" t="s">
        <v>3997</v>
      </c>
      <c r="C11792" s="60" t="s">
        <v>4419</v>
      </c>
      <c r="D11792" s="81">
        <v>7</v>
      </c>
      <c r="E11792" s="66" t="s">
        <v>137</v>
      </c>
      <c r="F11792" s="217">
        <v>23000</v>
      </c>
      <c r="G11792" s="68">
        <f t="shared" ref="G11792:G11806" si="341">F11792*D11792</f>
        <v>161000</v>
      </c>
      <c r="H11792" s="404" t="s">
        <v>169</v>
      </c>
      <c r="I11792" s="364"/>
    </row>
    <row r="11793" spans="1:9" hidden="1" x14ac:dyDescent="0.25">
      <c r="A11793" s="218">
        <v>44746</v>
      </c>
      <c r="B11793" s="60" t="s">
        <v>3997</v>
      </c>
      <c r="C11793" s="60" t="s">
        <v>4419</v>
      </c>
      <c r="D11793" s="65">
        <v>3</v>
      </c>
      <c r="E11793" s="66" t="s">
        <v>137</v>
      </c>
      <c r="F11793" s="67">
        <v>23000</v>
      </c>
      <c r="G11793" s="68">
        <f t="shared" si="341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4971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41"/>
        <v>75000</v>
      </c>
      <c r="H11794" s="86" t="s">
        <v>5524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41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11270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41"/>
        <v>48000</v>
      </c>
      <c r="H11796" s="86" t="s">
        <v>5392</v>
      </c>
      <c r="I11796" s="364"/>
    </row>
    <row r="11797" spans="1:9" hidden="1" x14ac:dyDescent="0.25">
      <c r="A11797" s="218">
        <v>44746</v>
      </c>
      <c r="B11797" s="60" t="s">
        <v>6859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41"/>
        <v>45000</v>
      </c>
      <c r="H11797" s="86" t="s">
        <v>5392</v>
      </c>
      <c r="I11797" s="364"/>
    </row>
    <row r="11798" spans="1:9" hidden="1" x14ac:dyDescent="0.25">
      <c r="A11798" s="218">
        <v>44746</v>
      </c>
      <c r="B11798" s="79" t="s">
        <v>11604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41"/>
        <v>75000</v>
      </c>
      <c r="H11798" s="86" t="s">
        <v>5392</v>
      </c>
      <c r="I11798" s="364"/>
    </row>
    <row r="11799" spans="1:9" hidden="1" x14ac:dyDescent="0.25">
      <c r="A11799" s="218">
        <v>44746</v>
      </c>
      <c r="B11799" s="75" t="s">
        <v>5355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41"/>
        <v>58000</v>
      </c>
      <c r="H11799" s="86" t="s">
        <v>5392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41"/>
        <v>3000</v>
      </c>
      <c r="H11800" s="86" t="s">
        <v>5392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41"/>
        <v>40000</v>
      </c>
      <c r="H11801" s="86" t="s">
        <v>5525</v>
      </c>
      <c r="I11801" s="364"/>
    </row>
    <row r="11802" spans="1:9" hidden="1" x14ac:dyDescent="0.25">
      <c r="A11802" s="218">
        <v>44746</v>
      </c>
      <c r="B11802" s="60" t="s">
        <v>5526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41"/>
        <v>22500</v>
      </c>
      <c r="H11802" s="86" t="s">
        <v>5525</v>
      </c>
      <c r="I11802" s="364"/>
    </row>
    <row r="11803" spans="1:9" hidden="1" x14ac:dyDescent="0.25">
      <c r="A11803" s="218">
        <v>44746</v>
      </c>
      <c r="B11803" s="60" t="s">
        <v>5527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41"/>
        <v>22500</v>
      </c>
      <c r="H11803" s="86" t="s">
        <v>5525</v>
      </c>
      <c r="I11803" s="364"/>
    </row>
    <row r="11804" spans="1:9" hidden="1" x14ac:dyDescent="0.25">
      <c r="A11804" s="218">
        <v>44746</v>
      </c>
      <c r="B11804" s="79" t="s">
        <v>4885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41"/>
        <v>350000</v>
      </c>
      <c r="H11804" s="86" t="s">
        <v>5068</v>
      </c>
      <c r="I11804" s="364"/>
    </row>
    <row r="11805" spans="1:9" hidden="1" x14ac:dyDescent="0.25">
      <c r="A11805" s="218">
        <v>44746</v>
      </c>
      <c r="B11805" s="60" t="s">
        <v>5528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41"/>
        <v>68250</v>
      </c>
      <c r="H11805" s="86" t="s">
        <v>5068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41"/>
        <v>5890000</v>
      </c>
      <c r="H11806" s="374" t="s">
        <v>696</v>
      </c>
      <c r="I11806" s="364" t="s">
        <v>11605</v>
      </c>
    </row>
    <row r="11807" spans="1:9" hidden="1" x14ac:dyDescent="0.25">
      <c r="A11807" s="218">
        <v>44746</v>
      </c>
      <c r="B11807" s="60" t="s">
        <v>4238</v>
      </c>
      <c r="C11807" s="60" t="s">
        <v>11606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11605</v>
      </c>
    </row>
    <row r="11808" spans="1:9" hidden="1" x14ac:dyDescent="0.25">
      <c r="A11808" s="218">
        <v>44746</v>
      </c>
      <c r="B11808" s="60" t="s">
        <v>5376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42">F11808*D11808</f>
        <v>1000000</v>
      </c>
      <c r="H11808" s="374" t="s">
        <v>696</v>
      </c>
      <c r="I11808" s="364" t="s">
        <v>11605</v>
      </c>
    </row>
    <row r="11809" spans="1:9" hidden="1" x14ac:dyDescent="0.25">
      <c r="A11809" s="218">
        <v>44746</v>
      </c>
      <c r="B11809" s="60" t="s">
        <v>115</v>
      </c>
      <c r="C11809" s="60" t="s">
        <v>11607</v>
      </c>
      <c r="D11809" s="81">
        <v>1</v>
      </c>
      <c r="E11809" s="66" t="s">
        <v>31</v>
      </c>
      <c r="F11809" s="89">
        <v>1900000</v>
      </c>
      <c r="G11809" s="68">
        <f t="shared" si="342"/>
        <v>1900000</v>
      </c>
      <c r="H11809" s="86" t="s">
        <v>696</v>
      </c>
      <c r="I11809" s="364" t="s">
        <v>11605</v>
      </c>
    </row>
    <row r="11810" spans="1:9" hidden="1" x14ac:dyDescent="0.25">
      <c r="A11810" s="218">
        <v>44746</v>
      </c>
      <c r="B11810" s="60" t="s">
        <v>115</v>
      </c>
      <c r="C11810" s="60" t="s">
        <v>11413</v>
      </c>
      <c r="D11810" s="65">
        <v>1</v>
      </c>
      <c r="E11810" s="66" t="s">
        <v>31</v>
      </c>
      <c r="F11810" s="89">
        <v>1900000</v>
      </c>
      <c r="G11810" s="68">
        <f t="shared" si="342"/>
        <v>1900000</v>
      </c>
      <c r="H11810" s="86" t="s">
        <v>696</v>
      </c>
      <c r="I11810" s="364" t="s">
        <v>11605</v>
      </c>
    </row>
    <row r="11811" spans="1:9" hidden="1" x14ac:dyDescent="0.25">
      <c r="A11811" s="218">
        <v>44746</v>
      </c>
      <c r="B11811" s="111" t="s">
        <v>5509</v>
      </c>
      <c r="C11811" s="60" t="s">
        <v>5510</v>
      </c>
      <c r="D11811" s="65">
        <v>1</v>
      </c>
      <c r="E11811" s="66" t="s">
        <v>31</v>
      </c>
      <c r="F11811" s="68">
        <v>1</v>
      </c>
      <c r="G11811" s="68">
        <f t="shared" si="342"/>
        <v>1</v>
      </c>
      <c r="H11811" s="86" t="s">
        <v>696</v>
      </c>
      <c r="I11811" s="364" t="s">
        <v>11605</v>
      </c>
    </row>
    <row r="11812" spans="1:9" hidden="1" x14ac:dyDescent="0.25">
      <c r="A11812" s="218">
        <v>44746</v>
      </c>
      <c r="B11812" s="77" t="s">
        <v>5511</v>
      </c>
      <c r="C11812" s="60" t="s">
        <v>5510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11605</v>
      </c>
    </row>
    <row r="11813" spans="1:9" hidden="1" x14ac:dyDescent="0.25">
      <c r="A11813" s="218">
        <v>44746</v>
      </c>
      <c r="B11813" s="75" t="s">
        <v>5512</v>
      </c>
      <c r="C11813" s="60" t="s">
        <v>5510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11605</v>
      </c>
    </row>
    <row r="11814" spans="1:9" hidden="1" x14ac:dyDescent="0.25">
      <c r="A11814" s="218">
        <v>44746</v>
      </c>
      <c r="B11814" s="63" t="s">
        <v>5513</v>
      </c>
      <c r="C11814" s="60" t="s">
        <v>5510</v>
      </c>
      <c r="D11814" s="81">
        <v>1</v>
      </c>
      <c r="E11814" s="66" t="s">
        <v>31</v>
      </c>
      <c r="F11814" s="403">
        <v>1</v>
      </c>
      <c r="G11814" s="68">
        <f>F11814*D11814</f>
        <v>1</v>
      </c>
      <c r="H11814" s="86" t="s">
        <v>696</v>
      </c>
      <c r="I11814" s="364" t="s">
        <v>11605</v>
      </c>
    </row>
    <row r="11815" spans="1:9" hidden="1" x14ac:dyDescent="0.25">
      <c r="A11815" s="218">
        <v>44746</v>
      </c>
      <c r="B11815" s="111" t="s">
        <v>5514</v>
      </c>
      <c r="C11815" s="60" t="s">
        <v>5510</v>
      </c>
      <c r="D11815" s="81">
        <v>1</v>
      </c>
      <c r="E11815" s="66" t="s">
        <v>31</v>
      </c>
      <c r="F11815" s="217">
        <v>1</v>
      </c>
      <c r="G11815" s="68">
        <f t="shared" si="342"/>
        <v>1</v>
      </c>
      <c r="H11815" s="86" t="s">
        <v>696</v>
      </c>
      <c r="I11815" s="364" t="s">
        <v>11605</v>
      </c>
    </row>
    <row r="11816" spans="1:9" hidden="1" x14ac:dyDescent="0.25">
      <c r="A11816" s="218">
        <v>44746</v>
      </c>
      <c r="B11816" s="63" t="s">
        <v>5515</v>
      </c>
      <c r="C11816" s="60" t="s">
        <v>5510</v>
      </c>
      <c r="D11816" s="81">
        <v>4</v>
      </c>
      <c r="E11816" s="66" t="s">
        <v>31</v>
      </c>
      <c r="F11816" s="217">
        <v>1</v>
      </c>
      <c r="G11816" s="217">
        <f t="shared" si="342"/>
        <v>4</v>
      </c>
      <c r="H11816" s="86" t="s">
        <v>696</v>
      </c>
      <c r="I11816" s="364" t="s">
        <v>11605</v>
      </c>
    </row>
    <row r="11817" spans="1:9" hidden="1" x14ac:dyDescent="0.25">
      <c r="A11817" s="218">
        <v>44746</v>
      </c>
      <c r="B11817" s="60" t="s">
        <v>5516</v>
      </c>
      <c r="C11817" s="60" t="s">
        <v>5510</v>
      </c>
      <c r="D11817" s="81">
        <v>1</v>
      </c>
      <c r="E11817" s="66" t="s">
        <v>31</v>
      </c>
      <c r="F11817" s="217">
        <v>1</v>
      </c>
      <c r="G11817" s="217">
        <f t="shared" si="342"/>
        <v>1</v>
      </c>
      <c r="H11817" s="86" t="s">
        <v>696</v>
      </c>
      <c r="I11817" s="364" t="s">
        <v>11605</v>
      </c>
    </row>
    <row r="11818" spans="1:9" hidden="1" x14ac:dyDescent="0.25">
      <c r="A11818" s="218">
        <v>44746</v>
      </c>
      <c r="B11818" s="60" t="s">
        <v>5517</v>
      </c>
      <c r="C11818" s="60" t="s">
        <v>5510</v>
      </c>
      <c r="D11818" s="81">
        <v>1</v>
      </c>
      <c r="E11818" s="66" t="s">
        <v>31</v>
      </c>
      <c r="F11818" s="217">
        <v>1</v>
      </c>
      <c r="G11818" s="217">
        <f t="shared" si="342"/>
        <v>1</v>
      </c>
      <c r="H11818" s="86" t="s">
        <v>696</v>
      </c>
      <c r="I11818" s="364" t="s">
        <v>11608</v>
      </c>
    </row>
    <row r="11819" spans="1:9" hidden="1" x14ac:dyDescent="0.25">
      <c r="A11819" s="218">
        <v>44746</v>
      </c>
      <c r="B11819" s="60" t="s">
        <v>5518</v>
      </c>
      <c r="C11819" s="60" t="s">
        <v>5510</v>
      </c>
      <c r="D11819" s="81">
        <v>1</v>
      </c>
      <c r="E11819" s="66" t="s">
        <v>31</v>
      </c>
      <c r="F11819" s="217">
        <v>1</v>
      </c>
      <c r="G11819" s="217">
        <f t="shared" si="342"/>
        <v>1</v>
      </c>
      <c r="H11819" s="86" t="s">
        <v>696</v>
      </c>
      <c r="I11819" s="364" t="s">
        <v>11608</v>
      </c>
    </row>
    <row r="11820" spans="1:9" hidden="1" x14ac:dyDescent="0.25">
      <c r="A11820" s="218">
        <v>44746</v>
      </c>
      <c r="B11820" s="60" t="s">
        <v>5519</v>
      </c>
      <c r="C11820" s="60" t="s">
        <v>5510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11608</v>
      </c>
    </row>
    <row r="11821" spans="1:9" hidden="1" x14ac:dyDescent="0.25">
      <c r="A11821" s="218">
        <v>44746</v>
      </c>
      <c r="B11821" s="60" t="s">
        <v>5520</v>
      </c>
      <c r="C11821" s="60" t="s">
        <v>5510</v>
      </c>
      <c r="D11821" s="81">
        <v>1</v>
      </c>
      <c r="E11821" s="66" t="s">
        <v>31</v>
      </c>
      <c r="F11821" s="217">
        <v>1</v>
      </c>
      <c r="G11821" s="217">
        <f t="shared" si="342"/>
        <v>1</v>
      </c>
      <c r="H11821" s="86" t="s">
        <v>696</v>
      </c>
      <c r="I11821" s="364" t="s">
        <v>11608</v>
      </c>
    </row>
    <row r="11822" spans="1:9" hidden="1" x14ac:dyDescent="0.25">
      <c r="A11822" s="218">
        <v>44746</v>
      </c>
      <c r="B11822" s="60" t="s">
        <v>5521</v>
      </c>
      <c r="C11822" s="60" t="s">
        <v>5510</v>
      </c>
      <c r="D11822" s="65">
        <v>1</v>
      </c>
      <c r="E11822" s="66" t="s">
        <v>28</v>
      </c>
      <c r="F11822" s="72">
        <v>1</v>
      </c>
      <c r="G11822" s="217">
        <f t="shared" si="342"/>
        <v>1</v>
      </c>
      <c r="H11822" s="86" t="s">
        <v>696</v>
      </c>
      <c r="I11822" s="364" t="s">
        <v>11608</v>
      </c>
    </row>
    <row r="11823" spans="1:9" hidden="1" x14ac:dyDescent="0.25">
      <c r="A11823" s="218">
        <v>44746</v>
      </c>
      <c r="B11823" s="60" t="s">
        <v>5522</v>
      </c>
      <c r="C11823" s="60" t="s">
        <v>5510</v>
      </c>
      <c r="D11823" s="65">
        <v>1</v>
      </c>
      <c r="E11823" s="66" t="s">
        <v>28</v>
      </c>
      <c r="F11823" s="72">
        <v>1</v>
      </c>
      <c r="G11823" s="217">
        <f t="shared" si="342"/>
        <v>1</v>
      </c>
      <c r="H11823" s="86" t="s">
        <v>696</v>
      </c>
      <c r="I11823" s="364" t="s">
        <v>11608</v>
      </c>
    </row>
    <row r="11824" spans="1:9" hidden="1" x14ac:dyDescent="0.25">
      <c r="A11824" s="218">
        <v>44746</v>
      </c>
      <c r="B11824" s="60" t="s">
        <v>5523</v>
      </c>
      <c r="C11824" s="60" t="s">
        <v>5510</v>
      </c>
      <c r="D11824" s="65">
        <v>1</v>
      </c>
      <c r="E11824" s="76" t="s">
        <v>28</v>
      </c>
      <c r="F11824" s="72">
        <v>1</v>
      </c>
      <c r="G11824" s="217">
        <f t="shared" si="342"/>
        <v>1</v>
      </c>
      <c r="H11824" s="86" t="s">
        <v>696</v>
      </c>
      <c r="I11824" s="364" t="s">
        <v>11608</v>
      </c>
    </row>
    <row r="11825" spans="1:9" hidden="1" x14ac:dyDescent="0.25">
      <c r="A11825" s="218">
        <v>44746</v>
      </c>
      <c r="B11825" s="77" t="s">
        <v>5523</v>
      </c>
      <c r="C11825" s="60" t="s">
        <v>5510</v>
      </c>
      <c r="D11825" s="65">
        <v>1</v>
      </c>
      <c r="E11825" s="76" t="s">
        <v>28</v>
      </c>
      <c r="F11825" s="72">
        <v>1</v>
      </c>
      <c r="G11825" s="217">
        <f t="shared" si="342"/>
        <v>1</v>
      </c>
      <c r="H11825" s="86" t="s">
        <v>696</v>
      </c>
      <c r="I11825" s="364" t="s">
        <v>11608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42"/>
        <v>60000</v>
      </c>
      <c r="H11826" s="86" t="s">
        <v>1301</v>
      </c>
      <c r="I11826" s="364" t="s">
        <v>11609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42"/>
        <v>40000</v>
      </c>
      <c r="H11827" s="86" t="s">
        <v>1301</v>
      </c>
      <c r="I11827" s="364" t="s">
        <v>11609</v>
      </c>
    </row>
    <row r="11828" spans="1:9" hidden="1" x14ac:dyDescent="0.25">
      <c r="A11828" s="218">
        <v>44746</v>
      </c>
      <c r="B11828" s="60" t="s">
        <v>4925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11609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42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11610</v>
      </c>
      <c r="C11831" s="60" t="s">
        <v>10646</v>
      </c>
      <c r="D11831" s="65">
        <v>1</v>
      </c>
      <c r="E11831" s="66" t="s">
        <v>31</v>
      </c>
      <c r="F11831" s="72">
        <v>50000</v>
      </c>
      <c r="G11831" s="68">
        <f t="shared" si="342"/>
        <v>50000</v>
      </c>
      <c r="H11831" s="404" t="s">
        <v>169</v>
      </c>
      <c r="I11831" s="364"/>
    </row>
    <row r="11832" spans="1:9" hidden="1" x14ac:dyDescent="0.25">
      <c r="A11832" s="218">
        <v>44777</v>
      </c>
      <c r="B11832" s="60" t="s">
        <v>11611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42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42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42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5536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42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5534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5535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5530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42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42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42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11612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42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5532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42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4638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42"/>
        <v>110000</v>
      </c>
      <c r="H11843" s="86" t="s">
        <v>5529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42"/>
        <v>289000</v>
      </c>
      <c r="H11844" s="86" t="s">
        <v>5529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42"/>
        <v>17000</v>
      </c>
      <c r="H11845" s="86" t="s">
        <v>5529</v>
      </c>
      <c r="I11845" s="364"/>
    </row>
    <row r="11846" spans="1:9" hidden="1" x14ac:dyDescent="0.25">
      <c r="A11846" s="218">
        <v>44777</v>
      </c>
      <c r="B11846" s="75" t="s">
        <v>5355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42"/>
        <v>464000</v>
      </c>
      <c r="H11846" s="86" t="s">
        <v>5529</v>
      </c>
      <c r="I11846" s="364"/>
    </row>
    <row r="11847" spans="1:9" hidden="1" x14ac:dyDescent="0.25">
      <c r="A11847" s="218">
        <v>44777</v>
      </c>
      <c r="B11847" s="60" t="s">
        <v>6516</v>
      </c>
      <c r="C11847" s="60" t="s">
        <v>8459</v>
      </c>
      <c r="D11847" s="65">
        <v>0.8</v>
      </c>
      <c r="E11847" s="66" t="s">
        <v>137</v>
      </c>
      <c r="F11847" s="67">
        <v>82500</v>
      </c>
      <c r="G11847" s="68">
        <f t="shared" si="342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42"/>
        <v>3100000</v>
      </c>
      <c r="H11848" s="86" t="s">
        <v>1916</v>
      </c>
      <c r="I11848" s="364" t="s">
        <v>11613</v>
      </c>
    </row>
    <row r="11849" spans="1:9" hidden="1" x14ac:dyDescent="0.25">
      <c r="A11849" s="218">
        <v>44777</v>
      </c>
      <c r="B11849" s="60" t="s">
        <v>3997</v>
      </c>
      <c r="C11849" s="60" t="s">
        <v>4419</v>
      </c>
      <c r="D11849" s="81">
        <v>5</v>
      </c>
      <c r="E11849" s="66" t="s">
        <v>137</v>
      </c>
      <c r="F11849" s="217">
        <v>23000</v>
      </c>
      <c r="G11849" s="68">
        <f t="shared" si="342"/>
        <v>115000</v>
      </c>
      <c r="H11849" s="404" t="s">
        <v>169</v>
      </c>
      <c r="I11849" s="364"/>
    </row>
    <row r="11850" spans="1:9" hidden="1" x14ac:dyDescent="0.25">
      <c r="A11850" s="218">
        <v>44777</v>
      </c>
      <c r="B11850" s="79" t="s">
        <v>11614</v>
      </c>
      <c r="C11850" s="60" t="s">
        <v>4027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11615</v>
      </c>
    </row>
    <row r="11851" spans="1:9" hidden="1" x14ac:dyDescent="0.25">
      <c r="A11851" s="218">
        <v>44777</v>
      </c>
      <c r="B11851" s="79" t="s">
        <v>11614</v>
      </c>
      <c r="C11851" s="60" t="s">
        <v>4027</v>
      </c>
      <c r="D11851" s="81">
        <v>1</v>
      </c>
      <c r="E11851" s="66" t="s">
        <v>31</v>
      </c>
      <c r="F11851" s="217">
        <v>460000</v>
      </c>
      <c r="G11851" s="68">
        <f t="shared" ref="G11851:G11870" si="343">F11851*D11851</f>
        <v>460000</v>
      </c>
      <c r="H11851" s="374" t="s">
        <v>714</v>
      </c>
      <c r="I11851" s="364" t="s">
        <v>11616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43"/>
        <v>253800</v>
      </c>
      <c r="H11852" s="86" t="s">
        <v>2038</v>
      </c>
      <c r="I11852" s="364" t="s">
        <v>11617</v>
      </c>
    </row>
    <row r="11853" spans="1:9" hidden="1" x14ac:dyDescent="0.25">
      <c r="A11853" s="218">
        <v>44808</v>
      </c>
      <c r="B11853" s="60" t="s">
        <v>4047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43"/>
        <v>87500</v>
      </c>
      <c r="H11853" s="86" t="s">
        <v>2038</v>
      </c>
      <c r="I11853" s="364" t="s">
        <v>11617</v>
      </c>
    </row>
    <row r="11854" spans="1:9" hidden="1" x14ac:dyDescent="0.25">
      <c r="A11854" s="218">
        <v>44808</v>
      </c>
      <c r="B11854" s="111" t="s">
        <v>5467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43"/>
        <v>65000</v>
      </c>
      <c r="H11854" s="86" t="s">
        <v>1095</v>
      </c>
      <c r="I11854" s="364" t="s">
        <v>11618</v>
      </c>
    </row>
    <row r="11855" spans="1:9" hidden="1" x14ac:dyDescent="0.25">
      <c r="A11855" s="218">
        <v>44808</v>
      </c>
      <c r="B11855" s="63" t="s">
        <v>4062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43"/>
        <v>60000</v>
      </c>
      <c r="H11855" s="86" t="s">
        <v>1095</v>
      </c>
      <c r="I11855" s="364" t="s">
        <v>11618</v>
      </c>
    </row>
    <row r="11856" spans="1:9" hidden="1" x14ac:dyDescent="0.25">
      <c r="A11856" s="218">
        <v>44808</v>
      </c>
      <c r="B11856" s="111" t="s">
        <v>5467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43"/>
        <v>130000</v>
      </c>
      <c r="H11856" s="86" t="s">
        <v>1101</v>
      </c>
      <c r="I11856" s="364" t="s">
        <v>11619</v>
      </c>
    </row>
    <row r="11857" spans="1:9" hidden="1" x14ac:dyDescent="0.25">
      <c r="A11857" s="218">
        <v>44808</v>
      </c>
      <c r="B11857" s="77" t="s">
        <v>5537</v>
      </c>
      <c r="C11857" s="60" t="s">
        <v>4027</v>
      </c>
      <c r="D11857" s="81">
        <v>1</v>
      </c>
      <c r="E11857" s="66" t="s">
        <v>31</v>
      </c>
      <c r="F11857" s="217">
        <v>475000</v>
      </c>
      <c r="G11857" s="68">
        <f t="shared" si="343"/>
        <v>475000</v>
      </c>
      <c r="H11857" s="86" t="s">
        <v>1101</v>
      </c>
      <c r="I11857" s="364" t="s">
        <v>11619</v>
      </c>
    </row>
    <row r="11858" spans="1:9" hidden="1" x14ac:dyDescent="0.25">
      <c r="A11858" s="218">
        <v>44808</v>
      </c>
      <c r="B11858" s="60" t="s">
        <v>8632</v>
      </c>
      <c r="C11858" s="60" t="s">
        <v>8459</v>
      </c>
      <c r="D11858" s="65">
        <v>0.6</v>
      </c>
      <c r="E11858" s="66" t="s">
        <v>137</v>
      </c>
      <c r="F11858" s="62">
        <v>82500</v>
      </c>
      <c r="G11858" s="68">
        <f t="shared" si="343"/>
        <v>49500</v>
      </c>
      <c r="H11858" s="86" t="s">
        <v>1101</v>
      </c>
      <c r="I11858" s="364" t="s">
        <v>11619</v>
      </c>
    </row>
    <row r="11859" spans="1:9" hidden="1" x14ac:dyDescent="0.25">
      <c r="A11859" s="218">
        <v>44808</v>
      </c>
      <c r="B11859" s="60" t="s">
        <v>234</v>
      </c>
      <c r="C11859" s="77" t="s">
        <v>10649</v>
      </c>
      <c r="D11859" s="65">
        <v>1</v>
      </c>
      <c r="E11859" s="66" t="s">
        <v>31</v>
      </c>
      <c r="F11859" s="90">
        <v>129999</v>
      </c>
      <c r="G11859" s="68">
        <f t="shared" si="343"/>
        <v>129999</v>
      </c>
      <c r="H11859" s="86" t="s">
        <v>536</v>
      </c>
      <c r="I11859" s="364" t="s">
        <v>11620</v>
      </c>
    </row>
    <row r="11860" spans="1:9" hidden="1" x14ac:dyDescent="0.25">
      <c r="A11860" s="218">
        <v>44808</v>
      </c>
      <c r="B11860" s="79" t="s">
        <v>4852</v>
      </c>
      <c r="C11860" s="60" t="s">
        <v>4853</v>
      </c>
      <c r="D11860" s="65">
        <v>2</v>
      </c>
      <c r="E11860" s="66" t="s">
        <v>31</v>
      </c>
      <c r="F11860" s="90">
        <v>196350</v>
      </c>
      <c r="G11860" s="68">
        <f t="shared" si="343"/>
        <v>392700</v>
      </c>
      <c r="H11860" s="86" t="s">
        <v>536</v>
      </c>
      <c r="I11860" s="364" t="s">
        <v>11620</v>
      </c>
    </row>
    <row r="11861" spans="1:9" hidden="1" x14ac:dyDescent="0.25">
      <c r="A11861" s="218">
        <v>44808</v>
      </c>
      <c r="B11861" s="60" t="s">
        <v>5264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43"/>
        <v>120000</v>
      </c>
      <c r="H11861" s="86" t="s">
        <v>536</v>
      </c>
      <c r="I11861" s="364" t="s">
        <v>11620</v>
      </c>
    </row>
    <row r="11862" spans="1:9" hidden="1" x14ac:dyDescent="0.25">
      <c r="A11862" s="218">
        <v>44808</v>
      </c>
      <c r="B11862" s="60" t="s">
        <v>8632</v>
      </c>
      <c r="C11862" s="60" t="s">
        <v>8459</v>
      </c>
      <c r="D11862" s="65">
        <v>0.6</v>
      </c>
      <c r="E11862" s="66" t="s">
        <v>137</v>
      </c>
      <c r="F11862" s="62">
        <v>82500</v>
      </c>
      <c r="G11862" s="68">
        <f t="shared" si="343"/>
        <v>49500</v>
      </c>
      <c r="H11862" s="86" t="s">
        <v>536</v>
      </c>
      <c r="I11862" s="364" t="s">
        <v>11620</v>
      </c>
    </row>
    <row r="11863" spans="1:9" hidden="1" x14ac:dyDescent="0.25">
      <c r="A11863" s="218">
        <v>44808</v>
      </c>
      <c r="B11863" s="60" t="s">
        <v>4925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43"/>
        <v>40000</v>
      </c>
      <c r="H11863" s="86" t="s">
        <v>536</v>
      </c>
      <c r="I11863" s="364" t="s">
        <v>11620</v>
      </c>
    </row>
    <row r="11864" spans="1:9" hidden="1" x14ac:dyDescent="0.25">
      <c r="A11864" s="218">
        <v>44808</v>
      </c>
      <c r="B11864" s="60" t="s">
        <v>232</v>
      </c>
      <c r="C11864" s="60" t="s">
        <v>10886</v>
      </c>
      <c r="D11864" s="65">
        <v>1</v>
      </c>
      <c r="E11864" s="66" t="s">
        <v>31</v>
      </c>
      <c r="F11864" s="67">
        <v>198550</v>
      </c>
      <c r="G11864" s="68">
        <f t="shared" si="343"/>
        <v>198550</v>
      </c>
      <c r="H11864" s="86" t="s">
        <v>536</v>
      </c>
      <c r="I11864" s="364" t="s">
        <v>11620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43"/>
        <v>43000</v>
      </c>
      <c r="H11865" s="86" t="s">
        <v>536</v>
      </c>
      <c r="I11865" s="364" t="s">
        <v>11620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43"/>
        <v>253800</v>
      </c>
      <c r="H11866" s="86" t="s">
        <v>3530</v>
      </c>
      <c r="I11866" s="364" t="s">
        <v>11621</v>
      </c>
    </row>
    <row r="11867" spans="1:9" hidden="1" x14ac:dyDescent="0.25">
      <c r="A11867" s="218">
        <v>44808</v>
      </c>
      <c r="B11867" s="60" t="s">
        <v>4047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43"/>
        <v>87500</v>
      </c>
      <c r="H11867" s="86" t="s">
        <v>3530</v>
      </c>
      <c r="I11867" s="364" t="s">
        <v>11621</v>
      </c>
    </row>
    <row r="11868" spans="1:9" hidden="1" x14ac:dyDescent="0.25">
      <c r="A11868" s="218">
        <v>44808</v>
      </c>
      <c r="B11868" s="60" t="s">
        <v>5195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43"/>
        <v>36000</v>
      </c>
      <c r="H11868" s="86" t="s">
        <v>3530</v>
      </c>
      <c r="I11868" s="364" t="s">
        <v>11621</v>
      </c>
    </row>
    <row r="11869" spans="1:9" hidden="1" x14ac:dyDescent="0.25">
      <c r="A11869" s="218">
        <v>44808</v>
      </c>
      <c r="B11869" s="60" t="s">
        <v>8381</v>
      </c>
      <c r="C11869" s="60" t="s">
        <v>8382</v>
      </c>
      <c r="D11869" s="65">
        <v>1</v>
      </c>
      <c r="E11869" s="66" t="s">
        <v>28</v>
      </c>
      <c r="F11869" s="67">
        <v>82000</v>
      </c>
      <c r="G11869" s="68">
        <f t="shared" si="343"/>
        <v>82000</v>
      </c>
      <c r="H11869" s="86" t="s">
        <v>3530</v>
      </c>
      <c r="I11869" s="364" t="s">
        <v>11621</v>
      </c>
    </row>
    <row r="11870" spans="1:9" hidden="1" x14ac:dyDescent="0.25">
      <c r="A11870" s="218">
        <v>44808</v>
      </c>
      <c r="B11870" s="60" t="s">
        <v>232</v>
      </c>
      <c r="C11870" s="60" t="s">
        <v>10886</v>
      </c>
      <c r="D11870" s="81">
        <v>1</v>
      </c>
      <c r="E11870" s="66" t="s">
        <v>31</v>
      </c>
      <c r="F11870" s="217">
        <v>198550</v>
      </c>
      <c r="G11870" s="68">
        <f t="shared" si="343"/>
        <v>198550</v>
      </c>
      <c r="H11870" s="404" t="s">
        <v>1788</v>
      </c>
      <c r="I11870" s="364" t="s">
        <v>11622</v>
      </c>
    </row>
    <row r="11871" spans="1:9" hidden="1" x14ac:dyDescent="0.25">
      <c r="A11871" s="218">
        <v>44808</v>
      </c>
      <c r="B11871" s="77" t="s">
        <v>5264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11622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44">F11872*D11872</f>
        <v>253800</v>
      </c>
      <c r="H11872" s="374" t="s">
        <v>1788</v>
      </c>
      <c r="I11872" s="364" t="s">
        <v>11622</v>
      </c>
    </row>
    <row r="11873" spans="1:9" hidden="1" x14ac:dyDescent="0.25">
      <c r="A11873" s="218">
        <v>44808</v>
      </c>
      <c r="B11873" s="60" t="s">
        <v>4047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44"/>
        <v>87500</v>
      </c>
      <c r="H11873" s="374" t="s">
        <v>1788</v>
      </c>
      <c r="I11873" s="364" t="s">
        <v>11622</v>
      </c>
    </row>
    <row r="11874" spans="1:9" hidden="1" x14ac:dyDescent="0.25">
      <c r="A11874" s="218">
        <v>44808</v>
      </c>
      <c r="B11874" s="60" t="s">
        <v>5195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44"/>
        <v>36000</v>
      </c>
      <c r="H11874" s="374" t="s">
        <v>1788</v>
      </c>
      <c r="I11874" s="364" t="s">
        <v>11622</v>
      </c>
    </row>
    <row r="11875" spans="1:9" hidden="1" x14ac:dyDescent="0.25">
      <c r="A11875" s="218">
        <v>44808</v>
      </c>
      <c r="B11875" s="60" t="s">
        <v>8381</v>
      </c>
      <c r="C11875" s="60" t="s">
        <v>8382</v>
      </c>
      <c r="D11875" s="65">
        <v>1</v>
      </c>
      <c r="E11875" s="66" t="s">
        <v>28</v>
      </c>
      <c r="F11875" s="67">
        <v>82000</v>
      </c>
      <c r="G11875" s="68">
        <f t="shared" si="344"/>
        <v>82000</v>
      </c>
      <c r="H11875" s="374" t="s">
        <v>1788</v>
      </c>
      <c r="I11875" s="364" t="s">
        <v>11622</v>
      </c>
    </row>
    <row r="11876" spans="1:9" hidden="1" x14ac:dyDescent="0.25">
      <c r="A11876" s="218">
        <v>44808</v>
      </c>
      <c r="B11876" s="60" t="s">
        <v>8632</v>
      </c>
      <c r="C11876" s="60" t="s">
        <v>8459</v>
      </c>
      <c r="D11876" s="65">
        <v>0.6</v>
      </c>
      <c r="E11876" s="66" t="s">
        <v>137</v>
      </c>
      <c r="F11876" s="62">
        <v>82500</v>
      </c>
      <c r="G11876" s="68">
        <f t="shared" si="344"/>
        <v>49500</v>
      </c>
      <c r="H11876" s="86" t="s">
        <v>1788</v>
      </c>
      <c r="I11876" s="364" t="s">
        <v>11622</v>
      </c>
    </row>
    <row r="11877" spans="1:9" hidden="1" x14ac:dyDescent="0.25">
      <c r="A11877" s="218">
        <v>44808</v>
      </c>
      <c r="B11877" s="60" t="s">
        <v>5277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44"/>
        <v>450000</v>
      </c>
      <c r="H11877" s="86" t="s">
        <v>5529</v>
      </c>
      <c r="I11877" s="364"/>
    </row>
    <row r="11878" spans="1:9" hidden="1" x14ac:dyDescent="0.25">
      <c r="A11878" s="218">
        <v>44808</v>
      </c>
      <c r="B11878" s="75" t="s">
        <v>5355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44"/>
        <v>58000</v>
      </c>
      <c r="H11878" s="86" t="s">
        <v>5529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44"/>
        <v>238000</v>
      </c>
      <c r="H11879" s="86" t="s">
        <v>5529</v>
      </c>
      <c r="I11879" s="364"/>
    </row>
    <row r="11880" spans="1:9" hidden="1" x14ac:dyDescent="0.25">
      <c r="A11880" s="218">
        <v>44808</v>
      </c>
      <c r="B11880" s="60" t="s">
        <v>5330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5529</v>
      </c>
      <c r="I11880" s="364"/>
    </row>
    <row r="11881" spans="1:9" hidden="1" x14ac:dyDescent="0.25">
      <c r="A11881" s="218">
        <v>44808</v>
      </c>
      <c r="B11881" s="77" t="s">
        <v>5537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44"/>
        <v>465000</v>
      </c>
      <c r="H11881" s="86" t="s">
        <v>1105</v>
      </c>
      <c r="I11881" s="364" t="s">
        <v>11623</v>
      </c>
    </row>
    <row r="11882" spans="1:9" hidden="1" x14ac:dyDescent="0.25">
      <c r="A11882" s="218">
        <v>44808</v>
      </c>
      <c r="B11882" s="63" t="s">
        <v>4062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44"/>
        <v>60000</v>
      </c>
      <c r="H11882" s="86" t="s">
        <v>1105</v>
      </c>
      <c r="I11882" s="364" t="s">
        <v>11623</v>
      </c>
    </row>
    <row r="11883" spans="1:9" hidden="1" x14ac:dyDescent="0.25">
      <c r="A11883" s="218">
        <v>44808</v>
      </c>
      <c r="B11883" s="60" t="s">
        <v>11270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44"/>
        <v>12000</v>
      </c>
      <c r="H11883" s="86" t="s">
        <v>3901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3997</v>
      </c>
      <c r="C11885" s="60" t="s">
        <v>4419</v>
      </c>
      <c r="D11885" s="81">
        <v>1.5</v>
      </c>
      <c r="E11885" s="66" t="s">
        <v>137</v>
      </c>
      <c r="F11885" s="217">
        <v>23000</v>
      </c>
      <c r="G11885" s="217">
        <f t="shared" si="344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44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4205</v>
      </c>
      <c r="C11887" s="71" t="s">
        <v>5967</v>
      </c>
      <c r="D11887" s="65">
        <v>1</v>
      </c>
      <c r="E11887" s="76" t="s">
        <v>28</v>
      </c>
      <c r="F11887" s="72">
        <v>250000</v>
      </c>
      <c r="G11887" s="217">
        <f t="shared" si="344"/>
        <v>250000</v>
      </c>
      <c r="H11887" s="86" t="s">
        <v>671</v>
      </c>
      <c r="I11887" s="364" t="s">
        <v>11624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44"/>
        <v>180000</v>
      </c>
      <c r="H11888" s="86" t="s">
        <v>166</v>
      </c>
      <c r="I11888" s="364" t="s">
        <v>11625</v>
      </c>
    </row>
    <row r="11889" spans="1:9" hidden="1" x14ac:dyDescent="0.25">
      <c r="A11889" s="218">
        <v>44808</v>
      </c>
      <c r="B11889" s="60" t="s">
        <v>4207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44"/>
        <v>115000</v>
      </c>
      <c r="H11889" s="86" t="s">
        <v>166</v>
      </c>
      <c r="I11889" s="364" t="s">
        <v>11625</v>
      </c>
    </row>
    <row r="11890" spans="1:9" hidden="1" x14ac:dyDescent="0.25">
      <c r="A11890" s="218">
        <v>44808</v>
      </c>
      <c r="B11890" s="111" t="s">
        <v>5467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44"/>
        <v>130000</v>
      </c>
      <c r="H11890" s="86" t="s">
        <v>166</v>
      </c>
      <c r="I11890" s="364" t="s">
        <v>11625</v>
      </c>
    </row>
    <row r="11891" spans="1:9" hidden="1" x14ac:dyDescent="0.25">
      <c r="A11891" s="218">
        <v>44808</v>
      </c>
      <c r="B11891" s="77" t="s">
        <v>5537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11625</v>
      </c>
    </row>
    <row r="11892" spans="1:9" hidden="1" x14ac:dyDescent="0.25">
      <c r="A11892" s="218">
        <v>44808</v>
      </c>
      <c r="B11892" s="60" t="s">
        <v>11453</v>
      </c>
      <c r="C11892" s="60" t="s">
        <v>11626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11625</v>
      </c>
    </row>
    <row r="11893" spans="1:9" hidden="1" x14ac:dyDescent="0.25">
      <c r="A11893" s="218">
        <v>44808</v>
      </c>
      <c r="B11893" s="75" t="s">
        <v>462</v>
      </c>
      <c r="C11893" s="71" t="s">
        <v>5007</v>
      </c>
      <c r="D11893" s="81">
        <v>1</v>
      </c>
      <c r="E11893" s="66" t="s">
        <v>31</v>
      </c>
      <c r="F11893" s="217">
        <v>155000</v>
      </c>
      <c r="G11893" s="217">
        <f t="shared" si="344"/>
        <v>155000</v>
      </c>
      <c r="H11893" s="86" t="s">
        <v>166</v>
      </c>
      <c r="I11893" s="60" t="s">
        <v>11625</v>
      </c>
    </row>
    <row r="11894" spans="1:9" hidden="1" x14ac:dyDescent="0.25">
      <c r="A11894" s="218">
        <v>44808</v>
      </c>
      <c r="B11894" s="60" t="s">
        <v>4578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44"/>
        <v>150000</v>
      </c>
      <c r="H11894" s="86" t="s">
        <v>1032</v>
      </c>
      <c r="I11894" s="60" t="s">
        <v>11627</v>
      </c>
    </row>
    <row r="11895" spans="1:9" hidden="1" x14ac:dyDescent="0.25">
      <c r="A11895" s="218">
        <v>44808</v>
      </c>
      <c r="B11895" s="60" t="s">
        <v>5264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44"/>
        <v>120000</v>
      </c>
      <c r="H11895" s="86" t="s">
        <v>1032</v>
      </c>
      <c r="I11895" s="60" t="s">
        <v>11627</v>
      </c>
    </row>
    <row r="11896" spans="1:9" hidden="1" x14ac:dyDescent="0.25">
      <c r="A11896" s="218">
        <v>44808</v>
      </c>
      <c r="B11896" s="60" t="s">
        <v>8632</v>
      </c>
      <c r="C11896" s="60" t="s">
        <v>8459</v>
      </c>
      <c r="D11896" s="65">
        <v>0.3</v>
      </c>
      <c r="E11896" s="66" t="s">
        <v>137</v>
      </c>
      <c r="F11896" s="62">
        <v>82500</v>
      </c>
      <c r="G11896" s="68">
        <f t="shared" si="344"/>
        <v>24750</v>
      </c>
      <c r="H11896" s="86" t="s">
        <v>1032</v>
      </c>
      <c r="I11896" s="60" t="s">
        <v>11627</v>
      </c>
    </row>
    <row r="11897" spans="1:9" hidden="1" x14ac:dyDescent="0.25">
      <c r="A11897" s="218">
        <v>44808</v>
      </c>
      <c r="B11897" s="60" t="s">
        <v>11215</v>
      </c>
      <c r="C11897" s="60" t="s">
        <v>11628</v>
      </c>
      <c r="D11897" s="60">
        <v>1</v>
      </c>
      <c r="E11897" s="60" t="s">
        <v>31</v>
      </c>
      <c r="F11897" s="60">
        <v>1545000</v>
      </c>
      <c r="G11897" s="68">
        <f t="shared" si="344"/>
        <v>1545000</v>
      </c>
      <c r="H11897" s="86" t="s">
        <v>667</v>
      </c>
      <c r="I11897" s="60" t="s">
        <v>11629</v>
      </c>
    </row>
    <row r="11898" spans="1:9" hidden="1" x14ac:dyDescent="0.25">
      <c r="A11898" s="218">
        <v>44808</v>
      </c>
      <c r="B11898" s="60" t="s">
        <v>11215</v>
      </c>
      <c r="C11898" s="60" t="s">
        <v>11630</v>
      </c>
      <c r="D11898" s="60">
        <v>1</v>
      </c>
      <c r="E11898" s="60" t="s">
        <v>31</v>
      </c>
      <c r="F11898" s="60">
        <v>1545000</v>
      </c>
      <c r="G11898" s="68">
        <f t="shared" si="344"/>
        <v>1545000</v>
      </c>
      <c r="H11898" s="86" t="s">
        <v>667</v>
      </c>
      <c r="I11898" s="60" t="s">
        <v>11629</v>
      </c>
    </row>
    <row r="11899" spans="1:9" hidden="1" x14ac:dyDescent="0.25">
      <c r="A11899" s="218">
        <v>44808</v>
      </c>
      <c r="B11899" s="79" t="s">
        <v>10944</v>
      </c>
      <c r="C11899" s="71" t="s">
        <v>10604</v>
      </c>
      <c r="D11899" s="60">
        <v>1</v>
      </c>
      <c r="E11899" s="60" t="s">
        <v>31</v>
      </c>
      <c r="F11899" s="60">
        <v>160000</v>
      </c>
      <c r="G11899" s="68">
        <f t="shared" si="344"/>
        <v>160000</v>
      </c>
      <c r="H11899" s="86" t="s">
        <v>667</v>
      </c>
      <c r="I11899" s="60" t="s">
        <v>11629</v>
      </c>
    </row>
    <row r="11900" spans="1:9" hidden="1" x14ac:dyDescent="0.25">
      <c r="A11900" s="218">
        <v>44808</v>
      </c>
      <c r="B11900" s="60" t="s">
        <v>11434</v>
      </c>
      <c r="C11900" s="60" t="s">
        <v>5007</v>
      </c>
      <c r="D11900" s="60">
        <v>1</v>
      </c>
      <c r="E11900" s="60" t="s">
        <v>31</v>
      </c>
      <c r="F11900" s="60">
        <v>50000</v>
      </c>
      <c r="G11900" s="68">
        <f t="shared" si="344"/>
        <v>50000</v>
      </c>
      <c r="H11900" s="86" t="s">
        <v>667</v>
      </c>
      <c r="I11900" s="60" t="s">
        <v>11629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44"/>
        <v>156100.5</v>
      </c>
      <c r="H11901" s="86" t="s">
        <v>631</v>
      </c>
      <c r="I11901" s="60" t="s">
        <v>8616</v>
      </c>
    </row>
    <row r="11902" spans="1:9" hidden="1" x14ac:dyDescent="0.25">
      <c r="A11902" s="218">
        <v>44808</v>
      </c>
      <c r="B11902" s="79" t="s">
        <v>4852</v>
      </c>
      <c r="C11902" s="60" t="s">
        <v>4853</v>
      </c>
      <c r="D11902" s="60">
        <v>1</v>
      </c>
      <c r="E11902" s="60" t="s">
        <v>31</v>
      </c>
      <c r="F11902" s="60">
        <v>196350</v>
      </c>
      <c r="G11902" s="68">
        <f t="shared" si="344"/>
        <v>196350</v>
      </c>
      <c r="H11902" s="86" t="s">
        <v>631</v>
      </c>
      <c r="I11902" s="60" t="s">
        <v>8616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44"/>
        <v>12500</v>
      </c>
      <c r="H11903" s="86" t="s">
        <v>631</v>
      </c>
      <c r="I11903" s="60" t="s">
        <v>8616</v>
      </c>
    </row>
    <row r="11904" spans="1:9" hidden="1" x14ac:dyDescent="0.25">
      <c r="A11904" s="218">
        <v>44808</v>
      </c>
      <c r="B11904" s="60" t="s">
        <v>5541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44"/>
        <v>750000</v>
      </c>
      <c r="H11904" s="86" t="s">
        <v>631</v>
      </c>
      <c r="I11904" s="60" t="s">
        <v>8616</v>
      </c>
    </row>
    <row r="11905" spans="1:9" hidden="1" x14ac:dyDescent="0.25">
      <c r="A11905" s="218">
        <v>44869</v>
      </c>
      <c r="B11905" s="77" t="s">
        <v>4750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44"/>
        <v>280000</v>
      </c>
      <c r="H11905" s="86" t="s">
        <v>5529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44"/>
        <v>255000</v>
      </c>
      <c r="H11906" s="86" t="s">
        <v>5529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44"/>
        <v>50000</v>
      </c>
      <c r="H11907" s="86" t="s">
        <v>631</v>
      </c>
      <c r="I11907" s="364" t="s">
        <v>11631</v>
      </c>
    </row>
    <row r="11908" spans="1:9" hidden="1" x14ac:dyDescent="0.25">
      <c r="A11908" s="218">
        <v>44869</v>
      </c>
      <c r="B11908" s="60" t="s">
        <v>5547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5068</v>
      </c>
      <c r="I11908" s="364"/>
    </row>
    <row r="11909" spans="1:9" hidden="1" x14ac:dyDescent="0.25">
      <c r="A11909" s="218">
        <v>44869</v>
      </c>
      <c r="B11909" s="77" t="s">
        <v>5537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44"/>
        <v>465000</v>
      </c>
      <c r="H11909" s="86" t="s">
        <v>696</v>
      </c>
      <c r="I11909" s="364" t="s">
        <v>11632</v>
      </c>
    </row>
    <row r="11910" spans="1:9" hidden="1" x14ac:dyDescent="0.25">
      <c r="A11910" s="218">
        <v>44869</v>
      </c>
      <c r="B11910" s="60" t="s">
        <v>10575</v>
      </c>
      <c r="C11910" s="60" t="s">
        <v>10576</v>
      </c>
      <c r="D11910" s="65">
        <v>1</v>
      </c>
      <c r="E11910" s="66" t="s">
        <v>31</v>
      </c>
      <c r="F11910" s="62">
        <v>1261000</v>
      </c>
      <c r="G11910" s="68">
        <f t="shared" si="344"/>
        <v>1261000</v>
      </c>
      <c r="H11910" s="86" t="s">
        <v>696</v>
      </c>
      <c r="I11910" s="364" t="s">
        <v>11632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44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5544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44"/>
        <v>360000</v>
      </c>
      <c r="H11912" s="86" t="s">
        <v>5545</v>
      </c>
      <c r="I11912" s="364"/>
    </row>
    <row r="11913" spans="1:9" hidden="1" x14ac:dyDescent="0.25">
      <c r="A11913" s="218">
        <v>44869</v>
      </c>
      <c r="B11913" s="60" t="s">
        <v>5546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44"/>
        <v>12500</v>
      </c>
      <c r="H11913" s="86" t="s">
        <v>5545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11633</v>
      </c>
      <c r="D11914" s="65">
        <v>1</v>
      </c>
      <c r="E11914" s="66" t="s">
        <v>31</v>
      </c>
      <c r="F11914" s="67">
        <v>1550000</v>
      </c>
      <c r="G11914" s="68">
        <f t="shared" si="344"/>
        <v>1550000</v>
      </c>
      <c r="H11914" s="86" t="s">
        <v>552</v>
      </c>
      <c r="I11914" s="364" t="s">
        <v>11634</v>
      </c>
    </row>
    <row r="11915" spans="1:9" hidden="1" x14ac:dyDescent="0.25">
      <c r="A11915" s="218">
        <v>44869</v>
      </c>
      <c r="B11915" s="60" t="s">
        <v>3442</v>
      </c>
      <c r="C11915" s="60" t="s">
        <v>11635</v>
      </c>
      <c r="D11915" s="65">
        <v>1</v>
      </c>
      <c r="E11915" s="66" t="s">
        <v>31</v>
      </c>
      <c r="F11915" s="67">
        <v>1550000</v>
      </c>
      <c r="G11915" s="68">
        <f t="shared" si="344"/>
        <v>1550000</v>
      </c>
      <c r="H11915" s="86" t="s">
        <v>552</v>
      </c>
      <c r="I11915" s="364" t="s">
        <v>11634</v>
      </c>
    </row>
    <row r="11916" spans="1:9" hidden="1" x14ac:dyDescent="0.25">
      <c r="A11916" s="218">
        <v>44869</v>
      </c>
      <c r="B11916" s="60" t="s">
        <v>3442</v>
      </c>
      <c r="C11916" s="60" t="s">
        <v>11636</v>
      </c>
      <c r="D11916" s="65">
        <v>1</v>
      </c>
      <c r="E11916" s="66" t="s">
        <v>31</v>
      </c>
      <c r="F11916" s="67">
        <v>1550000</v>
      </c>
      <c r="G11916" s="68">
        <f t="shared" si="344"/>
        <v>1550000</v>
      </c>
      <c r="H11916" s="86" t="s">
        <v>552</v>
      </c>
      <c r="I11916" s="364" t="s">
        <v>11634</v>
      </c>
    </row>
    <row r="11917" spans="1:9" hidden="1" x14ac:dyDescent="0.25">
      <c r="A11917" s="218">
        <v>44869</v>
      </c>
      <c r="B11917" s="60" t="s">
        <v>3442</v>
      </c>
      <c r="C11917" s="60" t="s">
        <v>11637</v>
      </c>
      <c r="D11917" s="65">
        <v>1</v>
      </c>
      <c r="E11917" s="66" t="s">
        <v>31</v>
      </c>
      <c r="F11917" s="67">
        <v>1550000</v>
      </c>
      <c r="G11917" s="68">
        <f t="shared" si="344"/>
        <v>1550000</v>
      </c>
      <c r="H11917" s="86" t="s">
        <v>552</v>
      </c>
      <c r="I11917" s="364" t="s">
        <v>11634</v>
      </c>
    </row>
    <row r="11918" spans="1:9" hidden="1" x14ac:dyDescent="0.25">
      <c r="A11918" s="218">
        <v>44869</v>
      </c>
      <c r="B11918" s="60" t="s">
        <v>3442</v>
      </c>
      <c r="C11918" s="60" t="s">
        <v>11638</v>
      </c>
      <c r="D11918" s="65">
        <v>1</v>
      </c>
      <c r="E11918" s="66" t="s">
        <v>28</v>
      </c>
      <c r="F11918" s="67">
        <v>1550000</v>
      </c>
      <c r="G11918" s="68">
        <f t="shared" si="344"/>
        <v>1550000</v>
      </c>
      <c r="H11918" s="86" t="s">
        <v>552</v>
      </c>
      <c r="I11918" s="364" t="s">
        <v>11634</v>
      </c>
    </row>
    <row r="11919" spans="1:9" hidden="1" x14ac:dyDescent="0.25">
      <c r="A11919" s="218">
        <v>44869</v>
      </c>
      <c r="B11919" s="60" t="s">
        <v>3442</v>
      </c>
      <c r="C11919" s="60" t="s">
        <v>11639</v>
      </c>
      <c r="D11919" s="81">
        <v>1</v>
      </c>
      <c r="E11919" s="66" t="s">
        <v>31</v>
      </c>
      <c r="F11919" s="67">
        <v>1550000</v>
      </c>
      <c r="G11919" s="68">
        <f t="shared" si="344"/>
        <v>1550000</v>
      </c>
      <c r="H11919" s="86" t="s">
        <v>552</v>
      </c>
      <c r="I11919" s="364" t="s">
        <v>11634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11634</v>
      </c>
    </row>
    <row r="11921" spans="1:9" hidden="1" x14ac:dyDescent="0.25">
      <c r="A11921" s="218">
        <v>44869</v>
      </c>
      <c r="B11921" s="60" t="s">
        <v>4718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45">F11921*D11921</f>
        <v>3600000</v>
      </c>
      <c r="H11921" s="374" t="s">
        <v>198</v>
      </c>
      <c r="I11921" s="364" t="s">
        <v>8616</v>
      </c>
    </row>
    <row r="11922" spans="1:9" hidden="1" x14ac:dyDescent="0.25">
      <c r="A11922" s="218">
        <v>44869</v>
      </c>
      <c r="B11922" s="60" t="s">
        <v>4718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45"/>
        <v>3600000</v>
      </c>
      <c r="H11922" s="374" t="s">
        <v>631</v>
      </c>
      <c r="I11922" s="364" t="s">
        <v>8616</v>
      </c>
    </row>
    <row r="11923" spans="1:9" hidden="1" x14ac:dyDescent="0.25">
      <c r="A11923" s="218">
        <v>44869</v>
      </c>
      <c r="B11923" s="60" t="s">
        <v>5552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45"/>
        <v>2200000</v>
      </c>
      <c r="H11923" s="86" t="s">
        <v>1043</v>
      </c>
      <c r="I11923" s="364" t="s">
        <v>11640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45"/>
        <v>156100.5</v>
      </c>
      <c r="H11924" s="86" t="s">
        <v>1043</v>
      </c>
      <c r="I11924" s="364" t="s">
        <v>11640</v>
      </c>
    </row>
    <row r="11925" spans="1:9" hidden="1" x14ac:dyDescent="0.25">
      <c r="A11925" s="218">
        <v>44869</v>
      </c>
      <c r="B11925" s="60" t="s">
        <v>4043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45"/>
        <v>30000</v>
      </c>
      <c r="H11925" s="86" t="s">
        <v>1043</v>
      </c>
      <c r="I11925" s="364" t="s">
        <v>11640</v>
      </c>
    </row>
    <row r="11926" spans="1:9" hidden="1" x14ac:dyDescent="0.25">
      <c r="A11926" s="218">
        <v>44869</v>
      </c>
      <c r="B11926" s="75" t="s">
        <v>11641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45"/>
        <v>12500</v>
      </c>
      <c r="H11926" s="86" t="s">
        <v>1043</v>
      </c>
      <c r="I11926" s="364" t="s">
        <v>11640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45"/>
        <v>25000</v>
      </c>
      <c r="H11927" s="86" t="s">
        <v>1043</v>
      </c>
      <c r="I11927" s="364" t="s">
        <v>11640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11640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45"/>
        <v>30000</v>
      </c>
      <c r="H11929" s="86" t="s">
        <v>1043</v>
      </c>
      <c r="I11929" s="364" t="s">
        <v>11640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45"/>
        <v>253800</v>
      </c>
      <c r="H11930" s="86" t="s">
        <v>1043</v>
      </c>
      <c r="I11930" s="364" t="s">
        <v>11640</v>
      </c>
    </row>
    <row r="11931" spans="1:9" hidden="1" x14ac:dyDescent="0.25">
      <c r="A11931" s="218">
        <v>44869</v>
      </c>
      <c r="B11931" s="60" t="s">
        <v>4047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45"/>
        <v>87500</v>
      </c>
      <c r="H11931" s="86" t="s">
        <v>1043</v>
      </c>
      <c r="I11931" s="364" t="s">
        <v>11640</v>
      </c>
    </row>
    <row r="11932" spans="1:9" hidden="1" x14ac:dyDescent="0.25">
      <c r="A11932" s="218">
        <v>44869</v>
      </c>
      <c r="B11932" s="60" t="s">
        <v>4049</v>
      </c>
      <c r="C11932" s="60" t="s">
        <v>11233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11640</v>
      </c>
    </row>
    <row r="11933" spans="1:9" hidden="1" x14ac:dyDescent="0.25">
      <c r="A11933" s="218">
        <v>44869</v>
      </c>
      <c r="B11933" s="75" t="s">
        <v>5549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11642</v>
      </c>
    </row>
    <row r="11934" spans="1:9" hidden="1" x14ac:dyDescent="0.25">
      <c r="A11934" s="218">
        <v>44869</v>
      </c>
      <c r="B11934" s="60" t="s">
        <v>5542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11642</v>
      </c>
    </row>
    <row r="11935" spans="1:9" hidden="1" x14ac:dyDescent="0.25">
      <c r="A11935" s="218">
        <v>44869</v>
      </c>
      <c r="B11935" s="63" t="s">
        <v>5550</v>
      </c>
      <c r="C11935" s="60" t="s">
        <v>70</v>
      </c>
      <c r="D11935" s="81">
        <v>1</v>
      </c>
      <c r="E11935" s="66" t="s">
        <v>31</v>
      </c>
      <c r="F11935" s="403">
        <v>350000</v>
      </c>
      <c r="G11935" s="68">
        <f>F11935*D11935</f>
        <v>350000</v>
      </c>
      <c r="H11935" s="86" t="s">
        <v>1606</v>
      </c>
      <c r="I11935" s="364" t="s">
        <v>11642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45"/>
        <v>200000</v>
      </c>
      <c r="H11936" s="86" t="s">
        <v>1606</v>
      </c>
      <c r="I11936" s="364" t="s">
        <v>11642</v>
      </c>
    </row>
    <row r="11937" spans="1:9" hidden="1" x14ac:dyDescent="0.25">
      <c r="A11937" s="218">
        <v>44869</v>
      </c>
      <c r="B11937" s="60" t="s">
        <v>10636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45"/>
        <v>205000</v>
      </c>
      <c r="H11937" s="86" t="s">
        <v>1606</v>
      </c>
      <c r="I11937" s="364" t="s">
        <v>11642</v>
      </c>
    </row>
    <row r="11938" spans="1:9" hidden="1" x14ac:dyDescent="0.25">
      <c r="A11938" s="218">
        <v>44869</v>
      </c>
      <c r="B11938" s="60" t="s">
        <v>11215</v>
      </c>
      <c r="C11938" s="60" t="s">
        <v>11643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11644</v>
      </c>
    </row>
    <row r="11939" spans="1:9" hidden="1" x14ac:dyDescent="0.25">
      <c r="A11939" s="218">
        <v>44869</v>
      </c>
      <c r="B11939" s="60" t="s">
        <v>11215</v>
      </c>
      <c r="C11939" s="60" t="s">
        <v>11482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11644</v>
      </c>
    </row>
    <row r="11940" spans="1:9" hidden="1" x14ac:dyDescent="0.25">
      <c r="A11940" s="218">
        <v>44869</v>
      </c>
      <c r="B11940" s="60" t="s">
        <v>4643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45"/>
        <v>350000</v>
      </c>
      <c r="H11940" s="86" t="s">
        <v>1606</v>
      </c>
      <c r="I11940" s="60" t="s">
        <v>11645</v>
      </c>
    </row>
    <row r="11941" spans="1:9" hidden="1" x14ac:dyDescent="0.25">
      <c r="A11941" s="218">
        <v>44869</v>
      </c>
      <c r="B11941" s="60" t="s">
        <v>11434</v>
      </c>
      <c r="C11941" s="60" t="s">
        <v>5007</v>
      </c>
      <c r="D11941" s="81">
        <v>1</v>
      </c>
      <c r="E11941" s="66" t="s">
        <v>31</v>
      </c>
      <c r="F11941" s="217">
        <v>50000</v>
      </c>
      <c r="G11941" s="68">
        <f t="shared" si="345"/>
        <v>50000</v>
      </c>
      <c r="H11941" s="86" t="s">
        <v>1606</v>
      </c>
      <c r="I11941" s="60" t="s">
        <v>11644</v>
      </c>
    </row>
    <row r="11942" spans="1:9" hidden="1" x14ac:dyDescent="0.25">
      <c r="A11942" s="218">
        <v>44899</v>
      </c>
      <c r="B11942" s="77" t="s">
        <v>6497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45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45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11573</v>
      </c>
      <c r="C11944" s="63" t="s">
        <v>11646</v>
      </c>
      <c r="D11944" s="65">
        <v>1</v>
      </c>
      <c r="E11944" s="66" t="s">
        <v>31</v>
      </c>
      <c r="F11944" s="67">
        <v>3000</v>
      </c>
      <c r="G11944" s="68">
        <f t="shared" si="345"/>
        <v>3000</v>
      </c>
      <c r="H11944" s="86" t="s">
        <v>5068</v>
      </c>
      <c r="I11944" s="364"/>
    </row>
    <row r="11945" spans="1:9" hidden="1" x14ac:dyDescent="0.25">
      <c r="A11945" s="218">
        <v>44899</v>
      </c>
      <c r="B11945" s="60" t="s">
        <v>3997</v>
      </c>
      <c r="C11945" s="60" t="s">
        <v>4419</v>
      </c>
      <c r="D11945" s="81">
        <v>5</v>
      </c>
      <c r="E11945" s="66" t="s">
        <v>137</v>
      </c>
      <c r="F11945" s="217">
        <v>23000</v>
      </c>
      <c r="G11945" s="68">
        <f t="shared" si="345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4750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45"/>
        <v>210000</v>
      </c>
      <c r="H11946" s="86" t="s">
        <v>5529</v>
      </c>
      <c r="I11946" s="364"/>
    </row>
    <row r="11947" spans="1:9" hidden="1" x14ac:dyDescent="0.25">
      <c r="A11947" s="218">
        <v>44899</v>
      </c>
      <c r="B11947" s="60" t="s">
        <v>5277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45"/>
        <v>90000</v>
      </c>
      <c r="H11947" s="86" t="s">
        <v>5529</v>
      </c>
      <c r="I11947" s="364"/>
    </row>
    <row r="11948" spans="1:9" hidden="1" x14ac:dyDescent="0.25">
      <c r="A11948" s="218">
        <v>44899</v>
      </c>
      <c r="B11948" s="60" t="s">
        <v>5330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5529</v>
      </c>
      <c r="I11948" s="364"/>
    </row>
    <row r="11949" spans="1:9" hidden="1" x14ac:dyDescent="0.25">
      <c r="A11949" s="218">
        <v>44899</v>
      </c>
      <c r="B11949" s="60" t="s">
        <v>5446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45"/>
        <v>28000</v>
      </c>
      <c r="H11949" s="86" t="s">
        <v>5529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45"/>
        <v>255000</v>
      </c>
      <c r="H11950" s="86" t="s">
        <v>5529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45"/>
        <v>680000</v>
      </c>
      <c r="H11951" s="86" t="s">
        <v>5529</v>
      </c>
      <c r="I11951" s="364"/>
    </row>
    <row r="11952" spans="1:9" hidden="1" x14ac:dyDescent="0.25">
      <c r="A11952" s="218">
        <v>44899</v>
      </c>
      <c r="B11952" s="77" t="s">
        <v>4808</v>
      </c>
      <c r="C11952" s="60" t="s">
        <v>796</v>
      </c>
      <c r="D11952" s="81">
        <v>4</v>
      </c>
      <c r="E11952" s="66" t="s">
        <v>3944</v>
      </c>
      <c r="F11952" s="217">
        <v>47500</v>
      </c>
      <c r="G11952" s="68">
        <f>F11952*D11952</f>
        <v>190000</v>
      </c>
      <c r="H11952" s="86" t="s">
        <v>5529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5529</v>
      </c>
      <c r="I11953" s="364"/>
    </row>
    <row r="11954" spans="1:9" hidden="1" x14ac:dyDescent="0.25">
      <c r="A11954" s="218">
        <v>44899</v>
      </c>
      <c r="B11954" s="77" t="s">
        <v>4808</v>
      </c>
      <c r="C11954" s="60" t="s">
        <v>796</v>
      </c>
      <c r="D11954" s="81">
        <v>1</v>
      </c>
      <c r="E11954" s="66" t="s">
        <v>3944</v>
      </c>
      <c r="F11954" s="217">
        <v>52500</v>
      </c>
      <c r="G11954" s="68">
        <f>F11954*D11954</f>
        <v>52500</v>
      </c>
      <c r="H11954" s="86" t="s">
        <v>5529</v>
      </c>
      <c r="I11954" s="364"/>
    </row>
    <row r="11955" spans="1:9" hidden="1" x14ac:dyDescent="0.25">
      <c r="A11955" s="218">
        <v>44899</v>
      </c>
      <c r="B11955" s="60" t="s">
        <v>11573</v>
      </c>
      <c r="C11955" s="60" t="s">
        <v>10996</v>
      </c>
      <c r="D11955" s="65">
        <v>2</v>
      </c>
      <c r="E11955" s="66" t="s">
        <v>31</v>
      </c>
      <c r="F11955" s="67">
        <v>3000</v>
      </c>
      <c r="G11955" s="68">
        <f t="shared" si="345"/>
        <v>6000</v>
      </c>
      <c r="H11955" s="86" t="s">
        <v>8511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45"/>
        <v>25000</v>
      </c>
      <c r="H11956" s="86" t="s">
        <v>8511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45"/>
        <v>185000</v>
      </c>
      <c r="H11957" s="86" t="s">
        <v>8511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8511</v>
      </c>
      <c r="I11958" s="364"/>
    </row>
    <row r="11959" spans="1:9" hidden="1" x14ac:dyDescent="0.25">
      <c r="A11959" s="218">
        <v>44899</v>
      </c>
      <c r="B11959" s="60" t="s">
        <v>5558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8511</v>
      </c>
      <c r="I11959" s="364"/>
    </row>
    <row r="11960" spans="1:9" hidden="1" x14ac:dyDescent="0.25">
      <c r="A11960" s="218">
        <v>44899</v>
      </c>
      <c r="B11960" s="60" t="s">
        <v>4643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46">F11960*D11960</f>
        <v>175000</v>
      </c>
      <c r="H11960" s="86" t="s">
        <v>789</v>
      </c>
      <c r="I11960" s="364" t="s">
        <v>11647</v>
      </c>
    </row>
    <row r="11961" spans="1:9" hidden="1" x14ac:dyDescent="0.25">
      <c r="A11961" s="218">
        <v>44899</v>
      </c>
      <c r="B11961" s="60" t="s">
        <v>11648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46"/>
        <v>360000</v>
      </c>
      <c r="H11961" s="86" t="s">
        <v>789</v>
      </c>
      <c r="I11961" s="364" t="s">
        <v>11647</v>
      </c>
    </row>
    <row r="11962" spans="1:9" hidden="1" x14ac:dyDescent="0.25">
      <c r="A11962" s="218">
        <v>44899</v>
      </c>
      <c r="B11962" s="79" t="s">
        <v>4852</v>
      </c>
      <c r="C11962" s="60" t="s">
        <v>4853</v>
      </c>
      <c r="D11962" s="65">
        <v>1</v>
      </c>
      <c r="E11962" s="66" t="s">
        <v>31</v>
      </c>
      <c r="F11962" s="90">
        <v>196350</v>
      </c>
      <c r="G11962" s="68">
        <f t="shared" si="346"/>
        <v>196350</v>
      </c>
      <c r="H11962" s="86" t="s">
        <v>825</v>
      </c>
      <c r="I11962" s="364" t="s">
        <v>11649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46"/>
        <v>43000</v>
      </c>
      <c r="H11963" s="86" t="s">
        <v>825</v>
      </c>
      <c r="I11963" s="364" t="s">
        <v>11649</v>
      </c>
    </row>
    <row r="11964" spans="1:9" hidden="1" x14ac:dyDescent="0.25">
      <c r="A11964" s="218">
        <v>44899</v>
      </c>
      <c r="B11964" s="60" t="s">
        <v>8632</v>
      </c>
      <c r="C11964" s="60" t="s">
        <v>8459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11649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46"/>
        <v>43000</v>
      </c>
      <c r="H11965" s="86" t="s">
        <v>620</v>
      </c>
      <c r="I11965" s="364" t="s">
        <v>11650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46"/>
        <v>40000</v>
      </c>
      <c r="H11966" s="86" t="s">
        <v>1146</v>
      </c>
      <c r="I11966" s="364" t="s">
        <v>11651</v>
      </c>
    </row>
    <row r="11967" spans="1:9" hidden="1" x14ac:dyDescent="0.25">
      <c r="A11967" s="218">
        <v>44899</v>
      </c>
      <c r="B11967" s="60" t="s">
        <v>4925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46"/>
        <v>20000</v>
      </c>
      <c r="H11967" s="86" t="s">
        <v>1146</v>
      </c>
      <c r="I11967" s="364" t="s">
        <v>11651</v>
      </c>
    </row>
    <row r="11968" spans="1:9" hidden="1" x14ac:dyDescent="0.25">
      <c r="A11968" s="218">
        <v>44899</v>
      </c>
      <c r="B11968" s="60" t="s">
        <v>8632</v>
      </c>
      <c r="C11968" s="60" t="s">
        <v>8459</v>
      </c>
      <c r="D11968" s="65">
        <v>0.3</v>
      </c>
      <c r="E11968" s="66" t="s">
        <v>137</v>
      </c>
      <c r="F11968" s="62">
        <v>82500</v>
      </c>
      <c r="G11968" s="68">
        <f t="shared" si="346"/>
        <v>24750</v>
      </c>
      <c r="H11968" s="86" t="s">
        <v>1146</v>
      </c>
      <c r="I11968" s="364" t="s">
        <v>11651</v>
      </c>
    </row>
    <row r="11969" spans="1:9" hidden="1" x14ac:dyDescent="0.25">
      <c r="A11969" s="218">
        <v>44899</v>
      </c>
      <c r="B11969" s="111" t="s">
        <v>5560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46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5561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46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46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3">
        <v>15000</v>
      </c>
      <c r="G11972" s="68">
        <f t="shared" si="346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46"/>
        <v>40000</v>
      </c>
      <c r="H11973" s="86" t="s">
        <v>1043</v>
      </c>
      <c r="I11973" s="364"/>
    </row>
    <row r="11974" spans="1:9" hidden="1" x14ac:dyDescent="0.25">
      <c r="A11974" s="60" t="s">
        <v>5562</v>
      </c>
      <c r="B11974" s="60" t="s">
        <v>3997</v>
      </c>
      <c r="C11974" s="60" t="s">
        <v>4419</v>
      </c>
      <c r="D11974" s="65">
        <v>5</v>
      </c>
      <c r="E11974" s="66" t="s">
        <v>137</v>
      </c>
      <c r="F11974" s="62">
        <v>23000</v>
      </c>
      <c r="G11974" s="68">
        <f t="shared" si="346"/>
        <v>115000</v>
      </c>
      <c r="H11974" s="86" t="s">
        <v>169</v>
      </c>
      <c r="I11974" s="364"/>
    </row>
    <row r="11975" spans="1:9" hidden="1" x14ac:dyDescent="0.25">
      <c r="A11975" s="60" t="s">
        <v>5562</v>
      </c>
      <c r="B11975" s="60" t="s">
        <v>3997</v>
      </c>
      <c r="C11975" s="60" t="s">
        <v>4419</v>
      </c>
      <c r="D11975" s="65">
        <v>3</v>
      </c>
      <c r="E11975" s="66" t="s">
        <v>137</v>
      </c>
      <c r="F11975" s="67">
        <v>23000</v>
      </c>
      <c r="G11975" s="68">
        <f t="shared" si="346"/>
        <v>69000</v>
      </c>
      <c r="H11975" s="86" t="s">
        <v>2277</v>
      </c>
      <c r="I11975" s="364"/>
    </row>
    <row r="11976" spans="1:9" hidden="1" x14ac:dyDescent="0.25">
      <c r="A11976" s="60" t="s">
        <v>5562</v>
      </c>
      <c r="B11976" s="77" t="s">
        <v>5733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46"/>
        <v>12750</v>
      </c>
      <c r="H11976" s="86" t="s">
        <v>3884</v>
      </c>
      <c r="I11976" s="364"/>
    </row>
    <row r="11977" spans="1:9" hidden="1" x14ac:dyDescent="0.25">
      <c r="A11977" s="60" t="s">
        <v>5562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46"/>
        <v>3000</v>
      </c>
      <c r="H11977" s="86" t="s">
        <v>3884</v>
      </c>
      <c r="I11977" s="364"/>
    </row>
    <row r="11978" spans="1:9" hidden="1" x14ac:dyDescent="0.25">
      <c r="A11978" s="60" t="s">
        <v>5562</v>
      </c>
      <c r="B11978" s="77" t="s">
        <v>5537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11652</v>
      </c>
      <c r="I11978" s="364" t="s">
        <v>11653</v>
      </c>
    </row>
    <row r="11979" spans="1:9" hidden="1" x14ac:dyDescent="0.25">
      <c r="A11979" s="60" t="s">
        <v>5562</v>
      </c>
      <c r="B11979" s="60" t="s">
        <v>11654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46"/>
        <v>200000</v>
      </c>
      <c r="H11979" s="86" t="s">
        <v>1041</v>
      </c>
      <c r="I11979" s="364" t="s">
        <v>11653</v>
      </c>
    </row>
    <row r="11980" spans="1:9" hidden="1" x14ac:dyDescent="0.25">
      <c r="A11980" s="60" t="s">
        <v>5562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46"/>
        <v>40000</v>
      </c>
      <c r="H11980" s="86" t="s">
        <v>1041</v>
      </c>
      <c r="I11980" s="364" t="s">
        <v>11653</v>
      </c>
    </row>
    <row r="11981" spans="1:9" hidden="1" x14ac:dyDescent="0.25">
      <c r="A11981" s="60" t="s">
        <v>5562</v>
      </c>
      <c r="B11981" s="60" t="s">
        <v>8632</v>
      </c>
      <c r="C11981" s="60" t="s">
        <v>8459</v>
      </c>
      <c r="D11981" s="65">
        <v>0.6</v>
      </c>
      <c r="E11981" s="66" t="s">
        <v>137</v>
      </c>
      <c r="F11981" s="62">
        <v>82500</v>
      </c>
      <c r="G11981" s="68">
        <f t="shared" si="346"/>
        <v>49500</v>
      </c>
      <c r="H11981" s="86" t="s">
        <v>1041</v>
      </c>
      <c r="I11981" s="364" t="s">
        <v>11653</v>
      </c>
    </row>
    <row r="11982" spans="1:9" hidden="1" x14ac:dyDescent="0.25">
      <c r="A11982" s="60" t="s">
        <v>5562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8511</v>
      </c>
      <c r="I11982" s="364"/>
    </row>
    <row r="11983" spans="1:9" hidden="1" x14ac:dyDescent="0.25">
      <c r="A11983" s="60" t="s">
        <v>5562</v>
      </c>
      <c r="B11983" s="79" t="s">
        <v>101</v>
      </c>
      <c r="C11983" s="60" t="s">
        <v>11655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11656</v>
      </c>
      <c r="I11983" s="364" t="s">
        <v>11657</v>
      </c>
    </row>
    <row r="11984" spans="1:9" hidden="1" x14ac:dyDescent="0.25">
      <c r="A11984" s="60" t="s">
        <v>5562</v>
      </c>
      <c r="B11984" s="79" t="s">
        <v>101</v>
      </c>
      <c r="C11984" s="60" t="s">
        <v>11658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11656</v>
      </c>
      <c r="I11984" s="364" t="s">
        <v>11657</v>
      </c>
    </row>
    <row r="11985" spans="1:9" hidden="1" x14ac:dyDescent="0.25">
      <c r="A11985" s="60" t="s">
        <v>5562</v>
      </c>
      <c r="B11985" s="60" t="s">
        <v>5564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5529</v>
      </c>
      <c r="I11985" s="364"/>
    </row>
    <row r="11986" spans="1:9" hidden="1" x14ac:dyDescent="0.25">
      <c r="A11986" s="60" t="s">
        <v>5562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5562</v>
      </c>
      <c r="B11987" s="77" t="s">
        <v>5537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46"/>
        <v>465000</v>
      </c>
      <c r="H11987" s="86" t="s">
        <v>154</v>
      </c>
      <c r="I11987" s="364" t="s">
        <v>11659</v>
      </c>
    </row>
    <row r="11988" spans="1:9" hidden="1" x14ac:dyDescent="0.25">
      <c r="A11988" s="60" t="s">
        <v>5562</v>
      </c>
      <c r="B11988" s="79" t="s">
        <v>5563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46"/>
        <v>600000</v>
      </c>
      <c r="H11988" s="86" t="s">
        <v>154</v>
      </c>
      <c r="I11988" s="364" t="s">
        <v>11659</v>
      </c>
    </row>
    <row r="11989" spans="1:9" hidden="1" x14ac:dyDescent="0.25">
      <c r="A11989" s="60" t="s">
        <v>5562</v>
      </c>
      <c r="B11989" s="60" t="s">
        <v>4522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46"/>
        <v>24000</v>
      </c>
      <c r="H11989" s="374" t="s">
        <v>5602</v>
      </c>
      <c r="I11989" s="364"/>
    </row>
    <row r="11990" spans="1:9" hidden="1" x14ac:dyDescent="0.25">
      <c r="A11990" s="60" t="s">
        <v>5562</v>
      </c>
      <c r="B11990" s="60" t="s">
        <v>5565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46"/>
        <v>922500</v>
      </c>
      <c r="H11990" s="86" t="s">
        <v>5182</v>
      </c>
      <c r="I11990" s="364" t="s">
        <v>11657</v>
      </c>
    </row>
    <row r="11991" spans="1:9" hidden="1" x14ac:dyDescent="0.25">
      <c r="A11991" s="60" t="s">
        <v>5562</v>
      </c>
      <c r="B11991" s="111" t="s">
        <v>5568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46"/>
        <v>7500</v>
      </c>
      <c r="H11991" s="86" t="s">
        <v>5068</v>
      </c>
      <c r="I11991" s="364"/>
    </row>
    <row r="11992" spans="1:9" hidden="1" x14ac:dyDescent="0.25">
      <c r="A11992" s="60" t="s">
        <v>5562</v>
      </c>
      <c r="B11992" s="60" t="s">
        <v>4718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46"/>
        <v>1800000</v>
      </c>
      <c r="H11992" s="86" t="s">
        <v>160</v>
      </c>
      <c r="I11992" s="364"/>
    </row>
    <row r="11993" spans="1:9" hidden="1" x14ac:dyDescent="0.25">
      <c r="A11993" s="60" t="s">
        <v>5562</v>
      </c>
      <c r="B11993" s="60" t="s">
        <v>232</v>
      </c>
      <c r="C11993" s="60" t="s">
        <v>10886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11660</v>
      </c>
    </row>
    <row r="11994" spans="1:9" hidden="1" x14ac:dyDescent="0.25">
      <c r="A11994" s="60" t="s">
        <v>5562</v>
      </c>
      <c r="B11994" s="79" t="s">
        <v>4852</v>
      </c>
      <c r="C11994" s="60" t="s">
        <v>4853</v>
      </c>
      <c r="D11994" s="65">
        <v>1</v>
      </c>
      <c r="E11994" s="66" t="s">
        <v>31</v>
      </c>
      <c r="F11994" s="67">
        <v>196350</v>
      </c>
      <c r="G11994" s="68">
        <f t="shared" si="346"/>
        <v>196350</v>
      </c>
      <c r="H11994" s="86" t="s">
        <v>789</v>
      </c>
      <c r="I11994" s="364" t="s">
        <v>11660</v>
      </c>
    </row>
    <row r="11995" spans="1:9" hidden="1" x14ac:dyDescent="0.25">
      <c r="A11995" s="60" t="s">
        <v>5562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46"/>
        <v>22500</v>
      </c>
      <c r="H11995" s="86" t="s">
        <v>789</v>
      </c>
      <c r="I11995" s="364" t="s">
        <v>11660</v>
      </c>
    </row>
    <row r="11996" spans="1:9" hidden="1" x14ac:dyDescent="0.25">
      <c r="A11996" s="60" t="s">
        <v>5562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46"/>
        <v>43000</v>
      </c>
      <c r="H11996" s="86" t="s">
        <v>789</v>
      </c>
      <c r="I11996" s="364" t="s">
        <v>11660</v>
      </c>
    </row>
    <row r="11997" spans="1:9" hidden="1" x14ac:dyDescent="0.25">
      <c r="A11997" s="60" t="s">
        <v>5562</v>
      </c>
      <c r="B11997" s="60" t="s">
        <v>8632</v>
      </c>
      <c r="C11997" s="60" t="s">
        <v>8459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11660</v>
      </c>
    </row>
    <row r="11998" spans="1:9" hidden="1" x14ac:dyDescent="0.25">
      <c r="A11998" s="60" t="s">
        <v>5562</v>
      </c>
      <c r="B11998" s="77" t="s">
        <v>5569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11647</v>
      </c>
    </row>
    <row r="11999" spans="1:9" hidden="1" x14ac:dyDescent="0.25">
      <c r="A11999" s="60" t="s">
        <v>5570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47">F11999*D11999</f>
        <v>10000</v>
      </c>
      <c r="H11999" s="86" t="s">
        <v>138</v>
      </c>
      <c r="I11999" s="364"/>
    </row>
    <row r="12000" spans="1:9" hidden="1" x14ac:dyDescent="0.25">
      <c r="A12000" s="60" t="s">
        <v>5570</v>
      </c>
      <c r="B12000" s="77" t="s">
        <v>5733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47"/>
        <v>12750</v>
      </c>
      <c r="H12000" s="86" t="s">
        <v>134</v>
      </c>
      <c r="I12000" s="364"/>
    </row>
    <row r="12001" spans="1:9" hidden="1" x14ac:dyDescent="0.25">
      <c r="A12001" s="60" t="s">
        <v>5570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5570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47"/>
        <v>28200</v>
      </c>
      <c r="H12002" s="86" t="s">
        <v>2277</v>
      </c>
      <c r="I12002" s="364"/>
    </row>
    <row r="12003" spans="1:9" hidden="1" x14ac:dyDescent="0.25">
      <c r="A12003" s="60" t="s">
        <v>5570</v>
      </c>
      <c r="B12003" s="60" t="s">
        <v>5249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47"/>
        <v>110000</v>
      </c>
      <c r="H12003" s="374" t="s">
        <v>5602</v>
      </c>
      <c r="I12003" s="364"/>
    </row>
    <row r="12004" spans="1:9" hidden="1" x14ac:dyDescent="0.25">
      <c r="A12004" s="60" t="s">
        <v>5570</v>
      </c>
      <c r="B12004" s="79" t="s">
        <v>5571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47"/>
        <v>275000</v>
      </c>
      <c r="H12004" s="86" t="s">
        <v>5572</v>
      </c>
      <c r="I12004" s="364"/>
    </row>
    <row r="12005" spans="1:9" hidden="1" x14ac:dyDescent="0.25">
      <c r="A12005" s="60" t="s">
        <v>5570</v>
      </c>
      <c r="B12005" s="77" t="s">
        <v>5579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11661</v>
      </c>
    </row>
    <row r="12006" spans="1:9" hidden="1" x14ac:dyDescent="0.25">
      <c r="A12006" s="60" t="s">
        <v>5570</v>
      </c>
      <c r="B12006" s="77" t="s">
        <v>5579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11661</v>
      </c>
    </row>
    <row r="12007" spans="1:9" hidden="1" x14ac:dyDescent="0.25">
      <c r="A12007" s="60" t="s">
        <v>5570</v>
      </c>
      <c r="B12007" s="79" t="s">
        <v>4852</v>
      </c>
      <c r="C12007" s="60" t="s">
        <v>4853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11661</v>
      </c>
    </row>
    <row r="12008" spans="1:9" hidden="1" x14ac:dyDescent="0.25">
      <c r="A12008" s="60" t="s">
        <v>5570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11661</v>
      </c>
    </row>
    <row r="12009" spans="1:9" hidden="1" x14ac:dyDescent="0.25">
      <c r="A12009" s="60" t="s">
        <v>5570</v>
      </c>
      <c r="B12009" s="60" t="s">
        <v>5227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47"/>
        <v>79000</v>
      </c>
      <c r="H12009" s="86" t="s">
        <v>5068</v>
      </c>
      <c r="I12009" s="364"/>
    </row>
    <row r="12010" spans="1:9" hidden="1" x14ac:dyDescent="0.25">
      <c r="A12010" s="60" t="s">
        <v>5570</v>
      </c>
      <c r="B12010" s="77" t="s">
        <v>5577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5570</v>
      </c>
      <c r="B12011" s="60" t="s">
        <v>5492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47"/>
        <v>3928000</v>
      </c>
      <c r="H12011" s="86" t="s">
        <v>11662</v>
      </c>
      <c r="I12011" s="364" t="s">
        <v>11608</v>
      </c>
    </row>
    <row r="12012" spans="1:9" hidden="1" x14ac:dyDescent="0.25">
      <c r="A12012" s="60" t="s">
        <v>5570</v>
      </c>
      <c r="B12012" s="60" t="s">
        <v>5492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47"/>
        <v>3928000</v>
      </c>
      <c r="H12012" s="86" t="s">
        <v>4010</v>
      </c>
      <c r="I12012" s="364" t="s">
        <v>11608</v>
      </c>
    </row>
    <row r="12013" spans="1:9" hidden="1" x14ac:dyDescent="0.25">
      <c r="A12013" s="60" t="s">
        <v>5570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47"/>
        <v>25000</v>
      </c>
      <c r="H12013" s="86" t="s">
        <v>4010</v>
      </c>
      <c r="I12013" s="364" t="s">
        <v>11608</v>
      </c>
    </row>
    <row r="12014" spans="1:9" hidden="1" x14ac:dyDescent="0.25">
      <c r="A12014" s="60" t="s">
        <v>5570</v>
      </c>
      <c r="B12014" s="77" t="s">
        <v>5575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47"/>
        <v>125000</v>
      </c>
      <c r="H12014" s="86" t="s">
        <v>1791</v>
      </c>
      <c r="I12014" s="364"/>
    </row>
    <row r="12015" spans="1:9" hidden="1" x14ac:dyDescent="0.25">
      <c r="A12015" s="60" t="s">
        <v>5570</v>
      </c>
      <c r="B12015" s="60" t="s">
        <v>5574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47"/>
        <v>300000</v>
      </c>
      <c r="H12015" s="86" t="s">
        <v>5572</v>
      </c>
      <c r="I12015" s="73"/>
    </row>
    <row r="12016" spans="1:9" hidden="1" x14ac:dyDescent="0.25">
      <c r="A12016" s="60" t="s">
        <v>5570</v>
      </c>
      <c r="B12016" s="79" t="s">
        <v>4205</v>
      </c>
      <c r="C12016" s="71" t="s">
        <v>5967</v>
      </c>
      <c r="D12016" s="81">
        <v>1</v>
      </c>
      <c r="E12016" s="66" t="s">
        <v>31</v>
      </c>
      <c r="F12016" s="217">
        <v>265000</v>
      </c>
      <c r="G12016" s="68">
        <f t="shared" si="347"/>
        <v>265000</v>
      </c>
      <c r="H12016" s="86" t="s">
        <v>631</v>
      </c>
      <c r="I12016" s="364" t="s">
        <v>11663</v>
      </c>
    </row>
    <row r="12017" spans="1:9" hidden="1" x14ac:dyDescent="0.25">
      <c r="A12017" s="60" t="s">
        <v>5570</v>
      </c>
      <c r="B12017" s="94" t="s">
        <v>4299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47"/>
        <v>20000</v>
      </c>
      <c r="H12017" s="86" t="s">
        <v>631</v>
      </c>
      <c r="I12017" s="364" t="s">
        <v>11663</v>
      </c>
    </row>
    <row r="12018" spans="1:9" hidden="1" x14ac:dyDescent="0.25">
      <c r="A12018" s="60" t="s">
        <v>5570</v>
      </c>
      <c r="B12018" s="60" t="s">
        <v>217</v>
      </c>
      <c r="C12018" s="60" t="s">
        <v>5581</v>
      </c>
      <c r="D12018" s="81">
        <v>1</v>
      </c>
      <c r="E12018" s="66" t="s">
        <v>219</v>
      </c>
      <c r="F12018" s="403">
        <v>5555000</v>
      </c>
      <c r="G12018" s="68">
        <f t="shared" si="347"/>
        <v>5555000</v>
      </c>
      <c r="H12018" s="86" t="s">
        <v>552</v>
      </c>
      <c r="I12018" s="364" t="s">
        <v>11664</v>
      </c>
    </row>
    <row r="12019" spans="1:9" hidden="1" x14ac:dyDescent="0.25">
      <c r="A12019" s="60" t="s">
        <v>5570</v>
      </c>
      <c r="B12019" s="60" t="s">
        <v>135</v>
      </c>
      <c r="C12019" s="60" t="s">
        <v>5581</v>
      </c>
      <c r="D12019" s="81">
        <v>1</v>
      </c>
      <c r="E12019" s="66" t="s">
        <v>219</v>
      </c>
      <c r="F12019" s="217">
        <v>5950000</v>
      </c>
      <c r="G12019" s="68">
        <f t="shared" si="347"/>
        <v>5950000</v>
      </c>
      <c r="H12019" s="86" t="s">
        <v>552</v>
      </c>
      <c r="I12019" s="364" t="s">
        <v>11664</v>
      </c>
    </row>
    <row r="12020" spans="1:9" hidden="1" x14ac:dyDescent="0.25">
      <c r="A12020" s="60" t="s">
        <v>5570</v>
      </c>
      <c r="B12020" s="79" t="s">
        <v>4205</v>
      </c>
      <c r="C12020" s="71" t="s">
        <v>5967</v>
      </c>
      <c r="D12020" s="81">
        <v>1</v>
      </c>
      <c r="E12020" s="66" t="s">
        <v>31</v>
      </c>
      <c r="F12020" s="217">
        <v>265000</v>
      </c>
      <c r="G12020" s="68">
        <f t="shared" si="347"/>
        <v>265000</v>
      </c>
      <c r="H12020" s="86" t="s">
        <v>1146</v>
      </c>
      <c r="I12020" s="364" t="s">
        <v>11665</v>
      </c>
    </row>
    <row r="12021" spans="1:9" hidden="1" x14ac:dyDescent="0.25">
      <c r="A12021" s="60" t="s">
        <v>5570</v>
      </c>
      <c r="B12021" s="94" t="s">
        <v>4299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47"/>
        <v>20000</v>
      </c>
      <c r="H12021" s="86" t="s">
        <v>1146</v>
      </c>
      <c r="I12021" s="364" t="s">
        <v>11665</v>
      </c>
    </row>
    <row r="12022" spans="1:9" hidden="1" x14ac:dyDescent="0.25">
      <c r="A12022" s="60" t="s">
        <v>5570</v>
      </c>
      <c r="B12022" s="79" t="s">
        <v>4926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47"/>
        <v>250000</v>
      </c>
      <c r="H12022" s="86" t="s">
        <v>2003</v>
      </c>
      <c r="I12022" s="364"/>
    </row>
    <row r="12023" spans="1:9" hidden="1" x14ac:dyDescent="0.25">
      <c r="A12023" s="60" t="s">
        <v>5570</v>
      </c>
      <c r="B12023" s="60" t="s">
        <v>5583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5570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48">F12024*D12024</f>
        <v>75000</v>
      </c>
      <c r="H12024" s="86" t="s">
        <v>789</v>
      </c>
      <c r="I12024" s="364"/>
    </row>
    <row r="12025" spans="1:9" hidden="1" x14ac:dyDescent="0.25">
      <c r="A12025" s="60" t="s">
        <v>5570</v>
      </c>
      <c r="B12025" s="60" t="s">
        <v>5584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48"/>
        <v>50000</v>
      </c>
      <c r="H12025" s="86" t="s">
        <v>789</v>
      </c>
      <c r="I12025" s="364"/>
    </row>
    <row r="12026" spans="1:9" hidden="1" x14ac:dyDescent="0.25">
      <c r="A12026" s="60" t="s">
        <v>5570</v>
      </c>
      <c r="B12026" s="60" t="s">
        <v>5585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48"/>
        <v>100000</v>
      </c>
      <c r="H12026" s="86" t="s">
        <v>789</v>
      </c>
      <c r="I12026" s="364"/>
    </row>
    <row r="12027" spans="1:9" hidden="1" x14ac:dyDescent="0.25">
      <c r="A12027" s="60" t="s">
        <v>5570</v>
      </c>
      <c r="B12027" s="60" t="s">
        <v>5586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48"/>
        <v>15000</v>
      </c>
      <c r="H12027" s="86" t="s">
        <v>789</v>
      </c>
      <c r="I12027" s="364"/>
    </row>
    <row r="12028" spans="1:9" hidden="1" x14ac:dyDescent="0.25">
      <c r="A12028" s="60" t="s">
        <v>5570</v>
      </c>
      <c r="B12028" s="77" t="s">
        <v>5587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48"/>
        <v>25000</v>
      </c>
      <c r="H12028" s="86" t="s">
        <v>789</v>
      </c>
      <c r="I12028" s="364"/>
    </row>
    <row r="12029" spans="1:9" hidden="1" x14ac:dyDescent="0.25">
      <c r="A12029" s="60" t="s">
        <v>5588</v>
      </c>
      <c r="B12029" s="77" t="s">
        <v>5537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48"/>
        <v>465000</v>
      </c>
      <c r="H12029" s="86" t="s">
        <v>696</v>
      </c>
      <c r="I12029" s="364" t="s">
        <v>11666</v>
      </c>
    </row>
    <row r="12030" spans="1:9" hidden="1" x14ac:dyDescent="0.25">
      <c r="A12030" s="60" t="s">
        <v>5588</v>
      </c>
      <c r="B12030" s="111" t="s">
        <v>5578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48"/>
        <v>2400000</v>
      </c>
      <c r="H12030" s="86" t="s">
        <v>696</v>
      </c>
      <c r="I12030" s="364" t="s">
        <v>11666</v>
      </c>
    </row>
    <row r="12031" spans="1:9" hidden="1" x14ac:dyDescent="0.25">
      <c r="A12031" s="60" t="s">
        <v>5588</v>
      </c>
      <c r="B12031" s="60" t="s">
        <v>3989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48"/>
        <v>2070000</v>
      </c>
      <c r="H12031" s="86" t="s">
        <v>5068</v>
      </c>
      <c r="I12031" s="364"/>
    </row>
    <row r="12032" spans="1:9" hidden="1" x14ac:dyDescent="0.25">
      <c r="A12032" s="60" t="s">
        <v>5588</v>
      </c>
      <c r="B12032" s="60" t="s">
        <v>5590</v>
      </c>
      <c r="C12032" s="60" t="s">
        <v>5456</v>
      </c>
      <c r="D12032" s="65">
        <v>1</v>
      </c>
      <c r="E12032" s="66" t="s">
        <v>31</v>
      </c>
      <c r="F12032" s="67">
        <v>78000</v>
      </c>
      <c r="G12032" s="68">
        <f t="shared" si="348"/>
        <v>78000</v>
      </c>
      <c r="H12032" s="86" t="s">
        <v>648</v>
      </c>
      <c r="I12032" s="364"/>
    </row>
    <row r="12033" spans="1:9" hidden="1" x14ac:dyDescent="0.25">
      <c r="A12033" s="60" t="s">
        <v>5588</v>
      </c>
      <c r="B12033" s="60" t="s">
        <v>6234</v>
      </c>
      <c r="C12033" s="60"/>
      <c r="D12033" s="65">
        <v>2</v>
      </c>
      <c r="E12033" s="66" t="s">
        <v>31</v>
      </c>
      <c r="F12033" s="62">
        <v>3000</v>
      </c>
      <c r="G12033" s="68">
        <f t="shared" si="348"/>
        <v>6000</v>
      </c>
      <c r="H12033" s="374" t="s">
        <v>5602</v>
      </c>
      <c r="I12033" s="364"/>
    </row>
    <row r="12034" spans="1:9" hidden="1" x14ac:dyDescent="0.25">
      <c r="A12034" s="60" t="s">
        <v>5588</v>
      </c>
      <c r="B12034" s="60" t="s">
        <v>3997</v>
      </c>
      <c r="C12034" s="60" t="s">
        <v>4419</v>
      </c>
      <c r="D12034" s="65">
        <v>5</v>
      </c>
      <c r="E12034" s="66" t="s">
        <v>137</v>
      </c>
      <c r="F12034" s="67">
        <v>23000</v>
      </c>
      <c r="G12034" s="68">
        <f t="shared" si="348"/>
        <v>115000</v>
      </c>
      <c r="H12034" s="86" t="s">
        <v>169</v>
      </c>
      <c r="I12034" s="364"/>
    </row>
    <row r="12035" spans="1:9" hidden="1" x14ac:dyDescent="0.25">
      <c r="A12035" s="60" t="s">
        <v>5588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5588</v>
      </c>
      <c r="B12036" s="60" t="s">
        <v>4287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5602</v>
      </c>
      <c r="I12036" s="364"/>
    </row>
    <row r="12037" spans="1:9" hidden="1" x14ac:dyDescent="0.25">
      <c r="A12037" s="60" t="s">
        <v>5588</v>
      </c>
      <c r="B12037" s="60" t="s">
        <v>5591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8616</v>
      </c>
    </row>
    <row r="12038" spans="1:9" hidden="1" x14ac:dyDescent="0.25">
      <c r="A12038" s="60" t="s">
        <v>5588</v>
      </c>
      <c r="B12038" s="77" t="s">
        <v>5591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8616</v>
      </c>
    </row>
    <row r="12039" spans="1:9" hidden="1" x14ac:dyDescent="0.25">
      <c r="A12039" s="60" t="s">
        <v>5588</v>
      </c>
      <c r="B12039" s="111" t="s">
        <v>5592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8616</v>
      </c>
    </row>
    <row r="12040" spans="1:9" hidden="1" x14ac:dyDescent="0.25">
      <c r="A12040" s="60" t="s">
        <v>5588</v>
      </c>
      <c r="B12040" s="79" t="s">
        <v>5589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48"/>
        <v>7500</v>
      </c>
      <c r="H12040" s="86" t="s">
        <v>749</v>
      </c>
      <c r="I12040" s="364"/>
    </row>
    <row r="12041" spans="1:9" hidden="1" x14ac:dyDescent="0.25">
      <c r="A12041" s="60" t="s">
        <v>5588</v>
      </c>
      <c r="B12041" s="60" t="s">
        <v>11610</v>
      </c>
      <c r="C12041" s="60" t="s">
        <v>10646</v>
      </c>
      <c r="D12041" s="65">
        <v>1</v>
      </c>
      <c r="E12041" s="66" t="s">
        <v>31</v>
      </c>
      <c r="F12041" s="67">
        <v>50000</v>
      </c>
      <c r="G12041" s="68">
        <f t="shared" si="348"/>
        <v>50000</v>
      </c>
      <c r="H12041" s="86" t="s">
        <v>749</v>
      </c>
      <c r="I12041" s="364"/>
    </row>
    <row r="12042" spans="1:9" hidden="1" x14ac:dyDescent="0.25">
      <c r="A12042" s="60" t="s">
        <v>5588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48"/>
        <v>141000</v>
      </c>
      <c r="H12042" s="86" t="s">
        <v>1007</v>
      </c>
      <c r="I12042" s="608" t="s">
        <v>11667</v>
      </c>
    </row>
    <row r="12043" spans="1:9" hidden="1" x14ac:dyDescent="0.25">
      <c r="A12043" s="60" t="s">
        <v>5588</v>
      </c>
      <c r="B12043" s="60" t="s">
        <v>8381</v>
      </c>
      <c r="C12043" s="60" t="s">
        <v>8382</v>
      </c>
      <c r="D12043" s="81">
        <v>1</v>
      </c>
      <c r="E12043" s="66" t="s">
        <v>28</v>
      </c>
      <c r="F12043" s="394">
        <v>81500</v>
      </c>
      <c r="G12043" s="68">
        <f t="shared" si="348"/>
        <v>81500</v>
      </c>
      <c r="H12043" s="86" t="s">
        <v>1007</v>
      </c>
      <c r="I12043" s="608" t="s">
        <v>11667</v>
      </c>
    </row>
    <row r="12044" spans="1:9" hidden="1" x14ac:dyDescent="0.25">
      <c r="A12044" s="60" t="s">
        <v>5588</v>
      </c>
      <c r="B12044" s="111" t="s">
        <v>5485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48"/>
        <v>60000</v>
      </c>
      <c r="H12044" s="86" t="s">
        <v>1007</v>
      </c>
      <c r="I12044" s="608" t="s">
        <v>11667</v>
      </c>
    </row>
    <row r="12045" spans="1:9" hidden="1" x14ac:dyDescent="0.25">
      <c r="A12045" s="60" t="s">
        <v>5588</v>
      </c>
      <c r="B12045" s="77" t="s">
        <v>5593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3949</v>
      </c>
      <c r="I12045" s="364"/>
    </row>
    <row r="12046" spans="1:9" hidden="1" x14ac:dyDescent="0.25">
      <c r="A12046" s="60" t="s">
        <v>5588</v>
      </c>
      <c r="B12046" s="60" t="s">
        <v>5594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3949</v>
      </c>
      <c r="I12046" s="364"/>
    </row>
    <row r="12047" spans="1:9" hidden="1" x14ac:dyDescent="0.25">
      <c r="A12047" s="60" t="s">
        <v>5588</v>
      </c>
      <c r="B12047" s="111" t="s">
        <v>5467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49">F12047*D12047</f>
        <v>130000</v>
      </c>
      <c r="H12047" s="374" t="s">
        <v>825</v>
      </c>
      <c r="I12047" s="364" t="s">
        <v>11668</v>
      </c>
    </row>
    <row r="12048" spans="1:9" hidden="1" x14ac:dyDescent="0.25">
      <c r="A12048" s="60" t="s">
        <v>5588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49"/>
        <v>43000</v>
      </c>
      <c r="H12048" s="86" t="s">
        <v>825</v>
      </c>
      <c r="I12048" s="364" t="s">
        <v>11668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49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5596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49"/>
        <v>6</v>
      </c>
      <c r="H12050" s="86" t="s">
        <v>552</v>
      </c>
      <c r="I12050" s="364" t="s">
        <v>11669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49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49"/>
        <v>220000</v>
      </c>
      <c r="H12052" s="374" t="s">
        <v>1032</v>
      </c>
      <c r="I12052" s="364" t="s">
        <v>11670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49"/>
        <v>900000</v>
      </c>
      <c r="H12053" s="374" t="s">
        <v>1032</v>
      </c>
      <c r="I12053" s="364" t="s">
        <v>11670</v>
      </c>
    </row>
    <row r="12054" spans="1:9" hidden="1" x14ac:dyDescent="0.25">
      <c r="A12054" s="60" t="s">
        <v>501</v>
      </c>
      <c r="B12054" s="60" t="s">
        <v>3997</v>
      </c>
      <c r="C12054" s="60" t="s">
        <v>4419</v>
      </c>
      <c r="D12054" s="65">
        <v>3</v>
      </c>
      <c r="E12054" s="66" t="s">
        <v>137</v>
      </c>
      <c r="F12054" s="67">
        <v>23000</v>
      </c>
      <c r="G12054" s="68">
        <f t="shared" si="349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11270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5602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11671</v>
      </c>
    </row>
    <row r="12057" spans="1:9" hidden="1" x14ac:dyDescent="0.25">
      <c r="A12057" s="60" t="s">
        <v>501</v>
      </c>
      <c r="B12057" s="79" t="s">
        <v>5264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50">F12057*D12057</f>
        <v>40000</v>
      </c>
      <c r="H12057" s="86" t="s">
        <v>1105</v>
      </c>
      <c r="I12057" s="364" t="s">
        <v>11672</v>
      </c>
    </row>
    <row r="12058" spans="1:9" hidden="1" x14ac:dyDescent="0.25">
      <c r="A12058" s="60" t="s">
        <v>501</v>
      </c>
      <c r="B12058" s="60" t="s">
        <v>8632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50"/>
        <v>49500</v>
      </c>
      <c r="H12058" s="86" t="s">
        <v>1105</v>
      </c>
      <c r="I12058" s="364" t="s">
        <v>11672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50"/>
        <v>94000</v>
      </c>
      <c r="H12059" s="86" t="s">
        <v>1105</v>
      </c>
      <c r="I12059" s="364" t="s">
        <v>11672</v>
      </c>
    </row>
    <row r="12060" spans="1:9" hidden="1" x14ac:dyDescent="0.25">
      <c r="A12060" s="60" t="s">
        <v>501</v>
      </c>
      <c r="B12060" s="60" t="s">
        <v>115</v>
      </c>
      <c r="C12060" s="60" t="s">
        <v>11673</v>
      </c>
      <c r="D12060" s="65">
        <v>1</v>
      </c>
      <c r="E12060" s="66" t="s">
        <v>31</v>
      </c>
      <c r="F12060" s="67">
        <v>1900000</v>
      </c>
      <c r="G12060" s="68">
        <f t="shared" si="350"/>
        <v>1900000</v>
      </c>
      <c r="H12060" s="86" t="s">
        <v>1105</v>
      </c>
      <c r="I12060" s="364" t="s">
        <v>11672</v>
      </c>
    </row>
    <row r="12061" spans="1:9" hidden="1" x14ac:dyDescent="0.25">
      <c r="A12061" s="60" t="s">
        <v>501</v>
      </c>
      <c r="B12061" s="60" t="s">
        <v>115</v>
      </c>
      <c r="C12061" s="60" t="s">
        <v>11674</v>
      </c>
      <c r="D12061" s="65">
        <v>1</v>
      </c>
      <c r="E12061" s="66" t="s">
        <v>31</v>
      </c>
      <c r="F12061" s="67">
        <v>1900000</v>
      </c>
      <c r="G12061" s="68">
        <f t="shared" si="350"/>
        <v>1900000</v>
      </c>
      <c r="H12061" s="86" t="s">
        <v>1105</v>
      </c>
      <c r="I12061" s="364" t="s">
        <v>11672</v>
      </c>
    </row>
    <row r="12062" spans="1:9" hidden="1" x14ac:dyDescent="0.25">
      <c r="A12062" s="60" t="s">
        <v>501</v>
      </c>
      <c r="B12062" s="79" t="s">
        <v>5249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50"/>
        <v>110000</v>
      </c>
      <c r="H12062" s="86" t="s">
        <v>5636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49"/>
        <v>900000</v>
      </c>
      <c r="H12063" s="86" t="s">
        <v>1146</v>
      </c>
      <c r="I12063" s="364" t="s">
        <v>11675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49"/>
        <v>75000</v>
      </c>
      <c r="H12064" s="86" t="s">
        <v>552</v>
      </c>
      <c r="I12064" s="364" t="s">
        <v>11676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49"/>
        <v>200000</v>
      </c>
      <c r="H12065" s="86" t="s">
        <v>4010</v>
      </c>
      <c r="I12065" s="364" t="s">
        <v>11676</v>
      </c>
    </row>
    <row r="12066" spans="1:9" hidden="1" x14ac:dyDescent="0.25">
      <c r="A12066" s="60" t="s">
        <v>501</v>
      </c>
      <c r="B12066" s="63" t="s">
        <v>113</v>
      </c>
      <c r="C12066" s="63" t="s">
        <v>11101</v>
      </c>
      <c r="D12066" s="65">
        <v>3</v>
      </c>
      <c r="E12066" s="66" t="s">
        <v>31</v>
      </c>
      <c r="F12066" s="62">
        <v>270000</v>
      </c>
      <c r="G12066" s="68">
        <f t="shared" si="349"/>
        <v>810000</v>
      </c>
      <c r="H12066" s="86" t="s">
        <v>11677</v>
      </c>
      <c r="I12066" s="364" t="s">
        <v>11676</v>
      </c>
    </row>
    <row r="12067" spans="1:9" hidden="1" x14ac:dyDescent="0.25">
      <c r="A12067" s="60" t="s">
        <v>501</v>
      </c>
      <c r="B12067" s="60" t="s">
        <v>5595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49"/>
        <v>1150000</v>
      </c>
      <c r="H12067" s="86" t="s">
        <v>112</v>
      </c>
      <c r="I12067" s="364" t="s">
        <v>11676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49"/>
        <v>34689</v>
      </c>
      <c r="H12068" s="86" t="s">
        <v>1105</v>
      </c>
      <c r="I12068" s="609"/>
    </row>
    <row r="12069" spans="1:9" hidden="1" x14ac:dyDescent="0.25">
      <c r="A12069" s="60" t="s">
        <v>5597</v>
      </c>
      <c r="B12069" s="60" t="s">
        <v>3997</v>
      </c>
      <c r="C12069" s="60" t="s">
        <v>4419</v>
      </c>
      <c r="D12069" s="81">
        <v>7</v>
      </c>
      <c r="E12069" s="66" t="s">
        <v>137</v>
      </c>
      <c r="F12069" s="217">
        <v>23000</v>
      </c>
      <c r="G12069" s="68">
        <f t="shared" si="349"/>
        <v>161000</v>
      </c>
      <c r="H12069" s="86" t="s">
        <v>169</v>
      </c>
      <c r="I12069" s="364"/>
    </row>
    <row r="12070" spans="1:9" hidden="1" x14ac:dyDescent="0.25">
      <c r="A12070" s="60" t="s">
        <v>5597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49"/>
        <v>6000</v>
      </c>
      <c r="H12070" s="86" t="s">
        <v>134</v>
      </c>
      <c r="I12070" s="364"/>
    </row>
    <row r="12071" spans="1:9" hidden="1" x14ac:dyDescent="0.25">
      <c r="A12071" s="60" t="s">
        <v>5597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49"/>
        <v>225600</v>
      </c>
      <c r="H12071" s="86" t="s">
        <v>1606</v>
      </c>
      <c r="I12071" s="364"/>
    </row>
    <row r="12072" spans="1:9" hidden="1" x14ac:dyDescent="0.25">
      <c r="A12072" s="60" t="s">
        <v>5597</v>
      </c>
      <c r="B12072" s="60" t="s">
        <v>4026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49"/>
        <v>200000</v>
      </c>
      <c r="H12072" s="374" t="s">
        <v>2058</v>
      </c>
      <c r="I12072" s="364" t="s">
        <v>11678</v>
      </c>
    </row>
    <row r="12073" spans="1:9" hidden="1" x14ac:dyDescent="0.25">
      <c r="A12073" s="60" t="s">
        <v>5597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49"/>
        <v>253800</v>
      </c>
      <c r="H12073" s="374" t="s">
        <v>2058</v>
      </c>
      <c r="I12073" s="364" t="s">
        <v>11678</v>
      </c>
    </row>
    <row r="12074" spans="1:9" hidden="1" x14ac:dyDescent="0.25">
      <c r="A12074" s="60" t="s">
        <v>5597</v>
      </c>
      <c r="B12074" s="60" t="s">
        <v>4047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49"/>
        <v>87500</v>
      </c>
      <c r="H12074" s="86" t="s">
        <v>2058</v>
      </c>
      <c r="I12074" s="364" t="s">
        <v>11678</v>
      </c>
    </row>
    <row r="12075" spans="1:9" hidden="1" x14ac:dyDescent="0.25">
      <c r="A12075" s="60" t="s">
        <v>5597</v>
      </c>
      <c r="B12075" s="60" t="s">
        <v>115</v>
      </c>
      <c r="C12075" s="60" t="s">
        <v>11679</v>
      </c>
      <c r="D12075" s="81">
        <v>1</v>
      </c>
      <c r="E12075" s="66" t="s">
        <v>71</v>
      </c>
      <c r="F12075" s="217">
        <v>1900000</v>
      </c>
      <c r="G12075" s="68">
        <f t="shared" si="349"/>
        <v>1900000</v>
      </c>
      <c r="H12075" s="374" t="s">
        <v>2058</v>
      </c>
      <c r="I12075" s="364" t="s">
        <v>11680</v>
      </c>
    </row>
    <row r="12076" spans="1:9" hidden="1" x14ac:dyDescent="0.25">
      <c r="A12076" s="60" t="s">
        <v>5597</v>
      </c>
      <c r="B12076" s="60" t="s">
        <v>115</v>
      </c>
      <c r="C12076" s="75" t="s">
        <v>4914</v>
      </c>
      <c r="D12076" s="65">
        <v>1</v>
      </c>
      <c r="E12076" s="66" t="s">
        <v>71</v>
      </c>
      <c r="F12076" s="68">
        <v>1900000</v>
      </c>
      <c r="G12076" s="68">
        <f t="shared" si="349"/>
        <v>1900000</v>
      </c>
      <c r="H12076" s="86" t="s">
        <v>2058</v>
      </c>
      <c r="I12076" s="364" t="s">
        <v>11680</v>
      </c>
    </row>
    <row r="12077" spans="1:9" hidden="1" x14ac:dyDescent="0.25">
      <c r="A12077" s="60" t="s">
        <v>5597</v>
      </c>
      <c r="B12077" s="60" t="s">
        <v>115</v>
      </c>
      <c r="C12077" s="60" t="s">
        <v>11681</v>
      </c>
      <c r="D12077" s="81">
        <v>1</v>
      </c>
      <c r="E12077" s="66" t="s">
        <v>71</v>
      </c>
      <c r="F12077" s="82">
        <v>1900000</v>
      </c>
      <c r="G12077" s="68">
        <f t="shared" si="349"/>
        <v>1900000</v>
      </c>
      <c r="H12077" s="86" t="s">
        <v>147</v>
      </c>
      <c r="I12077" s="364" t="s">
        <v>11682</v>
      </c>
    </row>
    <row r="12078" spans="1:9" hidden="1" x14ac:dyDescent="0.25">
      <c r="A12078" s="60" t="s">
        <v>5597</v>
      </c>
      <c r="B12078" s="60" t="s">
        <v>115</v>
      </c>
      <c r="C12078" s="60" t="s">
        <v>11276</v>
      </c>
      <c r="D12078" s="81">
        <v>1</v>
      </c>
      <c r="E12078" s="66" t="s">
        <v>71</v>
      </c>
      <c r="F12078" s="82">
        <v>1900000</v>
      </c>
      <c r="G12078" s="68">
        <f t="shared" si="349"/>
        <v>1900000</v>
      </c>
      <c r="H12078" s="86" t="s">
        <v>147</v>
      </c>
      <c r="I12078" s="364" t="s">
        <v>11682</v>
      </c>
    </row>
    <row r="12079" spans="1:9" hidden="1" x14ac:dyDescent="0.25">
      <c r="A12079" s="60" t="s">
        <v>5597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49"/>
        <v>1000000</v>
      </c>
      <c r="H12079" s="86" t="s">
        <v>160</v>
      </c>
      <c r="I12079" s="364"/>
    </row>
    <row r="12080" spans="1:9" hidden="1" x14ac:dyDescent="0.25">
      <c r="A12080" s="60" t="s">
        <v>5597</v>
      </c>
      <c r="B12080" s="60" t="s">
        <v>5592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49"/>
        <v>75000</v>
      </c>
      <c r="H12080" s="86" t="s">
        <v>160</v>
      </c>
      <c r="I12080" s="364"/>
    </row>
    <row r="12081" spans="1:9" hidden="1" x14ac:dyDescent="0.25">
      <c r="A12081" s="60" t="s">
        <v>5597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49"/>
        <v>12500</v>
      </c>
      <c r="H12081" s="86" t="s">
        <v>1043</v>
      </c>
      <c r="I12081" s="364"/>
    </row>
    <row r="12082" spans="1:9" hidden="1" x14ac:dyDescent="0.25">
      <c r="A12082" s="60" t="s">
        <v>5597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49"/>
        <v>6000</v>
      </c>
      <c r="H12082" s="374" t="s">
        <v>5602</v>
      </c>
      <c r="I12082" s="364"/>
    </row>
    <row r="12083" spans="1:9" hidden="1" x14ac:dyDescent="0.25">
      <c r="A12083" s="60" t="s">
        <v>5597</v>
      </c>
      <c r="B12083" s="77" t="s">
        <v>11683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49"/>
        <v>175000</v>
      </c>
      <c r="H12083" s="374" t="s">
        <v>5602</v>
      </c>
      <c r="I12083" s="364"/>
    </row>
    <row r="12084" spans="1:9" hidden="1" x14ac:dyDescent="0.25">
      <c r="A12084" s="60" t="s">
        <v>5597</v>
      </c>
      <c r="B12084" s="79" t="s">
        <v>5598</v>
      </c>
      <c r="C12084" s="75" t="s">
        <v>10563</v>
      </c>
      <c r="D12084" s="65">
        <v>1</v>
      </c>
      <c r="E12084" s="66" t="s">
        <v>31</v>
      </c>
      <c r="F12084" s="67">
        <v>150000</v>
      </c>
      <c r="G12084" s="68">
        <f t="shared" si="349"/>
        <v>150000</v>
      </c>
      <c r="H12084" s="86" t="s">
        <v>1095</v>
      </c>
      <c r="I12084" s="364" t="s">
        <v>11684</v>
      </c>
    </row>
    <row r="12085" spans="1:9" hidden="1" x14ac:dyDescent="0.25">
      <c r="A12085" s="60" t="s">
        <v>5597</v>
      </c>
      <c r="B12085" s="60" t="s">
        <v>1512</v>
      </c>
      <c r="C12085" s="60" t="s">
        <v>10563</v>
      </c>
      <c r="D12085" s="65">
        <v>1</v>
      </c>
      <c r="E12085" s="66" t="s">
        <v>31</v>
      </c>
      <c r="F12085" s="67">
        <v>475000</v>
      </c>
      <c r="G12085" s="68">
        <f t="shared" si="349"/>
        <v>475000</v>
      </c>
      <c r="H12085" s="86" t="s">
        <v>1095</v>
      </c>
      <c r="I12085" s="364" t="s">
        <v>11684</v>
      </c>
    </row>
    <row r="12086" spans="1:9" hidden="1" x14ac:dyDescent="0.25">
      <c r="A12086" s="60" t="s">
        <v>5597</v>
      </c>
      <c r="B12086" s="60" t="s">
        <v>115</v>
      </c>
      <c r="C12086" s="63" t="s">
        <v>11679</v>
      </c>
      <c r="D12086" s="65">
        <v>1</v>
      </c>
      <c r="E12086" s="66" t="s">
        <v>71</v>
      </c>
      <c r="F12086" s="62">
        <v>1900000</v>
      </c>
      <c r="G12086" s="68">
        <f t="shared" si="349"/>
        <v>1900000</v>
      </c>
      <c r="H12086" s="86" t="s">
        <v>1095</v>
      </c>
      <c r="I12086" s="364" t="s">
        <v>11684</v>
      </c>
    </row>
    <row r="12087" spans="1:9" hidden="1" x14ac:dyDescent="0.25">
      <c r="A12087" s="60" t="s">
        <v>5597</v>
      </c>
      <c r="B12087" s="60" t="s">
        <v>115</v>
      </c>
      <c r="C12087" s="60" t="s">
        <v>11155</v>
      </c>
      <c r="D12087" s="65">
        <v>1</v>
      </c>
      <c r="E12087" s="66" t="s">
        <v>71</v>
      </c>
      <c r="F12087" s="67">
        <v>1900000</v>
      </c>
      <c r="G12087" s="68">
        <f t="shared" si="349"/>
        <v>1900000</v>
      </c>
      <c r="H12087" s="86" t="s">
        <v>1095</v>
      </c>
      <c r="I12087" s="364" t="s">
        <v>11684</v>
      </c>
    </row>
    <row r="12088" spans="1:9" hidden="1" x14ac:dyDescent="0.25">
      <c r="A12088" s="60" t="s">
        <v>5597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49"/>
        <v>253800</v>
      </c>
      <c r="H12088" s="86" t="s">
        <v>1101</v>
      </c>
      <c r="I12088" s="364"/>
    </row>
    <row r="12089" spans="1:9" hidden="1" x14ac:dyDescent="0.25">
      <c r="A12089" s="60" t="s">
        <v>5597</v>
      </c>
      <c r="B12089" s="60" t="s">
        <v>4047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5597</v>
      </c>
      <c r="B12090" s="94" t="s">
        <v>4299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5597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49"/>
        <v>50000</v>
      </c>
      <c r="H12091" s="86" t="s">
        <v>1101</v>
      </c>
      <c r="I12091" s="364"/>
    </row>
    <row r="12092" spans="1:9" hidden="1" x14ac:dyDescent="0.25">
      <c r="A12092" s="60" t="s">
        <v>5597</v>
      </c>
      <c r="B12092" s="60" t="s">
        <v>11685</v>
      </c>
      <c r="C12092" s="60" t="s">
        <v>11686</v>
      </c>
      <c r="D12092" s="65">
        <v>1</v>
      </c>
      <c r="E12092" s="66" t="s">
        <v>31</v>
      </c>
      <c r="F12092" s="67">
        <v>900000</v>
      </c>
      <c r="G12092" s="68">
        <f t="shared" si="349"/>
        <v>900000</v>
      </c>
      <c r="H12092" s="86" t="s">
        <v>1101</v>
      </c>
      <c r="I12092" s="364"/>
    </row>
    <row r="12093" spans="1:9" hidden="1" x14ac:dyDescent="0.25">
      <c r="A12093" s="60" t="s">
        <v>5597</v>
      </c>
      <c r="B12093" s="60" t="s">
        <v>5195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49"/>
        <v>36000</v>
      </c>
      <c r="H12093" s="86" t="s">
        <v>1101</v>
      </c>
      <c r="I12093" s="364"/>
    </row>
    <row r="12094" spans="1:9" hidden="1" x14ac:dyDescent="0.25">
      <c r="A12094" s="60" t="s">
        <v>5597</v>
      </c>
      <c r="B12094" s="60" t="s">
        <v>8381</v>
      </c>
      <c r="C12094" s="60" t="s">
        <v>8382</v>
      </c>
      <c r="D12094" s="65">
        <v>1</v>
      </c>
      <c r="E12094" s="66" t="s">
        <v>28</v>
      </c>
      <c r="F12094" s="68">
        <v>82000</v>
      </c>
      <c r="G12094" s="68">
        <f t="shared" si="349"/>
        <v>82000</v>
      </c>
      <c r="H12094" s="86" t="s">
        <v>1101</v>
      </c>
      <c r="I12094" s="364"/>
    </row>
    <row r="12095" spans="1:9" hidden="1" x14ac:dyDescent="0.25">
      <c r="A12095" s="60" t="s">
        <v>5597</v>
      </c>
      <c r="B12095" s="60" t="s">
        <v>1512</v>
      </c>
      <c r="C12095" s="60" t="s">
        <v>10563</v>
      </c>
      <c r="D12095" s="65">
        <v>1</v>
      </c>
      <c r="E12095" s="66" t="s">
        <v>31</v>
      </c>
      <c r="F12095" s="67">
        <v>475000</v>
      </c>
      <c r="G12095" s="68">
        <f t="shared" si="349"/>
        <v>475000</v>
      </c>
      <c r="H12095" s="86" t="s">
        <v>2007</v>
      </c>
      <c r="I12095" s="364" t="s">
        <v>11687</v>
      </c>
    </row>
    <row r="12096" spans="1:9" hidden="1" x14ac:dyDescent="0.25">
      <c r="A12096" s="60" t="s">
        <v>5597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49"/>
        <v>225600</v>
      </c>
      <c r="H12096" s="86" t="s">
        <v>2007</v>
      </c>
      <c r="I12096" s="364" t="s">
        <v>11687</v>
      </c>
    </row>
    <row r="12097" spans="1:9" hidden="1" x14ac:dyDescent="0.25">
      <c r="A12097" s="60" t="s">
        <v>5597</v>
      </c>
      <c r="B12097" s="60" t="s">
        <v>10636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49"/>
        <v>205000</v>
      </c>
      <c r="H12097" s="86" t="s">
        <v>2007</v>
      </c>
      <c r="I12097" s="364" t="s">
        <v>11687</v>
      </c>
    </row>
    <row r="12098" spans="1:9" hidden="1" x14ac:dyDescent="0.25">
      <c r="A12098" s="60" t="s">
        <v>5597</v>
      </c>
      <c r="B12098" s="60" t="s">
        <v>5603</v>
      </c>
      <c r="C12098" s="60" t="s">
        <v>1421</v>
      </c>
      <c r="D12098" s="81">
        <v>1</v>
      </c>
      <c r="E12098" s="66" t="s">
        <v>31</v>
      </c>
      <c r="F12098" s="403">
        <v>220000</v>
      </c>
      <c r="G12098" s="68">
        <f>F12098*D12098</f>
        <v>220000</v>
      </c>
      <c r="H12098" s="86" t="s">
        <v>536</v>
      </c>
      <c r="I12098" s="364" t="s">
        <v>11688</v>
      </c>
    </row>
    <row r="12099" spans="1:9" hidden="1" x14ac:dyDescent="0.25">
      <c r="A12099" s="60" t="s">
        <v>5597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11688</v>
      </c>
    </row>
    <row r="12100" spans="1:9" hidden="1" x14ac:dyDescent="0.25">
      <c r="A12100" s="60" t="s">
        <v>5597</v>
      </c>
      <c r="B12100" s="60" t="s">
        <v>4047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11688</v>
      </c>
    </row>
    <row r="12101" spans="1:9" hidden="1" x14ac:dyDescent="0.25">
      <c r="A12101" s="60" t="s">
        <v>5597</v>
      </c>
      <c r="B12101" s="60" t="s">
        <v>3997</v>
      </c>
      <c r="C12101" s="60" t="s">
        <v>4419</v>
      </c>
      <c r="D12101" s="81">
        <v>1</v>
      </c>
      <c r="E12101" s="66" t="s">
        <v>137</v>
      </c>
      <c r="F12101" s="217">
        <v>23000</v>
      </c>
      <c r="G12101" s="68">
        <f t="shared" si="349"/>
        <v>23000</v>
      </c>
      <c r="H12101" s="86" t="s">
        <v>536</v>
      </c>
      <c r="I12101" s="364" t="s">
        <v>11688</v>
      </c>
    </row>
    <row r="12102" spans="1:9" hidden="1" x14ac:dyDescent="0.25">
      <c r="A12102" s="60" t="s">
        <v>5597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49"/>
        <v>9000</v>
      </c>
      <c r="H12102" s="86" t="s">
        <v>1301</v>
      </c>
      <c r="I12102" s="364"/>
    </row>
    <row r="12103" spans="1:9" hidden="1" x14ac:dyDescent="0.25">
      <c r="A12103" s="60" t="s">
        <v>5597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5597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5597</v>
      </c>
      <c r="B12105" s="60" t="s">
        <v>5604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5597</v>
      </c>
      <c r="B12106" s="60" t="s">
        <v>5605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5597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51">F12107*D12107</f>
        <v>45000</v>
      </c>
      <c r="H12107" s="86" t="s">
        <v>198</v>
      </c>
      <c r="I12107" s="60"/>
    </row>
    <row r="12108" spans="1:9" hidden="1" x14ac:dyDescent="0.25">
      <c r="A12108" s="60" t="s">
        <v>5597</v>
      </c>
      <c r="B12108" s="60" t="s">
        <v>5606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51"/>
        <v>100000</v>
      </c>
      <c r="H12108" s="86" t="s">
        <v>198</v>
      </c>
      <c r="I12108" s="60"/>
    </row>
    <row r="12109" spans="1:9" hidden="1" x14ac:dyDescent="0.25">
      <c r="A12109" s="60" t="s">
        <v>5607</v>
      </c>
      <c r="B12109" s="60" t="s">
        <v>4522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51"/>
        <v>12000</v>
      </c>
      <c r="H12109" s="86" t="s">
        <v>134</v>
      </c>
      <c r="I12109" s="364"/>
    </row>
    <row r="12110" spans="1:9" hidden="1" x14ac:dyDescent="0.25">
      <c r="A12110" s="60" t="s">
        <v>5607</v>
      </c>
      <c r="B12110" s="60" t="s">
        <v>6858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51"/>
        <v>8500</v>
      </c>
      <c r="H12110" s="86" t="s">
        <v>134</v>
      </c>
      <c r="I12110" s="364"/>
    </row>
    <row r="12111" spans="1:9" hidden="1" x14ac:dyDescent="0.25">
      <c r="A12111" s="60" t="s">
        <v>5607</v>
      </c>
      <c r="B12111" s="63" t="s">
        <v>345</v>
      </c>
      <c r="C12111" s="60" t="s">
        <v>11689</v>
      </c>
      <c r="D12111" s="81">
        <v>21</v>
      </c>
      <c r="E12111" s="66" t="s">
        <v>137</v>
      </c>
      <c r="F12111" s="217">
        <v>32300</v>
      </c>
      <c r="G12111" s="68">
        <f t="shared" si="351"/>
        <v>678300</v>
      </c>
      <c r="H12111" s="86" t="s">
        <v>2709</v>
      </c>
      <c r="I12111" s="364" t="s">
        <v>11690</v>
      </c>
    </row>
    <row r="12112" spans="1:9" hidden="1" x14ac:dyDescent="0.25">
      <c r="A12112" s="60" t="s">
        <v>5607</v>
      </c>
      <c r="B12112" s="60" t="s">
        <v>9075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51"/>
        <v>150000</v>
      </c>
      <c r="H12112" s="374" t="s">
        <v>552</v>
      </c>
      <c r="I12112" s="364" t="s">
        <v>11690</v>
      </c>
    </row>
    <row r="12113" spans="1:9" hidden="1" x14ac:dyDescent="0.25">
      <c r="A12113" s="60" t="s">
        <v>5607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51"/>
        <v>28200</v>
      </c>
      <c r="H12113" s="374" t="s">
        <v>154</v>
      </c>
      <c r="I12113" s="364"/>
    </row>
    <row r="12114" spans="1:9" hidden="1" x14ac:dyDescent="0.25">
      <c r="A12114" s="60" t="s">
        <v>5607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51"/>
        <v>4500</v>
      </c>
      <c r="H12114" s="86" t="s">
        <v>550</v>
      </c>
      <c r="I12114" s="364"/>
    </row>
    <row r="12115" spans="1:9" hidden="1" x14ac:dyDescent="0.25">
      <c r="A12115" s="60" t="s">
        <v>5607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51"/>
        <v>11250</v>
      </c>
      <c r="H12115" s="86" t="s">
        <v>5636</v>
      </c>
      <c r="I12115" s="364"/>
    </row>
    <row r="12116" spans="1:9" hidden="1" x14ac:dyDescent="0.25">
      <c r="A12116" s="60" t="s">
        <v>5607</v>
      </c>
      <c r="B12116" s="60" t="s">
        <v>4638</v>
      </c>
      <c r="C12116" s="60" t="s">
        <v>5611</v>
      </c>
      <c r="D12116" s="81">
        <v>1</v>
      </c>
      <c r="E12116" s="66" t="s">
        <v>768</v>
      </c>
      <c r="F12116" s="82">
        <v>110000</v>
      </c>
      <c r="G12116" s="68">
        <f t="shared" si="351"/>
        <v>110000</v>
      </c>
      <c r="H12116" s="86" t="s">
        <v>5636</v>
      </c>
      <c r="I12116" s="364"/>
    </row>
    <row r="12117" spans="1:9" hidden="1" x14ac:dyDescent="0.25">
      <c r="A12117" s="60" t="s">
        <v>5607</v>
      </c>
      <c r="B12117" s="60" t="s">
        <v>5446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51"/>
        <v>14000</v>
      </c>
      <c r="H12117" s="86" t="s">
        <v>5636</v>
      </c>
      <c r="I12117" s="364"/>
    </row>
    <row r="12118" spans="1:9" hidden="1" x14ac:dyDescent="0.25">
      <c r="A12118" s="60" t="s">
        <v>5607</v>
      </c>
      <c r="B12118" s="79" t="s">
        <v>5608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51"/>
        <v>130000</v>
      </c>
      <c r="H12118" s="86" t="s">
        <v>5609</v>
      </c>
      <c r="I12118" s="364"/>
    </row>
    <row r="12119" spans="1:9" hidden="1" x14ac:dyDescent="0.25">
      <c r="A12119" s="60" t="s">
        <v>5607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51"/>
        <v>225600</v>
      </c>
      <c r="H12119" s="86" t="s">
        <v>1791</v>
      </c>
      <c r="I12119" s="364" t="s">
        <v>11691</v>
      </c>
    </row>
    <row r="12120" spans="1:9" hidden="1" x14ac:dyDescent="0.25">
      <c r="A12120" s="60" t="s">
        <v>5607</v>
      </c>
      <c r="B12120" s="60" t="s">
        <v>4905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51"/>
        <v>227000</v>
      </c>
      <c r="H12120" s="86" t="s">
        <v>749</v>
      </c>
      <c r="I12120" s="364"/>
    </row>
    <row r="12121" spans="1:9" hidden="1" x14ac:dyDescent="0.25">
      <c r="A12121" s="60" t="s">
        <v>5607</v>
      </c>
      <c r="B12121" s="60" t="s">
        <v>5554</v>
      </c>
      <c r="C12121" s="60" t="s">
        <v>5422</v>
      </c>
      <c r="D12121" s="65">
        <v>1</v>
      </c>
      <c r="E12121" s="66" t="s">
        <v>28</v>
      </c>
      <c r="F12121" s="72">
        <v>105000</v>
      </c>
      <c r="G12121" s="217">
        <f t="shared" si="351"/>
        <v>105000</v>
      </c>
      <c r="H12121" s="86" t="s">
        <v>3462</v>
      </c>
      <c r="I12121" s="364" t="s">
        <v>11692</v>
      </c>
    </row>
    <row r="12122" spans="1:9" hidden="1" x14ac:dyDescent="0.25">
      <c r="A12122" s="60" t="s">
        <v>5607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51"/>
        <v>50000</v>
      </c>
      <c r="H12122" s="86" t="s">
        <v>3462</v>
      </c>
      <c r="I12122" s="364" t="s">
        <v>11692</v>
      </c>
    </row>
    <row r="12123" spans="1:9" hidden="1" x14ac:dyDescent="0.25">
      <c r="A12123" s="60" t="s">
        <v>5607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51"/>
        <v>4500</v>
      </c>
      <c r="H12123" s="374" t="s">
        <v>3462</v>
      </c>
      <c r="I12123" s="364"/>
    </row>
    <row r="12124" spans="1:9" hidden="1" x14ac:dyDescent="0.25">
      <c r="A12124" s="60" t="s">
        <v>5607</v>
      </c>
      <c r="B12124" s="60" t="s">
        <v>1512</v>
      </c>
      <c r="C12124" s="60" t="s">
        <v>10563</v>
      </c>
      <c r="D12124" s="65">
        <v>1</v>
      </c>
      <c r="E12124" s="66" t="s">
        <v>31</v>
      </c>
      <c r="F12124" s="67">
        <v>475000</v>
      </c>
      <c r="G12124" s="68">
        <f t="shared" si="351"/>
        <v>475000</v>
      </c>
      <c r="H12124" s="86" t="s">
        <v>2048</v>
      </c>
      <c r="I12124" s="610" t="s">
        <v>11693</v>
      </c>
    </row>
    <row r="12125" spans="1:9" hidden="1" x14ac:dyDescent="0.25">
      <c r="A12125" s="60" t="s">
        <v>5607</v>
      </c>
      <c r="B12125" s="60" t="s">
        <v>5610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51"/>
        <v>1260000</v>
      </c>
      <c r="H12125" s="86" t="s">
        <v>134</v>
      </c>
      <c r="I12125" s="364"/>
    </row>
    <row r="12126" spans="1:9" hidden="1" x14ac:dyDescent="0.25">
      <c r="A12126" s="60" t="s">
        <v>5607</v>
      </c>
      <c r="B12126" s="75" t="s">
        <v>5409</v>
      </c>
      <c r="C12126" s="60" t="s">
        <v>70</v>
      </c>
      <c r="D12126" s="81">
        <v>1</v>
      </c>
      <c r="E12126" s="76" t="s">
        <v>28</v>
      </c>
      <c r="F12126" s="398">
        <v>75000</v>
      </c>
      <c r="G12126" s="68">
        <f t="shared" si="351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51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4205</v>
      </c>
      <c r="C12128" s="71" t="s">
        <v>5967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11692</v>
      </c>
    </row>
    <row r="12129" spans="1:9" hidden="1" x14ac:dyDescent="0.25">
      <c r="A12129" s="60" t="s">
        <v>322</v>
      </c>
      <c r="B12129" s="60" t="s">
        <v>3997</v>
      </c>
      <c r="C12129" s="60" t="s">
        <v>4419</v>
      </c>
      <c r="D12129" s="81">
        <v>5</v>
      </c>
      <c r="E12129" s="66" t="s">
        <v>137</v>
      </c>
      <c r="F12129" s="217">
        <v>23000</v>
      </c>
      <c r="G12129" s="68">
        <f t="shared" si="351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51"/>
        <v>40000</v>
      </c>
      <c r="H12130" s="374" t="s">
        <v>3239</v>
      </c>
      <c r="I12130" s="364" t="s">
        <v>11694</v>
      </c>
    </row>
    <row r="12131" spans="1:9" hidden="1" x14ac:dyDescent="0.25">
      <c r="A12131" s="60" t="s">
        <v>322</v>
      </c>
      <c r="B12131" s="60" t="s">
        <v>5613</v>
      </c>
      <c r="C12131" s="60" t="s">
        <v>4742</v>
      </c>
      <c r="D12131" s="65">
        <v>1</v>
      </c>
      <c r="E12131" s="66" t="s">
        <v>31</v>
      </c>
      <c r="F12131" s="67">
        <v>135000</v>
      </c>
      <c r="G12131" s="68">
        <f t="shared" si="351"/>
        <v>135000</v>
      </c>
      <c r="H12131" s="86" t="s">
        <v>1266</v>
      </c>
      <c r="I12131" s="364" t="s">
        <v>11695</v>
      </c>
    </row>
    <row r="12132" spans="1:9" hidden="1" x14ac:dyDescent="0.25">
      <c r="A12132" s="60" t="s">
        <v>322</v>
      </c>
      <c r="B12132" s="79" t="s">
        <v>4638</v>
      </c>
      <c r="C12132" s="75" t="s">
        <v>5611</v>
      </c>
      <c r="D12132" s="65">
        <v>1</v>
      </c>
      <c r="E12132" s="66" t="s">
        <v>71</v>
      </c>
      <c r="F12132" s="67">
        <v>110000</v>
      </c>
      <c r="G12132" s="68">
        <f t="shared" si="351"/>
        <v>110000</v>
      </c>
      <c r="H12132" s="86" t="s">
        <v>5636</v>
      </c>
      <c r="I12132" s="364"/>
    </row>
    <row r="12133" spans="1:9" hidden="1" x14ac:dyDescent="0.25">
      <c r="A12133" s="60" t="s">
        <v>322</v>
      </c>
      <c r="B12133" s="60" t="s">
        <v>8632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51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4205</v>
      </c>
      <c r="C12134" s="71" t="s">
        <v>5967</v>
      </c>
      <c r="D12134" s="65">
        <v>1</v>
      </c>
      <c r="E12134" s="66" t="s">
        <v>31</v>
      </c>
      <c r="F12134" s="67">
        <v>270000</v>
      </c>
      <c r="G12134" s="68">
        <f t="shared" si="351"/>
        <v>270000</v>
      </c>
      <c r="H12134" s="86" t="s">
        <v>3096</v>
      </c>
      <c r="I12134" s="364" t="s">
        <v>11696</v>
      </c>
    </row>
    <row r="12135" spans="1:9" hidden="1" x14ac:dyDescent="0.25">
      <c r="A12135" s="60" t="s">
        <v>322</v>
      </c>
      <c r="B12135" s="94" t="s">
        <v>4299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51"/>
        <v>20000</v>
      </c>
      <c r="H12135" s="86" t="s">
        <v>3096</v>
      </c>
      <c r="I12135" s="364" t="s">
        <v>11696</v>
      </c>
    </row>
    <row r="12136" spans="1:9" hidden="1" x14ac:dyDescent="0.25">
      <c r="A12136" s="60" t="s">
        <v>322</v>
      </c>
      <c r="B12136" s="60" t="s">
        <v>115</v>
      </c>
      <c r="C12136" s="215" t="s">
        <v>4913</v>
      </c>
      <c r="D12136" s="65">
        <v>1</v>
      </c>
      <c r="E12136" s="66" t="s">
        <v>71</v>
      </c>
      <c r="F12136" s="68">
        <v>1900000</v>
      </c>
      <c r="G12136" s="68">
        <f t="shared" si="351"/>
        <v>1900000</v>
      </c>
      <c r="H12136" s="86" t="s">
        <v>1306</v>
      </c>
      <c r="I12136" s="364" t="s">
        <v>11697</v>
      </c>
    </row>
    <row r="12137" spans="1:9" hidden="1" x14ac:dyDescent="0.25">
      <c r="A12137" s="60" t="s">
        <v>322</v>
      </c>
      <c r="B12137" s="60" t="s">
        <v>115</v>
      </c>
      <c r="C12137" s="60" t="s">
        <v>11681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11697</v>
      </c>
    </row>
    <row r="12138" spans="1:9" hidden="1" x14ac:dyDescent="0.25">
      <c r="A12138" s="60" t="s">
        <v>322</v>
      </c>
      <c r="B12138" s="80" t="s">
        <v>2576</v>
      </c>
      <c r="C12138" s="87" t="s">
        <v>5619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5630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5631</v>
      </c>
      <c r="I12139" s="364" t="s">
        <v>11698</v>
      </c>
    </row>
    <row r="12140" spans="1:9" hidden="1" x14ac:dyDescent="0.25">
      <c r="A12140" s="60" t="s">
        <v>322</v>
      </c>
      <c r="B12140" s="60" t="s">
        <v>5623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51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5614</v>
      </c>
      <c r="C12141" s="60" t="s">
        <v>5615</v>
      </c>
      <c r="D12141" s="65">
        <v>1</v>
      </c>
      <c r="E12141" s="66" t="s">
        <v>31</v>
      </c>
      <c r="F12141" s="67">
        <v>125000</v>
      </c>
      <c r="G12141" s="68">
        <f t="shared" si="351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5618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51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4062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11699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51"/>
        <v>100000</v>
      </c>
      <c r="H12144" s="86" t="s">
        <v>620</v>
      </c>
      <c r="I12144" s="364" t="s">
        <v>11699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51"/>
        <v>225600</v>
      </c>
      <c r="H12145" s="86" t="s">
        <v>2274</v>
      </c>
      <c r="I12145" s="610" t="s">
        <v>11700</v>
      </c>
    </row>
    <row r="12146" spans="1:9" hidden="1" x14ac:dyDescent="0.25">
      <c r="A12146" s="60" t="s">
        <v>322</v>
      </c>
      <c r="B12146" s="60" t="s">
        <v>8381</v>
      </c>
      <c r="C12146" s="60" t="s">
        <v>8382</v>
      </c>
      <c r="D12146" s="81">
        <v>1</v>
      </c>
      <c r="E12146" s="66" t="s">
        <v>31</v>
      </c>
      <c r="F12146" s="217">
        <v>82000</v>
      </c>
      <c r="G12146" s="68">
        <f t="shared" si="351"/>
        <v>82000</v>
      </c>
      <c r="H12146" s="86" t="s">
        <v>2274</v>
      </c>
      <c r="I12146" s="610" t="s">
        <v>11700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10" t="s">
        <v>11700</v>
      </c>
    </row>
    <row r="12148" spans="1:9" hidden="1" x14ac:dyDescent="0.25">
      <c r="A12148" s="60" t="s">
        <v>322</v>
      </c>
      <c r="B12148" s="60" t="s">
        <v>8632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10" t="s">
        <v>11700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51"/>
        <v>40000</v>
      </c>
      <c r="H12149" s="86" t="s">
        <v>2274</v>
      </c>
      <c r="I12149" s="610" t="s">
        <v>11700</v>
      </c>
    </row>
    <row r="12150" spans="1:9" hidden="1" x14ac:dyDescent="0.25">
      <c r="A12150" s="60" t="s">
        <v>5632</v>
      </c>
      <c r="B12150" s="60" t="s">
        <v>3997</v>
      </c>
      <c r="C12150" s="60" t="s">
        <v>4419</v>
      </c>
      <c r="D12150" s="81">
        <v>5</v>
      </c>
      <c r="E12150" s="66" t="s">
        <v>137</v>
      </c>
      <c r="F12150" s="217">
        <v>23000</v>
      </c>
      <c r="G12150" s="68">
        <f t="shared" si="351"/>
        <v>115000</v>
      </c>
      <c r="H12150" s="86" t="s">
        <v>2277</v>
      </c>
      <c r="I12150" s="364"/>
    </row>
    <row r="12151" spans="1:9" hidden="1" x14ac:dyDescent="0.25">
      <c r="A12151" s="60" t="s">
        <v>5632</v>
      </c>
      <c r="B12151" s="60" t="s">
        <v>5635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51"/>
        <v>100000</v>
      </c>
      <c r="H12151" s="86" t="s">
        <v>35</v>
      </c>
      <c r="I12151" s="60"/>
    </row>
    <row r="12152" spans="1:9" hidden="1" x14ac:dyDescent="0.25">
      <c r="A12152" s="60" t="s">
        <v>5632</v>
      </c>
      <c r="B12152" s="77" t="s">
        <v>5643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5644</v>
      </c>
      <c r="I12152" s="60"/>
    </row>
    <row r="12153" spans="1:9" hidden="1" x14ac:dyDescent="0.25">
      <c r="A12153" s="60" t="s">
        <v>5632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51"/>
        <v>3310484</v>
      </c>
      <c r="H12153" s="374" t="s">
        <v>8727</v>
      </c>
      <c r="I12153" s="364" t="s">
        <v>11701</v>
      </c>
    </row>
    <row r="12154" spans="1:9" hidden="1" x14ac:dyDescent="0.25">
      <c r="A12154" s="60" t="s">
        <v>5632</v>
      </c>
      <c r="B12154" s="79" t="s">
        <v>101</v>
      </c>
      <c r="C12154" s="60" t="s">
        <v>11702</v>
      </c>
      <c r="D12154" s="65">
        <v>1</v>
      </c>
      <c r="E12154" s="66" t="s">
        <v>31</v>
      </c>
      <c r="F12154" s="67">
        <v>3699999</v>
      </c>
      <c r="G12154" s="68">
        <f t="shared" si="351"/>
        <v>3699999</v>
      </c>
      <c r="H12154" s="86" t="s">
        <v>3948</v>
      </c>
      <c r="I12154" s="364" t="s">
        <v>11703</v>
      </c>
    </row>
    <row r="12155" spans="1:9" hidden="1" x14ac:dyDescent="0.25">
      <c r="A12155" s="60" t="s">
        <v>5632</v>
      </c>
      <c r="B12155" s="79" t="s">
        <v>101</v>
      </c>
      <c r="C12155" s="75" t="s">
        <v>11704</v>
      </c>
      <c r="D12155" s="65">
        <v>1</v>
      </c>
      <c r="E12155" s="66" t="s">
        <v>31</v>
      </c>
      <c r="F12155" s="67">
        <v>3699999</v>
      </c>
      <c r="G12155" s="68">
        <f t="shared" si="351"/>
        <v>3699999</v>
      </c>
      <c r="H12155" s="86" t="s">
        <v>3948</v>
      </c>
      <c r="I12155" s="364" t="s">
        <v>11703</v>
      </c>
    </row>
    <row r="12156" spans="1:9" hidden="1" x14ac:dyDescent="0.25">
      <c r="A12156" s="60" t="s">
        <v>5632</v>
      </c>
      <c r="B12156" s="60" t="s">
        <v>11705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51"/>
        <v>490000</v>
      </c>
      <c r="H12156" s="374" t="s">
        <v>3948</v>
      </c>
      <c r="I12156" s="364" t="s">
        <v>11703</v>
      </c>
    </row>
    <row r="12157" spans="1:9" hidden="1" x14ac:dyDescent="0.25">
      <c r="A12157" s="60" t="s">
        <v>5632</v>
      </c>
      <c r="B12157" s="60" t="s">
        <v>5599</v>
      </c>
      <c r="C12157" s="60" t="s">
        <v>10563</v>
      </c>
      <c r="D12157" s="65">
        <v>1</v>
      </c>
      <c r="E12157" s="66" t="s">
        <v>31</v>
      </c>
      <c r="F12157" s="67">
        <v>850000</v>
      </c>
      <c r="G12157" s="68">
        <f t="shared" si="351"/>
        <v>850000</v>
      </c>
      <c r="H12157" s="86" t="s">
        <v>3948</v>
      </c>
      <c r="I12157" s="364" t="s">
        <v>11703</v>
      </c>
    </row>
    <row r="12158" spans="1:9" hidden="1" x14ac:dyDescent="0.25">
      <c r="A12158" s="60" t="s">
        <v>5632</v>
      </c>
      <c r="B12158" s="60" t="s">
        <v>4047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51"/>
        <v>175000</v>
      </c>
      <c r="H12158" s="86" t="s">
        <v>3948</v>
      </c>
      <c r="I12158" s="364" t="s">
        <v>11703</v>
      </c>
    </row>
    <row r="12159" spans="1:9" hidden="1" x14ac:dyDescent="0.25">
      <c r="A12159" s="60" t="s">
        <v>5632</v>
      </c>
      <c r="B12159" s="63" t="s">
        <v>8381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51"/>
        <v>210000</v>
      </c>
      <c r="H12159" s="86" t="s">
        <v>3948</v>
      </c>
      <c r="I12159" s="364" t="s">
        <v>11703</v>
      </c>
    </row>
    <row r="12160" spans="1:9" hidden="1" x14ac:dyDescent="0.25">
      <c r="A12160" s="60" t="s">
        <v>5632</v>
      </c>
      <c r="B12160" s="60" t="s">
        <v>11437</v>
      </c>
      <c r="C12160" s="60" t="s">
        <v>5007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3948</v>
      </c>
      <c r="I12160" s="364" t="s">
        <v>11703</v>
      </c>
    </row>
    <row r="12161" spans="1:9" hidden="1" x14ac:dyDescent="0.25">
      <c r="A12161" s="60" t="s">
        <v>5632</v>
      </c>
      <c r="B12161" s="60" t="s">
        <v>115</v>
      </c>
      <c r="C12161" s="87" t="s">
        <v>11706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3894</v>
      </c>
      <c r="I12161" s="364" t="s">
        <v>11707</v>
      </c>
    </row>
    <row r="12162" spans="1:9" hidden="1" x14ac:dyDescent="0.25">
      <c r="A12162" s="60" t="s">
        <v>5632</v>
      </c>
      <c r="B12162" s="60" t="s">
        <v>115</v>
      </c>
      <c r="C12162" s="60" t="s">
        <v>4910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3894</v>
      </c>
      <c r="I12162" s="364" t="s">
        <v>11707</v>
      </c>
    </row>
    <row r="12163" spans="1:9" hidden="1" x14ac:dyDescent="0.25">
      <c r="A12163" s="60" t="s">
        <v>5632</v>
      </c>
      <c r="B12163" s="60" t="s">
        <v>115</v>
      </c>
      <c r="C12163" s="60" t="s">
        <v>11708</v>
      </c>
      <c r="D12163" s="65">
        <v>1</v>
      </c>
      <c r="E12163" s="66" t="s">
        <v>71</v>
      </c>
      <c r="F12163" s="68">
        <v>1900000</v>
      </c>
      <c r="G12163" s="68">
        <f t="shared" si="351"/>
        <v>1900000</v>
      </c>
      <c r="H12163" s="86" t="s">
        <v>3894</v>
      </c>
      <c r="I12163" s="364" t="s">
        <v>11707</v>
      </c>
    </row>
    <row r="12164" spans="1:9" hidden="1" x14ac:dyDescent="0.25">
      <c r="A12164" s="60" t="s">
        <v>5632</v>
      </c>
      <c r="B12164" s="60" t="s">
        <v>115</v>
      </c>
      <c r="C12164" s="60" t="s">
        <v>11709</v>
      </c>
      <c r="D12164" s="81">
        <v>1</v>
      </c>
      <c r="E12164" s="66" t="s">
        <v>71</v>
      </c>
      <c r="F12164" s="68">
        <v>1900000</v>
      </c>
      <c r="G12164" s="217">
        <f t="shared" si="351"/>
        <v>1900000</v>
      </c>
      <c r="H12164" s="86" t="s">
        <v>3894</v>
      </c>
      <c r="I12164" s="364" t="s">
        <v>11707</v>
      </c>
    </row>
    <row r="12165" spans="1:9" hidden="1" x14ac:dyDescent="0.25">
      <c r="A12165" s="60" t="s">
        <v>5632</v>
      </c>
      <c r="B12165" s="60" t="s">
        <v>11215</v>
      </c>
      <c r="C12165" s="60" t="s">
        <v>11710</v>
      </c>
      <c r="D12165" s="65">
        <v>1</v>
      </c>
      <c r="E12165" s="66" t="s">
        <v>31</v>
      </c>
      <c r="F12165" s="217">
        <v>1545000</v>
      </c>
      <c r="G12165" s="68">
        <f t="shared" si="351"/>
        <v>1545000</v>
      </c>
      <c r="H12165" s="86" t="s">
        <v>3894</v>
      </c>
      <c r="I12165" s="364" t="s">
        <v>11707</v>
      </c>
    </row>
    <row r="12166" spans="1:9" hidden="1" x14ac:dyDescent="0.25">
      <c r="A12166" s="60" t="s">
        <v>5632</v>
      </c>
      <c r="B12166" s="60" t="s">
        <v>11215</v>
      </c>
      <c r="C12166" s="87" t="s">
        <v>11711</v>
      </c>
      <c r="D12166" s="65">
        <v>1</v>
      </c>
      <c r="E12166" s="66" t="s">
        <v>31</v>
      </c>
      <c r="F12166" s="217">
        <v>1545000</v>
      </c>
      <c r="G12166" s="68">
        <f t="shared" si="351"/>
        <v>1545000</v>
      </c>
      <c r="H12166" s="86" t="s">
        <v>3894</v>
      </c>
      <c r="I12166" s="364" t="s">
        <v>11707</v>
      </c>
    </row>
    <row r="12167" spans="1:9" hidden="1" x14ac:dyDescent="0.25">
      <c r="A12167" s="60" t="s">
        <v>5632</v>
      </c>
      <c r="B12167" s="60" t="s">
        <v>11215</v>
      </c>
      <c r="C12167" s="63" t="s">
        <v>11712</v>
      </c>
      <c r="D12167" s="65">
        <v>1</v>
      </c>
      <c r="E12167" s="66" t="s">
        <v>31</v>
      </c>
      <c r="F12167" s="217">
        <v>1545000</v>
      </c>
      <c r="G12167" s="68">
        <f t="shared" si="351"/>
        <v>1545000</v>
      </c>
      <c r="H12167" s="86" t="s">
        <v>3894</v>
      </c>
      <c r="I12167" s="364" t="s">
        <v>11707</v>
      </c>
    </row>
    <row r="12168" spans="1:9" hidden="1" x14ac:dyDescent="0.25">
      <c r="A12168" s="60" t="s">
        <v>5632</v>
      </c>
      <c r="B12168" s="60" t="s">
        <v>11215</v>
      </c>
      <c r="C12168" s="71" t="s">
        <v>11713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3894</v>
      </c>
      <c r="I12168" s="364" t="s">
        <v>11707</v>
      </c>
    </row>
    <row r="12169" spans="1:9" hidden="1" x14ac:dyDescent="0.25">
      <c r="A12169" s="60" t="s">
        <v>5632</v>
      </c>
      <c r="B12169" s="60" t="s">
        <v>11215</v>
      </c>
      <c r="C12169" s="60" t="s">
        <v>11714</v>
      </c>
      <c r="D12169" s="65">
        <v>1</v>
      </c>
      <c r="E12169" s="76" t="s">
        <v>31</v>
      </c>
      <c r="F12169" s="217">
        <v>1545000</v>
      </c>
      <c r="G12169" s="68">
        <f t="shared" si="351"/>
        <v>1545000</v>
      </c>
      <c r="H12169" s="86" t="s">
        <v>3894</v>
      </c>
      <c r="I12169" s="364" t="s">
        <v>11707</v>
      </c>
    </row>
    <row r="12170" spans="1:9" hidden="1" x14ac:dyDescent="0.25">
      <c r="A12170" s="60" t="s">
        <v>5632</v>
      </c>
      <c r="B12170" s="60" t="s">
        <v>11215</v>
      </c>
      <c r="C12170" s="60" t="s">
        <v>11715</v>
      </c>
      <c r="D12170" s="81">
        <v>1</v>
      </c>
      <c r="E12170" s="66" t="s">
        <v>31</v>
      </c>
      <c r="F12170" s="217">
        <v>1545000</v>
      </c>
      <c r="G12170" s="68">
        <f t="shared" si="351"/>
        <v>1545000</v>
      </c>
      <c r="H12170" s="86" t="s">
        <v>3894</v>
      </c>
      <c r="I12170" s="364" t="s">
        <v>11707</v>
      </c>
    </row>
    <row r="12171" spans="1:9" hidden="1" x14ac:dyDescent="0.25">
      <c r="A12171" s="60" t="s">
        <v>5632</v>
      </c>
      <c r="B12171" s="60" t="s">
        <v>11453</v>
      </c>
      <c r="C12171" s="60" t="s">
        <v>11716</v>
      </c>
      <c r="D12171" s="81">
        <v>1</v>
      </c>
      <c r="E12171" s="66" t="s">
        <v>31</v>
      </c>
      <c r="F12171" s="217">
        <v>1275000</v>
      </c>
      <c r="G12171" s="68">
        <f t="shared" ref="G12171:G12191" si="352">F12171*D12171</f>
        <v>1275000</v>
      </c>
      <c r="H12171" s="86" t="s">
        <v>3894</v>
      </c>
      <c r="I12171" s="610" t="s">
        <v>11707</v>
      </c>
    </row>
    <row r="12172" spans="1:9" hidden="1" x14ac:dyDescent="0.25">
      <c r="A12172" s="60" t="s">
        <v>5632</v>
      </c>
      <c r="B12172" s="60" t="s">
        <v>11453</v>
      </c>
      <c r="C12172" s="60" t="s">
        <v>11717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3894</v>
      </c>
      <c r="I12172" s="610" t="s">
        <v>11707</v>
      </c>
    </row>
    <row r="12173" spans="1:9" hidden="1" x14ac:dyDescent="0.25">
      <c r="A12173" s="60" t="s">
        <v>5632</v>
      </c>
      <c r="B12173" s="60" t="s">
        <v>11453</v>
      </c>
      <c r="C12173" s="60" t="s">
        <v>11718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3894</v>
      </c>
      <c r="I12173" s="610" t="s">
        <v>11719</v>
      </c>
    </row>
    <row r="12174" spans="1:9" hidden="1" x14ac:dyDescent="0.25">
      <c r="A12174" s="60" t="s">
        <v>5632</v>
      </c>
      <c r="B12174" s="60" t="s">
        <v>11453</v>
      </c>
      <c r="C12174" s="203" t="s">
        <v>11720</v>
      </c>
      <c r="D12174" s="65">
        <v>1</v>
      </c>
      <c r="E12174" s="66" t="s">
        <v>31</v>
      </c>
      <c r="F12174" s="217">
        <v>1275000</v>
      </c>
      <c r="G12174" s="68">
        <f t="shared" si="352"/>
        <v>1275000</v>
      </c>
      <c r="H12174" s="86" t="s">
        <v>3894</v>
      </c>
      <c r="I12174" s="610" t="s">
        <v>11719</v>
      </c>
    </row>
    <row r="12175" spans="1:9" hidden="1" x14ac:dyDescent="0.25">
      <c r="A12175" s="60" t="s">
        <v>5632</v>
      </c>
      <c r="B12175" s="60" t="s">
        <v>11453</v>
      </c>
      <c r="C12175" s="60" t="s">
        <v>11721</v>
      </c>
      <c r="D12175" s="65">
        <v>1</v>
      </c>
      <c r="E12175" s="66" t="s">
        <v>31</v>
      </c>
      <c r="F12175" s="217">
        <v>1275000</v>
      </c>
      <c r="G12175" s="68">
        <f t="shared" si="352"/>
        <v>1275000</v>
      </c>
      <c r="H12175" s="86" t="s">
        <v>3894</v>
      </c>
      <c r="I12175" s="610" t="s">
        <v>11719</v>
      </c>
    </row>
    <row r="12176" spans="1:9" hidden="1" x14ac:dyDescent="0.25">
      <c r="A12176" s="60" t="s">
        <v>5632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52"/>
        <v>1110000</v>
      </c>
      <c r="H12176" s="86" t="s">
        <v>3894</v>
      </c>
      <c r="I12176" s="610" t="s">
        <v>11719</v>
      </c>
    </row>
    <row r="12177" spans="1:9" hidden="1" x14ac:dyDescent="0.25">
      <c r="A12177" s="60" t="s">
        <v>5632</v>
      </c>
      <c r="B12177" s="60" t="s">
        <v>6106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52"/>
        <v>825000</v>
      </c>
      <c r="H12177" s="86" t="s">
        <v>3894</v>
      </c>
      <c r="I12177" s="610" t="s">
        <v>11719</v>
      </c>
    </row>
    <row r="12178" spans="1:9" hidden="1" x14ac:dyDescent="0.25">
      <c r="A12178" s="60" t="s">
        <v>5632</v>
      </c>
      <c r="B12178" s="60" t="s">
        <v>11434</v>
      </c>
      <c r="C12178" s="60" t="s">
        <v>5007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3894</v>
      </c>
      <c r="I12178" s="610" t="s">
        <v>11719</v>
      </c>
    </row>
    <row r="12179" spans="1:9" hidden="1" x14ac:dyDescent="0.25">
      <c r="A12179" s="60" t="s">
        <v>5632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52"/>
        <v>12750</v>
      </c>
      <c r="H12179" s="86" t="s">
        <v>134</v>
      </c>
      <c r="I12179" s="364"/>
    </row>
    <row r="12180" spans="1:9" hidden="1" x14ac:dyDescent="0.25">
      <c r="A12180" s="60" t="s">
        <v>5632</v>
      </c>
      <c r="B12180" s="79" t="s">
        <v>5633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52"/>
        <v>620000</v>
      </c>
      <c r="H12180" s="86" t="s">
        <v>3884</v>
      </c>
      <c r="I12180" s="364"/>
    </row>
    <row r="12181" spans="1:9" hidden="1" x14ac:dyDescent="0.25">
      <c r="A12181" s="60" t="s">
        <v>5632</v>
      </c>
      <c r="B12181" s="60" t="s">
        <v>5634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52"/>
        <v>140000</v>
      </c>
      <c r="H12181" s="86" t="s">
        <v>3884</v>
      </c>
      <c r="I12181" s="364"/>
    </row>
    <row r="12182" spans="1:9" hidden="1" x14ac:dyDescent="0.25">
      <c r="A12182" s="60" t="s">
        <v>5632</v>
      </c>
      <c r="B12182" s="79" t="s">
        <v>4748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5636</v>
      </c>
      <c r="I12182" s="364"/>
    </row>
    <row r="12183" spans="1:9" hidden="1" x14ac:dyDescent="0.25">
      <c r="A12183" s="60" t="s">
        <v>5632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5636</v>
      </c>
      <c r="I12183" s="364"/>
    </row>
    <row r="12184" spans="1:9" hidden="1" x14ac:dyDescent="0.25">
      <c r="A12184" s="60" t="s">
        <v>5632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5636</v>
      </c>
      <c r="I12184" s="364"/>
    </row>
    <row r="12185" spans="1:9" hidden="1" x14ac:dyDescent="0.25">
      <c r="A12185" s="60" t="s">
        <v>5632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5636</v>
      </c>
      <c r="I12185" s="364"/>
    </row>
    <row r="12186" spans="1:9" hidden="1" x14ac:dyDescent="0.25">
      <c r="A12186" s="60" t="s">
        <v>5632</v>
      </c>
      <c r="B12186" s="60" t="s">
        <v>5639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52"/>
        <v>32000</v>
      </c>
      <c r="H12186" s="86" t="s">
        <v>5640</v>
      </c>
      <c r="I12186" s="364"/>
    </row>
    <row r="12187" spans="1:9" hidden="1" x14ac:dyDescent="0.25">
      <c r="A12187" s="60" t="s">
        <v>5632</v>
      </c>
      <c r="B12187" s="80" t="s">
        <v>5641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52"/>
        <v>5000</v>
      </c>
      <c r="H12187" s="86" t="s">
        <v>5640</v>
      </c>
      <c r="I12187" s="364"/>
    </row>
    <row r="12188" spans="1:9" hidden="1" x14ac:dyDescent="0.25">
      <c r="A12188" s="60" t="s">
        <v>5632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11722</v>
      </c>
    </row>
    <row r="12189" spans="1:9" hidden="1" x14ac:dyDescent="0.25">
      <c r="A12189" s="60" t="s">
        <v>5632</v>
      </c>
      <c r="B12189" s="60" t="s">
        <v>4047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52"/>
        <v>87500</v>
      </c>
      <c r="H12189" s="86" t="s">
        <v>714</v>
      </c>
      <c r="I12189" s="60" t="s">
        <v>11722</v>
      </c>
    </row>
    <row r="12190" spans="1:9" hidden="1" x14ac:dyDescent="0.25">
      <c r="A12190" s="60" t="s">
        <v>5632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52"/>
        <v>100000</v>
      </c>
      <c r="H12190" s="86" t="s">
        <v>825</v>
      </c>
      <c r="I12190" s="60" t="s">
        <v>11723</v>
      </c>
    </row>
    <row r="12191" spans="1:9" hidden="1" x14ac:dyDescent="0.25">
      <c r="A12191" s="60" t="s">
        <v>5632</v>
      </c>
      <c r="B12191" s="77" t="s">
        <v>5642</v>
      </c>
      <c r="C12191" s="60" t="s">
        <v>10563</v>
      </c>
      <c r="D12191" s="81">
        <v>1</v>
      </c>
      <c r="E12191" s="66" t="s">
        <v>31</v>
      </c>
      <c r="F12191" s="217">
        <v>475000</v>
      </c>
      <c r="G12191" s="68">
        <f t="shared" si="352"/>
        <v>475000</v>
      </c>
      <c r="H12191" s="86" t="s">
        <v>825</v>
      </c>
      <c r="I12191" s="60" t="s">
        <v>11723</v>
      </c>
    </row>
    <row r="12192" spans="1:9" hidden="1" x14ac:dyDescent="0.25">
      <c r="A12192" s="60" t="s">
        <v>5632</v>
      </c>
      <c r="B12192" s="60" t="s">
        <v>5645</v>
      </c>
      <c r="C12192" s="60" t="s">
        <v>70</v>
      </c>
      <c r="D12192" s="81">
        <v>1</v>
      </c>
      <c r="E12192" s="66" t="s">
        <v>31</v>
      </c>
      <c r="F12192" s="403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5650</v>
      </c>
      <c r="B12193" s="60" t="s">
        <v>3997</v>
      </c>
      <c r="C12193" s="60" t="s">
        <v>4419</v>
      </c>
      <c r="D12193" s="81">
        <v>5</v>
      </c>
      <c r="E12193" s="66" t="s">
        <v>137</v>
      </c>
      <c r="F12193" s="217">
        <v>23000</v>
      </c>
      <c r="G12193" s="68">
        <f t="shared" ref="G12193:G12256" si="353">F12193*D12193</f>
        <v>115000</v>
      </c>
      <c r="H12193" s="86" t="s">
        <v>169</v>
      </c>
      <c r="I12193" s="364"/>
    </row>
    <row r="12194" spans="1:9" hidden="1" x14ac:dyDescent="0.25">
      <c r="A12194" s="60" t="s">
        <v>5650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53"/>
        <v>12500</v>
      </c>
      <c r="H12194" s="86" t="s">
        <v>1105</v>
      </c>
      <c r="I12194" s="60"/>
    </row>
    <row r="12195" spans="1:9" hidden="1" x14ac:dyDescent="0.25">
      <c r="A12195" s="60" t="s">
        <v>5650</v>
      </c>
      <c r="B12195" s="77" t="s">
        <v>5654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53"/>
        <v>18000</v>
      </c>
      <c r="H12195" s="86" t="s">
        <v>648</v>
      </c>
      <c r="I12195" s="60"/>
    </row>
    <row r="12196" spans="1:9" hidden="1" x14ac:dyDescent="0.25">
      <c r="A12196" s="60" t="s">
        <v>5650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53"/>
        <v>3000</v>
      </c>
      <c r="H12196" s="86" t="s">
        <v>5636</v>
      </c>
      <c r="I12196" s="60"/>
    </row>
    <row r="12197" spans="1:9" hidden="1" x14ac:dyDescent="0.25">
      <c r="A12197" s="60" t="s">
        <v>5650</v>
      </c>
      <c r="B12197" s="60" t="s">
        <v>4370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53"/>
        <v>116000</v>
      </c>
      <c r="H12197" s="86" t="s">
        <v>5636</v>
      </c>
      <c r="I12197" s="364"/>
    </row>
    <row r="12198" spans="1:9" hidden="1" x14ac:dyDescent="0.25">
      <c r="A12198" s="60" t="s">
        <v>5650</v>
      </c>
      <c r="B12198" s="79" t="s">
        <v>4638</v>
      </c>
      <c r="C12198" s="75" t="s">
        <v>5611</v>
      </c>
      <c r="D12198" s="65">
        <v>1</v>
      </c>
      <c r="E12198" s="66" t="s">
        <v>71</v>
      </c>
      <c r="F12198" s="67">
        <v>110000</v>
      </c>
      <c r="G12198" s="68">
        <f t="shared" si="353"/>
        <v>110000</v>
      </c>
      <c r="H12198" s="86" t="s">
        <v>5636</v>
      </c>
      <c r="I12198" s="364"/>
    </row>
    <row r="12199" spans="1:9" hidden="1" x14ac:dyDescent="0.25">
      <c r="A12199" s="60" t="s">
        <v>5650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53"/>
        <v>11250</v>
      </c>
      <c r="H12199" s="86" t="s">
        <v>5636</v>
      </c>
      <c r="I12199" s="364"/>
    </row>
    <row r="12200" spans="1:9" hidden="1" x14ac:dyDescent="0.25">
      <c r="A12200" s="60" t="s">
        <v>5650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53"/>
        <v>42300</v>
      </c>
      <c r="H12200" s="86" t="s">
        <v>154</v>
      </c>
      <c r="I12200" s="364"/>
    </row>
    <row r="12201" spans="1:9" hidden="1" x14ac:dyDescent="0.25">
      <c r="A12201" s="60" t="s">
        <v>5650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53"/>
        <v>225600</v>
      </c>
      <c r="H12201" s="374" t="s">
        <v>5668</v>
      </c>
      <c r="I12201" s="364"/>
    </row>
    <row r="12202" spans="1:9" hidden="1" x14ac:dyDescent="0.25">
      <c r="A12202" s="60" t="s">
        <v>5650</v>
      </c>
      <c r="B12202" s="60" t="s">
        <v>8381</v>
      </c>
      <c r="C12202" s="60" t="s">
        <v>8382</v>
      </c>
      <c r="D12202" s="65">
        <v>1</v>
      </c>
      <c r="E12202" s="66" t="s">
        <v>31</v>
      </c>
      <c r="F12202" s="67">
        <v>82000</v>
      </c>
      <c r="G12202" s="68">
        <f t="shared" si="353"/>
        <v>82000</v>
      </c>
      <c r="H12202" s="86" t="s">
        <v>1032</v>
      </c>
      <c r="I12202" s="364" t="s">
        <v>11724</v>
      </c>
    </row>
    <row r="12203" spans="1:9" hidden="1" x14ac:dyDescent="0.25">
      <c r="A12203" s="60" t="s">
        <v>5650</v>
      </c>
      <c r="B12203" s="60" t="s">
        <v>5195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53"/>
        <v>36000</v>
      </c>
      <c r="H12203" s="86" t="s">
        <v>1032</v>
      </c>
      <c r="I12203" s="364" t="s">
        <v>11724</v>
      </c>
    </row>
    <row r="12204" spans="1:9" hidden="1" x14ac:dyDescent="0.25">
      <c r="A12204" s="60" t="s">
        <v>5650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53"/>
        <v>225600</v>
      </c>
      <c r="H12204" s="86" t="s">
        <v>1032</v>
      </c>
      <c r="I12204" s="364" t="s">
        <v>11724</v>
      </c>
    </row>
    <row r="12205" spans="1:9" hidden="1" x14ac:dyDescent="0.25">
      <c r="A12205" s="60" t="s">
        <v>5650</v>
      </c>
      <c r="B12205" s="60" t="s">
        <v>5646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53"/>
        <v>40000</v>
      </c>
      <c r="H12205" s="86" t="s">
        <v>749</v>
      </c>
      <c r="I12205" s="364"/>
    </row>
    <row r="12206" spans="1:9" hidden="1" x14ac:dyDescent="0.25">
      <c r="A12206" s="60" t="s">
        <v>5650</v>
      </c>
      <c r="B12206" s="79" t="s">
        <v>5651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53"/>
        <v>970000</v>
      </c>
      <c r="H12206" s="86" t="s">
        <v>1043</v>
      </c>
      <c r="I12206" s="364" t="s">
        <v>11725</v>
      </c>
    </row>
    <row r="12207" spans="1:9" hidden="1" x14ac:dyDescent="0.25">
      <c r="A12207" s="60" t="s">
        <v>5650</v>
      </c>
      <c r="B12207" s="79" t="s">
        <v>5651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53"/>
        <v>485000</v>
      </c>
      <c r="H12207" s="86" t="s">
        <v>536</v>
      </c>
      <c r="I12207" s="364" t="s">
        <v>11726</v>
      </c>
    </row>
    <row r="12208" spans="1:9" hidden="1" x14ac:dyDescent="0.25">
      <c r="A12208" s="60" t="s">
        <v>5650</v>
      </c>
      <c r="B12208" s="60" t="s">
        <v>3442</v>
      </c>
      <c r="C12208" s="60" t="s">
        <v>11727</v>
      </c>
      <c r="D12208" s="65">
        <v>1</v>
      </c>
      <c r="E12208" s="66" t="s">
        <v>31</v>
      </c>
      <c r="F12208" s="217">
        <v>1550000</v>
      </c>
      <c r="G12208" s="68">
        <f t="shared" si="353"/>
        <v>1550000</v>
      </c>
      <c r="H12208" s="86" t="s">
        <v>552</v>
      </c>
      <c r="I12208" s="364" t="s">
        <v>11728</v>
      </c>
    </row>
    <row r="12209" spans="1:9" hidden="1" x14ac:dyDescent="0.25">
      <c r="A12209" s="60" t="s">
        <v>5650</v>
      </c>
      <c r="B12209" s="60" t="s">
        <v>3442</v>
      </c>
      <c r="C12209" s="87" t="s">
        <v>11729</v>
      </c>
      <c r="D12209" s="65">
        <v>1</v>
      </c>
      <c r="E12209" s="66" t="s">
        <v>31</v>
      </c>
      <c r="F12209" s="217">
        <v>1550000</v>
      </c>
      <c r="G12209" s="68">
        <f t="shared" si="353"/>
        <v>1550000</v>
      </c>
      <c r="H12209" s="86" t="s">
        <v>552</v>
      </c>
      <c r="I12209" s="364" t="s">
        <v>11728</v>
      </c>
    </row>
    <row r="12210" spans="1:9" hidden="1" x14ac:dyDescent="0.25">
      <c r="A12210" s="60" t="s">
        <v>5650</v>
      </c>
      <c r="B12210" s="60" t="s">
        <v>3442</v>
      </c>
      <c r="C12210" s="63" t="s">
        <v>11730</v>
      </c>
      <c r="D12210" s="65">
        <v>1</v>
      </c>
      <c r="E12210" s="66" t="s">
        <v>31</v>
      </c>
      <c r="F12210" s="217">
        <v>1550000</v>
      </c>
      <c r="G12210" s="68">
        <f t="shared" si="353"/>
        <v>1550000</v>
      </c>
      <c r="H12210" s="86" t="s">
        <v>552</v>
      </c>
      <c r="I12210" s="364" t="s">
        <v>11728</v>
      </c>
    </row>
    <row r="12211" spans="1:9" hidden="1" x14ac:dyDescent="0.25">
      <c r="A12211" s="60" t="s">
        <v>5650</v>
      </c>
      <c r="B12211" s="60" t="s">
        <v>3442</v>
      </c>
      <c r="C12211" s="71" t="s">
        <v>11731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11728</v>
      </c>
    </row>
    <row r="12212" spans="1:9" hidden="1" x14ac:dyDescent="0.25">
      <c r="A12212" s="60" t="s">
        <v>5650</v>
      </c>
      <c r="B12212" s="75" t="s">
        <v>4165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53"/>
        <v>275000</v>
      </c>
      <c r="H12212" s="86" t="s">
        <v>667</v>
      </c>
      <c r="I12212" s="364" t="s">
        <v>11732</v>
      </c>
    </row>
    <row r="12213" spans="1:9" hidden="1" x14ac:dyDescent="0.25">
      <c r="A12213" s="60" t="s">
        <v>5650</v>
      </c>
      <c r="B12213" s="60" t="s">
        <v>4209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53"/>
        <v>420000</v>
      </c>
      <c r="H12213" s="86" t="s">
        <v>667</v>
      </c>
      <c r="I12213" s="364" t="s">
        <v>11732</v>
      </c>
    </row>
    <row r="12214" spans="1:9" hidden="1" x14ac:dyDescent="0.25">
      <c r="A12214" s="60" t="s">
        <v>5650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11732</v>
      </c>
    </row>
    <row r="12215" spans="1:9" hidden="1" x14ac:dyDescent="0.25">
      <c r="A12215" s="60" t="s">
        <v>5650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10" t="s">
        <v>11732</v>
      </c>
    </row>
    <row r="12216" spans="1:9" hidden="1" x14ac:dyDescent="0.25">
      <c r="A12216" s="60" t="s">
        <v>5650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53"/>
        <v>3000</v>
      </c>
      <c r="H12216" s="86" t="s">
        <v>166</v>
      </c>
      <c r="I12216" s="610" t="s">
        <v>11733</v>
      </c>
    </row>
    <row r="12217" spans="1:9" hidden="1" x14ac:dyDescent="0.25">
      <c r="A12217" s="60" t="s">
        <v>5650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53"/>
        <v>225600</v>
      </c>
      <c r="H12217" s="86" t="s">
        <v>166</v>
      </c>
      <c r="I12217" s="610" t="s">
        <v>11733</v>
      </c>
    </row>
    <row r="12218" spans="1:9" hidden="1" x14ac:dyDescent="0.25">
      <c r="A12218" s="60" t="s">
        <v>5650</v>
      </c>
      <c r="B12218" s="60" t="s">
        <v>10636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53"/>
        <v>205000</v>
      </c>
      <c r="H12218" s="86" t="s">
        <v>166</v>
      </c>
      <c r="I12218" s="610" t="s">
        <v>11733</v>
      </c>
    </row>
    <row r="12219" spans="1:9" hidden="1" x14ac:dyDescent="0.25">
      <c r="A12219" s="60" t="s">
        <v>5650</v>
      </c>
      <c r="B12219" s="79" t="s">
        <v>4205</v>
      </c>
      <c r="C12219" s="71" t="s">
        <v>5967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10" t="s">
        <v>11734</v>
      </c>
    </row>
    <row r="12220" spans="1:9" hidden="1" x14ac:dyDescent="0.25">
      <c r="A12220" s="60" t="s">
        <v>5650</v>
      </c>
      <c r="B12220" s="94" t="s">
        <v>4299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53"/>
        <v>20000</v>
      </c>
      <c r="H12220" s="86" t="s">
        <v>2214</v>
      </c>
      <c r="I12220" s="364" t="s">
        <v>11734</v>
      </c>
    </row>
    <row r="12221" spans="1:9" hidden="1" x14ac:dyDescent="0.25">
      <c r="A12221" s="60" t="s">
        <v>5650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53"/>
        <v>11250</v>
      </c>
      <c r="H12221" s="86" t="s">
        <v>134</v>
      </c>
      <c r="I12221" s="364"/>
    </row>
    <row r="12222" spans="1:9" hidden="1" x14ac:dyDescent="0.25">
      <c r="A12222" s="60" t="s">
        <v>5650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5650</v>
      </c>
      <c r="B12223" s="60" t="s">
        <v>5648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11735</v>
      </c>
    </row>
    <row r="12224" spans="1:9" hidden="1" x14ac:dyDescent="0.25">
      <c r="A12224" s="60" t="s">
        <v>5650</v>
      </c>
      <c r="B12224" s="79" t="s">
        <v>5651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11736</v>
      </c>
    </row>
    <row r="12225" spans="1:9" hidden="1" x14ac:dyDescent="0.25">
      <c r="A12225" s="60" t="s">
        <v>5650</v>
      </c>
      <c r="B12225" s="60" t="s">
        <v>11737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5650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11738</v>
      </c>
    </row>
    <row r="12227" spans="1:9" hidden="1" x14ac:dyDescent="0.25">
      <c r="A12227" s="60" t="s">
        <v>5650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53"/>
        <v>225000</v>
      </c>
      <c r="H12227" s="86" t="s">
        <v>696</v>
      </c>
      <c r="I12227" s="86" t="s">
        <v>11738</v>
      </c>
    </row>
    <row r="12228" spans="1:9" hidden="1" x14ac:dyDescent="0.25">
      <c r="A12228" s="60" t="s">
        <v>5650</v>
      </c>
      <c r="B12228" s="111" t="s">
        <v>5655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53"/>
        <v>250000</v>
      </c>
      <c r="H12228" s="86" t="s">
        <v>1146</v>
      </c>
      <c r="I12228" s="60"/>
    </row>
    <row r="12229" spans="1:9" hidden="1" x14ac:dyDescent="0.25">
      <c r="A12229" s="60" t="s">
        <v>5650</v>
      </c>
      <c r="B12229" s="60" t="s">
        <v>5656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53"/>
        <v>75000</v>
      </c>
      <c r="H12229" s="86" t="s">
        <v>1146</v>
      </c>
      <c r="I12229" s="60"/>
    </row>
    <row r="12230" spans="1:9" hidden="1" x14ac:dyDescent="0.25">
      <c r="A12230" s="60" t="s">
        <v>5650</v>
      </c>
      <c r="B12230" s="60" t="s">
        <v>5657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53"/>
        <v>60000</v>
      </c>
      <c r="H12230" s="86" t="s">
        <v>1146</v>
      </c>
      <c r="I12230" s="60"/>
    </row>
    <row r="12231" spans="1:9" hidden="1" x14ac:dyDescent="0.25">
      <c r="A12231" s="60" t="s">
        <v>5658</v>
      </c>
      <c r="B12231" s="60" t="s">
        <v>11739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53"/>
        <v>12750</v>
      </c>
      <c r="H12231" s="86" t="s">
        <v>5636</v>
      </c>
      <c r="I12231" s="364"/>
    </row>
    <row r="12232" spans="1:9" hidden="1" x14ac:dyDescent="0.25">
      <c r="A12232" s="60" t="s">
        <v>5658</v>
      </c>
      <c r="B12232" s="60" t="s">
        <v>4370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53"/>
        <v>174000</v>
      </c>
      <c r="H12232" s="86" t="s">
        <v>5636</v>
      </c>
      <c r="I12232" s="60"/>
    </row>
    <row r="12233" spans="1:9" hidden="1" x14ac:dyDescent="0.25">
      <c r="A12233" s="60" t="s">
        <v>5658</v>
      </c>
      <c r="B12233" s="60" t="s">
        <v>4368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53"/>
        <v>255000</v>
      </c>
      <c r="H12233" s="86" t="s">
        <v>5636</v>
      </c>
      <c r="I12233" s="60"/>
    </row>
    <row r="12234" spans="1:9" hidden="1" x14ac:dyDescent="0.25">
      <c r="A12234" s="60" t="s">
        <v>5658</v>
      </c>
      <c r="B12234" s="60" t="s">
        <v>5330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53"/>
        <v>72000</v>
      </c>
      <c r="H12234" s="86" t="s">
        <v>5636</v>
      </c>
      <c r="I12234" s="60"/>
    </row>
    <row r="12235" spans="1:9" hidden="1" x14ac:dyDescent="0.25">
      <c r="A12235" s="60" t="s">
        <v>5658</v>
      </c>
      <c r="B12235" s="60" t="s">
        <v>5446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53"/>
        <v>14000</v>
      </c>
      <c r="H12235" s="86" t="s">
        <v>5636</v>
      </c>
      <c r="I12235" s="60"/>
    </row>
    <row r="12236" spans="1:9" hidden="1" x14ac:dyDescent="0.25">
      <c r="A12236" s="60" t="s">
        <v>5658</v>
      </c>
      <c r="B12236" s="60" t="s">
        <v>3442</v>
      </c>
      <c r="C12236" s="483" t="s">
        <v>11740</v>
      </c>
      <c r="D12236" s="65">
        <v>1</v>
      </c>
      <c r="E12236" s="66" t="s">
        <v>31</v>
      </c>
      <c r="F12236" s="67">
        <v>1550000</v>
      </c>
      <c r="G12236" s="68">
        <f t="shared" si="353"/>
        <v>1550000</v>
      </c>
      <c r="H12236" s="86" t="s">
        <v>552</v>
      </c>
      <c r="I12236" s="364" t="s">
        <v>11741</v>
      </c>
    </row>
    <row r="12237" spans="1:9" hidden="1" x14ac:dyDescent="0.25">
      <c r="A12237" s="60" t="s">
        <v>5658</v>
      </c>
      <c r="B12237" s="60" t="s">
        <v>3442</v>
      </c>
      <c r="C12237" s="483" t="s">
        <v>11742</v>
      </c>
      <c r="D12237" s="65">
        <v>1</v>
      </c>
      <c r="E12237" s="66" t="s">
        <v>31</v>
      </c>
      <c r="F12237" s="67">
        <v>1550000</v>
      </c>
      <c r="G12237" s="68">
        <f t="shared" si="353"/>
        <v>1550000</v>
      </c>
      <c r="H12237" s="86" t="s">
        <v>552</v>
      </c>
      <c r="I12237" s="364" t="s">
        <v>11741</v>
      </c>
    </row>
    <row r="12238" spans="1:9" hidden="1" x14ac:dyDescent="0.25">
      <c r="A12238" s="60" t="s">
        <v>5658</v>
      </c>
      <c r="B12238" s="60" t="s">
        <v>3442</v>
      </c>
      <c r="C12238" s="483" t="s">
        <v>11743</v>
      </c>
      <c r="D12238" s="65">
        <v>1</v>
      </c>
      <c r="E12238" s="66" t="s">
        <v>31</v>
      </c>
      <c r="F12238" s="67">
        <v>1550000</v>
      </c>
      <c r="G12238" s="68">
        <f t="shared" si="353"/>
        <v>1550000</v>
      </c>
      <c r="H12238" s="86" t="s">
        <v>552</v>
      </c>
      <c r="I12238" s="364" t="s">
        <v>11741</v>
      </c>
    </row>
    <row r="12239" spans="1:9" hidden="1" x14ac:dyDescent="0.25">
      <c r="A12239" s="60" t="s">
        <v>5658</v>
      </c>
      <c r="B12239" s="60" t="s">
        <v>3442</v>
      </c>
      <c r="C12239" s="483" t="s">
        <v>11744</v>
      </c>
      <c r="D12239" s="65">
        <v>1</v>
      </c>
      <c r="E12239" s="66" t="s">
        <v>31</v>
      </c>
      <c r="F12239" s="67">
        <v>1550000</v>
      </c>
      <c r="G12239" s="68">
        <f t="shared" si="353"/>
        <v>1550000</v>
      </c>
      <c r="H12239" s="86" t="s">
        <v>552</v>
      </c>
      <c r="I12239" s="364" t="s">
        <v>11741</v>
      </c>
    </row>
    <row r="12240" spans="1:9" hidden="1" x14ac:dyDescent="0.25">
      <c r="A12240" s="60" t="s">
        <v>5658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53"/>
        <v>13500</v>
      </c>
      <c r="H12240" s="374" t="s">
        <v>169</v>
      </c>
      <c r="I12240" s="364"/>
    </row>
    <row r="12241" spans="1:9" hidden="1" x14ac:dyDescent="0.25">
      <c r="A12241" s="60" t="s">
        <v>5658</v>
      </c>
      <c r="B12241" s="60" t="s">
        <v>6234</v>
      </c>
      <c r="C12241" s="60"/>
      <c r="D12241" s="81">
        <v>1</v>
      </c>
      <c r="E12241" s="66" t="s">
        <v>31</v>
      </c>
      <c r="F12241" s="68">
        <v>3000</v>
      </c>
      <c r="G12241" s="217">
        <f t="shared" si="353"/>
        <v>3000</v>
      </c>
      <c r="H12241" s="86" t="s">
        <v>169</v>
      </c>
      <c r="I12241" s="364"/>
    </row>
    <row r="12242" spans="1:9" hidden="1" x14ac:dyDescent="0.25">
      <c r="A12242" s="60" t="s">
        <v>5658</v>
      </c>
      <c r="B12242" s="60" t="s">
        <v>4426</v>
      </c>
      <c r="C12242" s="60" t="s">
        <v>10563</v>
      </c>
      <c r="D12242" s="81">
        <v>1</v>
      </c>
      <c r="E12242" s="66" t="s">
        <v>31</v>
      </c>
      <c r="F12242" s="82">
        <v>475000</v>
      </c>
      <c r="G12242" s="68">
        <f t="shared" si="353"/>
        <v>475000</v>
      </c>
      <c r="H12242" s="86" t="s">
        <v>1306</v>
      </c>
      <c r="I12242" s="364" t="s">
        <v>11697</v>
      </c>
    </row>
    <row r="12243" spans="1:9" hidden="1" x14ac:dyDescent="0.25">
      <c r="A12243" s="60" t="s">
        <v>5658</v>
      </c>
      <c r="B12243" s="77" t="s">
        <v>5660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53"/>
        <v>135000</v>
      </c>
      <c r="H12243" s="86" t="s">
        <v>5661</v>
      </c>
      <c r="I12243" s="364"/>
    </row>
    <row r="12244" spans="1:9" hidden="1" x14ac:dyDescent="0.25">
      <c r="A12244" s="60" t="s">
        <v>5658</v>
      </c>
      <c r="B12244" s="111" t="s">
        <v>5662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53"/>
        <v>24000</v>
      </c>
      <c r="H12244" s="86" t="s">
        <v>5661</v>
      </c>
      <c r="I12244" s="364"/>
    </row>
    <row r="12245" spans="1:9" hidden="1" x14ac:dyDescent="0.25">
      <c r="A12245" s="60" t="s">
        <v>5658</v>
      </c>
      <c r="B12245" s="60" t="s">
        <v>5663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5661</v>
      </c>
      <c r="I12245" s="364"/>
    </row>
    <row r="12246" spans="1:9" hidden="1" x14ac:dyDescent="0.25">
      <c r="A12246" s="60" t="s">
        <v>5658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53"/>
        <v>253800</v>
      </c>
      <c r="H12246" s="86" t="s">
        <v>1041</v>
      </c>
      <c r="I12246" s="364" t="s">
        <v>11745</v>
      </c>
    </row>
    <row r="12247" spans="1:9" hidden="1" x14ac:dyDescent="0.25">
      <c r="A12247" s="60" t="s">
        <v>5658</v>
      </c>
      <c r="B12247" s="60" t="s">
        <v>8381</v>
      </c>
      <c r="C12247" s="60" t="s">
        <v>8382</v>
      </c>
      <c r="D12247" s="81">
        <v>1</v>
      </c>
      <c r="E12247" s="66" t="s">
        <v>31</v>
      </c>
      <c r="F12247" s="217">
        <v>82000</v>
      </c>
      <c r="G12247" s="68">
        <f t="shared" si="353"/>
        <v>82000</v>
      </c>
      <c r="H12247" s="86" t="s">
        <v>1041</v>
      </c>
      <c r="I12247" s="364" t="s">
        <v>11745</v>
      </c>
    </row>
    <row r="12248" spans="1:9" hidden="1" x14ac:dyDescent="0.25">
      <c r="A12248" s="60" t="s">
        <v>5658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53"/>
        <v>38000</v>
      </c>
      <c r="H12248" s="86" t="s">
        <v>1041</v>
      </c>
      <c r="I12248" s="364" t="s">
        <v>11745</v>
      </c>
    </row>
    <row r="12249" spans="1:9" hidden="1" x14ac:dyDescent="0.25">
      <c r="A12249" s="60" t="s">
        <v>5658</v>
      </c>
      <c r="B12249" s="60" t="s">
        <v>4047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11745</v>
      </c>
    </row>
    <row r="12250" spans="1:9" hidden="1" x14ac:dyDescent="0.25">
      <c r="A12250" s="60" t="s">
        <v>5658</v>
      </c>
      <c r="B12250" s="79" t="s">
        <v>5651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53"/>
        <v>485000</v>
      </c>
      <c r="H12250" s="86" t="s">
        <v>1146</v>
      </c>
      <c r="I12250" s="364" t="s">
        <v>11746</v>
      </c>
    </row>
    <row r="12251" spans="1:9" hidden="1" x14ac:dyDescent="0.25">
      <c r="A12251" s="60" t="s">
        <v>5658</v>
      </c>
      <c r="B12251" s="60" t="s">
        <v>5664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53"/>
        <v>900000</v>
      </c>
      <c r="H12251" s="86" t="s">
        <v>5665</v>
      </c>
      <c r="I12251" s="364" t="s">
        <v>11747</v>
      </c>
    </row>
    <row r="12252" spans="1:9" hidden="1" x14ac:dyDescent="0.25">
      <c r="A12252" s="60" t="s">
        <v>5658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53"/>
        <v>137500</v>
      </c>
      <c r="H12252" s="86" t="s">
        <v>5666</v>
      </c>
      <c r="I12252" s="364" t="s">
        <v>11747</v>
      </c>
    </row>
    <row r="12253" spans="1:9" hidden="1" x14ac:dyDescent="0.25">
      <c r="A12253" s="60" t="s">
        <v>5658</v>
      </c>
      <c r="B12253" s="60" t="s">
        <v>5670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11747</v>
      </c>
    </row>
    <row r="12254" spans="1:9" hidden="1" x14ac:dyDescent="0.25">
      <c r="A12254" s="60" t="s">
        <v>5658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53"/>
        <v>40000</v>
      </c>
      <c r="H12254" s="86" t="s">
        <v>2744</v>
      </c>
      <c r="I12254" s="610" t="s">
        <v>11748</v>
      </c>
    </row>
    <row r="12255" spans="1:9" hidden="1" x14ac:dyDescent="0.25">
      <c r="A12255" s="60" t="s">
        <v>5658</v>
      </c>
      <c r="B12255" s="60" t="s">
        <v>4925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53"/>
        <v>20000</v>
      </c>
      <c r="H12255" s="86" t="s">
        <v>2744</v>
      </c>
      <c r="I12255" s="610" t="s">
        <v>11748</v>
      </c>
    </row>
    <row r="12256" spans="1:9" hidden="1" x14ac:dyDescent="0.25">
      <c r="A12256" s="60" t="s">
        <v>5658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53"/>
        <v>49500</v>
      </c>
      <c r="H12256" s="86" t="s">
        <v>2744</v>
      </c>
      <c r="I12256" s="610" t="s">
        <v>11748</v>
      </c>
    </row>
    <row r="12257" spans="1:9" hidden="1" x14ac:dyDescent="0.25">
      <c r="A12257" s="60" t="s">
        <v>5658</v>
      </c>
      <c r="B12257" s="77" t="s">
        <v>5667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5668</v>
      </c>
      <c r="I12257" s="610"/>
    </row>
    <row r="12258" spans="1:9" hidden="1" x14ac:dyDescent="0.25">
      <c r="A12258" s="60" t="s">
        <v>5658</v>
      </c>
      <c r="B12258" s="77" t="s">
        <v>5669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5668</v>
      </c>
      <c r="I12258" s="610"/>
    </row>
    <row r="12259" spans="1:9" hidden="1" x14ac:dyDescent="0.25">
      <c r="A12259" s="60" t="s">
        <v>5671</v>
      </c>
      <c r="B12259" s="60" t="s">
        <v>3997</v>
      </c>
      <c r="C12259" s="60" t="s">
        <v>4419</v>
      </c>
      <c r="D12259" s="81">
        <v>5</v>
      </c>
      <c r="E12259" s="66" t="s">
        <v>137</v>
      </c>
      <c r="F12259" s="217">
        <v>23000</v>
      </c>
      <c r="G12259" s="68">
        <f t="shared" ref="G12259:G12322" si="354">F12259*D12259</f>
        <v>115000</v>
      </c>
      <c r="H12259" s="86" t="s">
        <v>169</v>
      </c>
      <c r="I12259" s="364"/>
    </row>
    <row r="12260" spans="1:9" hidden="1" x14ac:dyDescent="0.25">
      <c r="A12260" s="60" t="s">
        <v>5671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54"/>
        <v>28200</v>
      </c>
      <c r="H12260" s="86" t="s">
        <v>138</v>
      </c>
      <c r="I12260" s="60"/>
    </row>
    <row r="12261" spans="1:9" hidden="1" x14ac:dyDescent="0.25">
      <c r="A12261" s="60" t="s">
        <v>5671</v>
      </c>
      <c r="B12261" s="60" t="s">
        <v>3997</v>
      </c>
      <c r="C12261" s="60" t="s">
        <v>4419</v>
      </c>
      <c r="D12261" s="81">
        <v>35</v>
      </c>
      <c r="E12261" s="66" t="s">
        <v>137</v>
      </c>
      <c r="F12261" s="217">
        <v>23000</v>
      </c>
      <c r="G12261" s="68">
        <f t="shared" si="354"/>
        <v>805000</v>
      </c>
      <c r="H12261" s="86" t="s">
        <v>5740</v>
      </c>
      <c r="I12261" s="60"/>
    </row>
    <row r="12262" spans="1:9" hidden="1" x14ac:dyDescent="0.25">
      <c r="A12262" s="60" t="s">
        <v>5671</v>
      </c>
      <c r="B12262" s="60" t="s">
        <v>5617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54"/>
        <v>61750</v>
      </c>
      <c r="H12262" s="86" t="s">
        <v>565</v>
      </c>
      <c r="I12262" s="60"/>
    </row>
    <row r="12263" spans="1:9" hidden="1" x14ac:dyDescent="0.25">
      <c r="A12263" s="60" t="s">
        <v>5671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54"/>
        <v>9000</v>
      </c>
      <c r="H12263" s="86" t="s">
        <v>5636</v>
      </c>
      <c r="I12263" s="60"/>
    </row>
    <row r="12264" spans="1:9" hidden="1" x14ac:dyDescent="0.25">
      <c r="A12264" s="60" t="s">
        <v>5671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54"/>
        <v>24750</v>
      </c>
      <c r="H12264" s="86" t="s">
        <v>620</v>
      </c>
      <c r="I12264" s="364"/>
    </row>
    <row r="12265" spans="1:9" hidden="1" x14ac:dyDescent="0.25">
      <c r="A12265" s="60" t="s">
        <v>5671</v>
      </c>
      <c r="B12265" s="60" t="s">
        <v>5672</v>
      </c>
      <c r="C12265" s="60" t="s">
        <v>5673</v>
      </c>
      <c r="D12265" s="65">
        <v>2</v>
      </c>
      <c r="E12265" s="66" t="s">
        <v>31</v>
      </c>
      <c r="F12265" s="67">
        <v>15000</v>
      </c>
      <c r="G12265" s="68">
        <f t="shared" si="354"/>
        <v>30000</v>
      </c>
      <c r="H12265" s="86" t="s">
        <v>648</v>
      </c>
      <c r="I12265" s="364"/>
    </row>
    <row r="12266" spans="1:9" hidden="1" x14ac:dyDescent="0.25">
      <c r="A12266" s="60" t="s">
        <v>5671</v>
      </c>
      <c r="B12266" s="60" t="s">
        <v>5674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54"/>
        <v>48000</v>
      </c>
      <c r="H12266" s="86" t="s">
        <v>648</v>
      </c>
      <c r="I12266" s="364"/>
    </row>
    <row r="12267" spans="1:9" hidden="1" x14ac:dyDescent="0.25">
      <c r="A12267" s="60" t="s">
        <v>5671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54"/>
        <v>30000</v>
      </c>
      <c r="H12267" s="86" t="s">
        <v>648</v>
      </c>
      <c r="I12267" s="364"/>
    </row>
    <row r="12268" spans="1:9" hidden="1" x14ac:dyDescent="0.25">
      <c r="A12268" s="60" t="s">
        <v>5671</v>
      </c>
      <c r="B12268" s="77" t="s">
        <v>5675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54"/>
        <v>33000</v>
      </c>
      <c r="H12268" s="86" t="s">
        <v>1317</v>
      </c>
      <c r="I12268" s="364"/>
    </row>
    <row r="12269" spans="1:9" hidden="1" x14ac:dyDescent="0.25">
      <c r="A12269" s="60" t="s">
        <v>5671</v>
      </c>
      <c r="B12269" s="77" t="s">
        <v>4060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54"/>
        <v>150000</v>
      </c>
      <c r="H12269" s="86" t="s">
        <v>2048</v>
      </c>
      <c r="I12269" s="364" t="s">
        <v>11749</v>
      </c>
    </row>
    <row r="12270" spans="1:9" hidden="1" x14ac:dyDescent="0.25">
      <c r="A12270" s="60" t="s">
        <v>5671</v>
      </c>
      <c r="B12270" s="60" t="s">
        <v>5676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5677</v>
      </c>
      <c r="I12270" s="364"/>
    </row>
    <row r="12271" spans="1:9" hidden="1" x14ac:dyDescent="0.25">
      <c r="A12271" s="60" t="s">
        <v>5671</v>
      </c>
      <c r="B12271" s="60" t="s">
        <v>5678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5677</v>
      </c>
      <c r="I12271" s="364"/>
    </row>
    <row r="12272" spans="1:9" hidden="1" x14ac:dyDescent="0.25">
      <c r="A12272" s="60" t="s">
        <v>5671</v>
      </c>
      <c r="B12272" s="80" t="s">
        <v>5679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5677</v>
      </c>
      <c r="I12272" s="364"/>
    </row>
    <row r="12273" spans="1:9" hidden="1" x14ac:dyDescent="0.25">
      <c r="A12273" s="60" t="s">
        <v>5671</v>
      </c>
      <c r="B12273" s="77" t="s">
        <v>5680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5677</v>
      </c>
      <c r="I12273" s="364"/>
    </row>
    <row r="12274" spans="1:9" hidden="1" x14ac:dyDescent="0.25">
      <c r="A12274" s="60" t="s">
        <v>5671</v>
      </c>
      <c r="B12274" s="611" t="s">
        <v>5651</v>
      </c>
      <c r="C12274" s="612" t="s">
        <v>4027</v>
      </c>
      <c r="D12274" s="486">
        <v>1</v>
      </c>
      <c r="E12274" s="487" t="s">
        <v>31</v>
      </c>
      <c r="F12274" s="613">
        <v>495000</v>
      </c>
      <c r="G12274" s="489">
        <f t="shared" si="354"/>
        <v>495000</v>
      </c>
      <c r="H12274" s="592" t="s">
        <v>2744</v>
      </c>
      <c r="I12274" s="592" t="s">
        <v>11748</v>
      </c>
    </row>
    <row r="12275" spans="1:9" hidden="1" x14ac:dyDescent="0.25">
      <c r="A12275" s="60" t="s">
        <v>5682</v>
      </c>
      <c r="B12275" s="60" t="s">
        <v>3997</v>
      </c>
      <c r="C12275" s="60" t="s">
        <v>4419</v>
      </c>
      <c r="D12275" s="81">
        <v>5</v>
      </c>
      <c r="E12275" s="66" t="s">
        <v>137</v>
      </c>
      <c r="F12275" s="217">
        <v>23000</v>
      </c>
      <c r="G12275" s="68">
        <f t="shared" si="354"/>
        <v>115000</v>
      </c>
      <c r="H12275" s="86" t="s">
        <v>5740</v>
      </c>
      <c r="I12275" s="60"/>
    </row>
    <row r="12276" spans="1:9" hidden="1" x14ac:dyDescent="0.25">
      <c r="A12276" s="60" t="s">
        <v>5682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54"/>
        <v>28200</v>
      </c>
      <c r="H12276" s="86" t="s">
        <v>1306</v>
      </c>
      <c r="I12276" s="60"/>
    </row>
    <row r="12277" spans="1:9" hidden="1" x14ac:dyDescent="0.25">
      <c r="A12277" s="60" t="s">
        <v>5682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5682</v>
      </c>
      <c r="B12278" s="60" t="s">
        <v>4949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54"/>
        <v>12600</v>
      </c>
      <c r="H12278" s="86" t="s">
        <v>5636</v>
      </c>
      <c r="I12278" s="60"/>
    </row>
    <row r="12279" spans="1:9" hidden="1" x14ac:dyDescent="0.25">
      <c r="A12279" s="60" t="s">
        <v>5682</v>
      </c>
      <c r="B12279" s="60" t="s">
        <v>5683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54"/>
        <v>3600</v>
      </c>
      <c r="H12279" s="86" t="s">
        <v>5636</v>
      </c>
      <c r="I12279" s="60"/>
    </row>
    <row r="12280" spans="1:9" hidden="1" x14ac:dyDescent="0.25">
      <c r="A12280" s="60" t="s">
        <v>5682</v>
      </c>
      <c r="B12280" s="60" t="s">
        <v>11750</v>
      </c>
      <c r="C12280" s="60" t="s">
        <v>10996</v>
      </c>
      <c r="D12280" s="65">
        <v>1</v>
      </c>
      <c r="E12280" s="66" t="s">
        <v>31</v>
      </c>
      <c r="F12280" s="68">
        <v>12000</v>
      </c>
      <c r="G12280" s="68">
        <f t="shared" si="354"/>
        <v>12000</v>
      </c>
      <c r="H12280" s="86" t="s">
        <v>5636</v>
      </c>
      <c r="I12280" s="60"/>
    </row>
    <row r="12281" spans="1:9" hidden="1" x14ac:dyDescent="0.25">
      <c r="A12281" s="60" t="s">
        <v>5682</v>
      </c>
      <c r="B12281" s="60" t="s">
        <v>2843</v>
      </c>
      <c r="C12281" s="483" t="s">
        <v>67</v>
      </c>
      <c r="D12281" s="65">
        <v>1</v>
      </c>
      <c r="E12281" s="66" t="s">
        <v>31</v>
      </c>
      <c r="F12281" s="67">
        <v>3000</v>
      </c>
      <c r="G12281" s="68">
        <f t="shared" si="354"/>
        <v>3000</v>
      </c>
      <c r="H12281" s="86" t="s">
        <v>5636</v>
      </c>
      <c r="I12281" s="60"/>
    </row>
    <row r="12282" spans="1:9" hidden="1" x14ac:dyDescent="0.25">
      <c r="A12282" s="60" t="s">
        <v>5682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54"/>
        <v>45000</v>
      </c>
      <c r="H12282" s="86" t="s">
        <v>134</v>
      </c>
      <c r="I12282" s="60"/>
    </row>
    <row r="12283" spans="1:9" hidden="1" x14ac:dyDescent="0.25">
      <c r="A12283" s="60" t="s">
        <v>5682</v>
      </c>
      <c r="B12283" s="60" t="s">
        <v>5684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54"/>
        <v>27500</v>
      </c>
      <c r="H12283" s="86" t="s">
        <v>5677</v>
      </c>
      <c r="I12283" s="60"/>
    </row>
    <row r="12284" spans="1:9" hidden="1" x14ac:dyDescent="0.25">
      <c r="A12284" s="60" t="s">
        <v>5682</v>
      </c>
      <c r="B12284" s="77" t="s">
        <v>5685</v>
      </c>
      <c r="C12284" s="60" t="s">
        <v>5686</v>
      </c>
      <c r="D12284" s="65">
        <v>1</v>
      </c>
      <c r="E12284" s="66" t="s">
        <v>31</v>
      </c>
      <c r="F12284" s="67">
        <v>165000</v>
      </c>
      <c r="G12284" s="68">
        <f t="shared" si="354"/>
        <v>165000</v>
      </c>
      <c r="H12284" s="86" t="s">
        <v>648</v>
      </c>
      <c r="I12284" s="60"/>
    </row>
    <row r="12285" spans="1:9" hidden="1" x14ac:dyDescent="0.25">
      <c r="A12285" s="60" t="s">
        <v>5682</v>
      </c>
      <c r="B12285" s="60" t="s">
        <v>5687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54"/>
        <v>200000</v>
      </c>
      <c r="H12285" s="86" t="s">
        <v>1665</v>
      </c>
      <c r="I12285" s="60"/>
    </row>
    <row r="12286" spans="1:9" hidden="1" x14ac:dyDescent="0.25">
      <c r="A12286" s="60" t="s">
        <v>5682</v>
      </c>
      <c r="B12286" s="60" t="s">
        <v>5689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54"/>
        <v>20000</v>
      </c>
      <c r="H12286" s="86" t="s">
        <v>1317</v>
      </c>
      <c r="I12286" s="60"/>
    </row>
    <row r="12287" spans="1:9" hidden="1" x14ac:dyDescent="0.25">
      <c r="A12287" s="60" t="s">
        <v>5682</v>
      </c>
      <c r="B12287" s="80" t="s">
        <v>4022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54"/>
        <v>110000</v>
      </c>
      <c r="H12287" s="86" t="s">
        <v>5690</v>
      </c>
      <c r="I12287" s="60"/>
    </row>
    <row r="12288" spans="1:9" hidden="1" x14ac:dyDescent="0.25">
      <c r="A12288" s="60" t="s">
        <v>5682</v>
      </c>
      <c r="B12288" s="60" t="s">
        <v>3997</v>
      </c>
      <c r="C12288" s="60" t="s">
        <v>4419</v>
      </c>
      <c r="D12288" s="81">
        <v>5</v>
      </c>
      <c r="E12288" s="66" t="s">
        <v>137</v>
      </c>
      <c r="F12288" s="217">
        <v>23000</v>
      </c>
      <c r="G12288" s="68">
        <f t="shared" si="354"/>
        <v>115000</v>
      </c>
      <c r="H12288" s="86" t="s">
        <v>169</v>
      </c>
      <c r="I12288" s="60"/>
    </row>
    <row r="12289" spans="1:9" hidden="1" x14ac:dyDescent="0.25">
      <c r="A12289" s="60" t="s">
        <v>5691</v>
      </c>
      <c r="B12289" s="60" t="s">
        <v>3997</v>
      </c>
      <c r="C12289" s="60" t="s">
        <v>4419</v>
      </c>
      <c r="D12289" s="81">
        <v>6</v>
      </c>
      <c r="E12289" s="66" t="s">
        <v>137</v>
      </c>
      <c r="F12289" s="217">
        <v>23000</v>
      </c>
      <c r="G12289" s="68">
        <f t="shared" si="354"/>
        <v>138000</v>
      </c>
      <c r="H12289" s="86" t="s">
        <v>2277</v>
      </c>
      <c r="I12289" s="364"/>
    </row>
    <row r="12290" spans="1:9" hidden="1" x14ac:dyDescent="0.25">
      <c r="A12290" s="60" t="s">
        <v>5691</v>
      </c>
      <c r="B12290" s="60" t="s">
        <v>3997</v>
      </c>
      <c r="C12290" s="60" t="s">
        <v>4419</v>
      </c>
      <c r="D12290" s="81">
        <v>2</v>
      </c>
      <c r="E12290" s="66" t="s">
        <v>137</v>
      </c>
      <c r="F12290" s="217">
        <v>23000</v>
      </c>
      <c r="G12290" s="68">
        <f t="shared" si="354"/>
        <v>46000</v>
      </c>
      <c r="H12290" s="86" t="s">
        <v>1301</v>
      </c>
      <c r="I12290" s="60"/>
    </row>
    <row r="12291" spans="1:9" hidden="1" x14ac:dyDescent="0.25">
      <c r="A12291" s="60" t="s">
        <v>5691</v>
      </c>
      <c r="B12291" s="77" t="s">
        <v>11751</v>
      </c>
      <c r="C12291" s="87" t="s">
        <v>4027</v>
      </c>
      <c r="D12291" s="81">
        <v>1</v>
      </c>
      <c r="E12291" s="66" t="s">
        <v>31</v>
      </c>
      <c r="F12291" s="217">
        <v>850000</v>
      </c>
      <c r="G12291" s="68">
        <f t="shared" si="354"/>
        <v>850000</v>
      </c>
      <c r="H12291" s="86" t="s">
        <v>696</v>
      </c>
      <c r="I12291" s="86" t="s">
        <v>11752</v>
      </c>
    </row>
    <row r="12292" spans="1:9" hidden="1" x14ac:dyDescent="0.25">
      <c r="A12292" s="60" t="s">
        <v>5691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54"/>
        <v>450000</v>
      </c>
      <c r="H12292" s="86" t="s">
        <v>696</v>
      </c>
      <c r="I12292" s="86" t="s">
        <v>11752</v>
      </c>
    </row>
    <row r="12293" spans="1:9" hidden="1" x14ac:dyDescent="0.25">
      <c r="A12293" s="60" t="s">
        <v>5691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54"/>
        <v>185000</v>
      </c>
      <c r="H12293" s="86" t="s">
        <v>696</v>
      </c>
      <c r="I12293" s="86" t="s">
        <v>11752</v>
      </c>
    </row>
    <row r="12294" spans="1:9" hidden="1" x14ac:dyDescent="0.25">
      <c r="A12294" s="60" t="s">
        <v>5691</v>
      </c>
      <c r="B12294" s="79" t="s">
        <v>4926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8616</v>
      </c>
    </row>
    <row r="12295" spans="1:9" hidden="1" x14ac:dyDescent="0.25">
      <c r="A12295" s="60" t="s">
        <v>5691</v>
      </c>
      <c r="B12295" s="60" t="s">
        <v>5194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55">F12295*D12295</f>
        <v>60000</v>
      </c>
      <c r="H12295" s="86" t="s">
        <v>1043</v>
      </c>
      <c r="I12295" s="364" t="s">
        <v>8616</v>
      </c>
    </row>
    <row r="12296" spans="1:9" hidden="1" x14ac:dyDescent="0.25">
      <c r="A12296" s="60" t="s">
        <v>5691</v>
      </c>
      <c r="B12296" s="60" t="s">
        <v>5693</v>
      </c>
      <c r="C12296" s="60" t="s">
        <v>5456</v>
      </c>
      <c r="D12296" s="65">
        <v>1</v>
      </c>
      <c r="E12296" s="66" t="s">
        <v>31</v>
      </c>
      <c r="F12296" s="67">
        <v>42000</v>
      </c>
      <c r="G12296" s="68">
        <f t="shared" si="355"/>
        <v>42000</v>
      </c>
      <c r="H12296" s="86" t="s">
        <v>5694</v>
      </c>
      <c r="I12296" s="73"/>
    </row>
    <row r="12297" spans="1:9" hidden="1" x14ac:dyDescent="0.25">
      <c r="A12297" s="60" t="s">
        <v>5691</v>
      </c>
      <c r="B12297" s="60" t="s">
        <v>5653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55"/>
        <v>58000</v>
      </c>
      <c r="H12297" s="86" t="s">
        <v>5694</v>
      </c>
      <c r="I12297" s="364"/>
    </row>
    <row r="12298" spans="1:9" hidden="1" x14ac:dyDescent="0.25">
      <c r="A12298" s="60" t="s">
        <v>5691</v>
      </c>
      <c r="B12298" s="60" t="s">
        <v>11753</v>
      </c>
      <c r="C12298" s="60" t="s">
        <v>5695</v>
      </c>
      <c r="D12298" s="65">
        <v>2</v>
      </c>
      <c r="E12298" s="66" t="s">
        <v>219</v>
      </c>
      <c r="F12298" s="67">
        <v>5555000</v>
      </c>
      <c r="G12298" s="68">
        <f t="shared" si="355"/>
        <v>11110000</v>
      </c>
      <c r="H12298" s="86" t="s">
        <v>552</v>
      </c>
      <c r="I12298" s="364" t="s">
        <v>11754</v>
      </c>
    </row>
    <row r="12299" spans="1:9" hidden="1" x14ac:dyDescent="0.25">
      <c r="A12299" s="60" t="s">
        <v>5691</v>
      </c>
      <c r="B12299" s="77" t="s">
        <v>5696</v>
      </c>
      <c r="C12299" s="60" t="s">
        <v>5697</v>
      </c>
      <c r="D12299" s="65">
        <v>1</v>
      </c>
      <c r="E12299" s="66" t="s">
        <v>31</v>
      </c>
      <c r="F12299" s="67">
        <v>12000</v>
      </c>
      <c r="G12299" s="68">
        <f t="shared" si="355"/>
        <v>12000</v>
      </c>
      <c r="H12299" s="86" t="s">
        <v>1317</v>
      </c>
      <c r="I12299" s="364"/>
    </row>
    <row r="12300" spans="1:9" hidden="1" x14ac:dyDescent="0.25">
      <c r="A12300" s="60" t="s">
        <v>5691</v>
      </c>
      <c r="B12300" s="60" t="s">
        <v>5698</v>
      </c>
      <c r="C12300" s="60" t="s">
        <v>5699</v>
      </c>
      <c r="D12300" s="65">
        <v>1</v>
      </c>
      <c r="E12300" s="66" t="s">
        <v>31</v>
      </c>
      <c r="F12300" s="68">
        <v>15000</v>
      </c>
      <c r="G12300" s="68">
        <f t="shared" si="355"/>
        <v>15000</v>
      </c>
      <c r="H12300" s="86" t="s">
        <v>1317</v>
      </c>
      <c r="I12300" s="364"/>
    </row>
    <row r="12301" spans="1:9" hidden="1" x14ac:dyDescent="0.25">
      <c r="A12301" s="60" t="s">
        <v>5691</v>
      </c>
      <c r="B12301" s="60" t="s">
        <v>5700</v>
      </c>
      <c r="C12301" s="87" t="s">
        <v>5699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5691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3942</v>
      </c>
      <c r="I12302" s="364" t="s">
        <v>11755</v>
      </c>
    </row>
    <row r="12303" spans="1:9" hidden="1" x14ac:dyDescent="0.25">
      <c r="A12303" s="60" t="s">
        <v>5691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54"/>
        <v>370000</v>
      </c>
      <c r="H12303" s="86" t="s">
        <v>3942</v>
      </c>
      <c r="I12303" s="364" t="s">
        <v>11755</v>
      </c>
    </row>
    <row r="12304" spans="1:9" hidden="1" x14ac:dyDescent="0.25">
      <c r="A12304" s="60" t="s">
        <v>5691</v>
      </c>
      <c r="B12304" s="80" t="s">
        <v>3984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54"/>
        <v>70000</v>
      </c>
      <c r="H12304" s="86" t="s">
        <v>3942</v>
      </c>
      <c r="I12304" s="364" t="s">
        <v>11755</v>
      </c>
    </row>
    <row r="12305" spans="1:9" hidden="1" x14ac:dyDescent="0.25">
      <c r="A12305" s="60" t="s">
        <v>5691</v>
      </c>
      <c r="B12305" s="80" t="s">
        <v>4765</v>
      </c>
      <c r="C12305" s="75" t="s">
        <v>10895</v>
      </c>
      <c r="D12305" s="81">
        <v>3</v>
      </c>
      <c r="E12305" s="75" t="s">
        <v>28</v>
      </c>
      <c r="F12305" s="217">
        <v>81000</v>
      </c>
      <c r="G12305" s="68">
        <f t="shared" si="354"/>
        <v>243000</v>
      </c>
      <c r="H12305" s="86" t="s">
        <v>3942</v>
      </c>
      <c r="I12305" s="364" t="s">
        <v>11755</v>
      </c>
    </row>
    <row r="12306" spans="1:9" hidden="1" x14ac:dyDescent="0.25">
      <c r="A12306" s="60" t="s">
        <v>5691</v>
      </c>
      <c r="B12306" s="63" t="s">
        <v>9564</v>
      </c>
      <c r="C12306" s="87" t="s">
        <v>9565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3942</v>
      </c>
      <c r="I12306" s="364" t="s">
        <v>11755</v>
      </c>
    </row>
    <row r="12307" spans="1:9" hidden="1" x14ac:dyDescent="0.25">
      <c r="A12307" s="60" t="s">
        <v>5691</v>
      </c>
      <c r="B12307" s="60" t="s">
        <v>4764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54"/>
        <v>297000</v>
      </c>
      <c r="H12307" s="86" t="s">
        <v>3942</v>
      </c>
      <c r="I12307" s="364" t="s">
        <v>11755</v>
      </c>
    </row>
    <row r="12308" spans="1:9" hidden="1" x14ac:dyDescent="0.25">
      <c r="A12308" s="60" t="s">
        <v>5691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54"/>
        <v>297000</v>
      </c>
      <c r="H12308" s="86" t="s">
        <v>3942</v>
      </c>
      <c r="I12308" s="364" t="s">
        <v>11755</v>
      </c>
    </row>
    <row r="12309" spans="1:9" hidden="1" x14ac:dyDescent="0.25">
      <c r="A12309" s="60" t="s">
        <v>5691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54"/>
        <v>357000</v>
      </c>
      <c r="H12309" s="86" t="s">
        <v>3942</v>
      </c>
      <c r="I12309" s="364" t="s">
        <v>11755</v>
      </c>
    </row>
    <row r="12310" spans="1:9" hidden="1" x14ac:dyDescent="0.25">
      <c r="A12310" s="60" t="s">
        <v>5691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54"/>
        <v>450000</v>
      </c>
      <c r="H12310" s="86" t="s">
        <v>3942</v>
      </c>
      <c r="I12310" s="364" t="s">
        <v>11755</v>
      </c>
    </row>
    <row r="12311" spans="1:9" hidden="1" x14ac:dyDescent="0.25">
      <c r="A12311" s="60" t="s">
        <v>5691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3942</v>
      </c>
      <c r="I12311" s="364" t="s">
        <v>11755</v>
      </c>
    </row>
    <row r="12312" spans="1:9" hidden="1" x14ac:dyDescent="0.25">
      <c r="A12312" s="60" t="s">
        <v>5691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54"/>
        <v>158000</v>
      </c>
      <c r="H12312" s="86" t="s">
        <v>3942</v>
      </c>
      <c r="I12312" s="364" t="s">
        <v>11755</v>
      </c>
    </row>
    <row r="12313" spans="1:9" hidden="1" x14ac:dyDescent="0.25">
      <c r="A12313" s="60" t="s">
        <v>5691</v>
      </c>
      <c r="B12313" s="60" t="s">
        <v>4857</v>
      </c>
      <c r="C12313" s="60" t="s">
        <v>4858</v>
      </c>
      <c r="D12313" s="65">
        <v>5</v>
      </c>
      <c r="E12313" s="66" t="s">
        <v>31</v>
      </c>
      <c r="F12313" s="67">
        <v>170000</v>
      </c>
      <c r="G12313" s="68">
        <f t="shared" si="354"/>
        <v>850000</v>
      </c>
      <c r="H12313" s="86" t="s">
        <v>3942</v>
      </c>
      <c r="I12313" s="364" t="s">
        <v>11755</v>
      </c>
    </row>
    <row r="12314" spans="1:9" hidden="1" x14ac:dyDescent="0.25">
      <c r="A12314" s="60" t="s">
        <v>5691</v>
      </c>
      <c r="B12314" s="60" t="s">
        <v>11756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54"/>
        <v>1</v>
      </c>
      <c r="H12314" s="86" t="s">
        <v>3942</v>
      </c>
      <c r="I12314" s="364" t="s">
        <v>11755</v>
      </c>
    </row>
    <row r="12315" spans="1:9" hidden="1" x14ac:dyDescent="0.25">
      <c r="A12315" s="60" t="s">
        <v>5691</v>
      </c>
      <c r="B12315" s="60" t="s">
        <v>5688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54"/>
        <v>130000</v>
      </c>
      <c r="H12315" s="86" t="s">
        <v>3942</v>
      </c>
      <c r="I12315" s="364" t="s">
        <v>11755</v>
      </c>
    </row>
    <row r="12316" spans="1:9" hidden="1" x14ac:dyDescent="0.25">
      <c r="A12316" s="60" t="s">
        <v>5691</v>
      </c>
      <c r="B12316" s="60" t="s">
        <v>11757</v>
      </c>
      <c r="C12316" s="60" t="s">
        <v>9784</v>
      </c>
      <c r="D12316" s="81">
        <v>2</v>
      </c>
      <c r="E12316" s="66" t="s">
        <v>31</v>
      </c>
      <c r="F12316" s="217">
        <v>1</v>
      </c>
      <c r="G12316" s="68">
        <f t="shared" si="354"/>
        <v>2</v>
      </c>
      <c r="H12316" s="86" t="s">
        <v>3942</v>
      </c>
      <c r="I12316" s="364" t="s">
        <v>11758</v>
      </c>
    </row>
    <row r="12317" spans="1:9" hidden="1" x14ac:dyDescent="0.25">
      <c r="A12317" s="60" t="s">
        <v>5701</v>
      </c>
      <c r="B12317" s="60" t="s">
        <v>5702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54"/>
        <v>1195000</v>
      </c>
      <c r="H12317" s="86" t="s">
        <v>950</v>
      </c>
      <c r="I12317" s="364"/>
    </row>
    <row r="12318" spans="1:9" hidden="1" x14ac:dyDescent="0.25">
      <c r="A12318" s="60" t="s">
        <v>5701</v>
      </c>
      <c r="B12318" s="60" t="s">
        <v>5703</v>
      </c>
      <c r="C12318" s="60" t="s">
        <v>5704</v>
      </c>
      <c r="D12318" s="65">
        <v>1</v>
      </c>
      <c r="E12318" s="66" t="s">
        <v>31</v>
      </c>
      <c r="F12318" s="67">
        <v>5000</v>
      </c>
      <c r="G12318" s="68">
        <f t="shared" si="354"/>
        <v>5000</v>
      </c>
      <c r="H12318" s="86" t="s">
        <v>565</v>
      </c>
      <c r="I12318" s="60"/>
    </row>
    <row r="12319" spans="1:9" hidden="1" x14ac:dyDescent="0.25">
      <c r="A12319" s="60" t="s">
        <v>5701</v>
      </c>
      <c r="B12319" s="60" t="s">
        <v>5703</v>
      </c>
      <c r="C12319" s="60" t="s">
        <v>5704</v>
      </c>
      <c r="D12319" s="65">
        <v>1</v>
      </c>
      <c r="E12319" s="66" t="s">
        <v>31</v>
      </c>
      <c r="F12319" s="67">
        <v>5000</v>
      </c>
      <c r="G12319" s="68">
        <f t="shared" si="354"/>
        <v>5000</v>
      </c>
      <c r="H12319" s="86" t="s">
        <v>11246</v>
      </c>
      <c r="I12319" s="86"/>
    </row>
    <row r="12320" spans="1:9" hidden="1" x14ac:dyDescent="0.25">
      <c r="A12320" s="60" t="s">
        <v>5701</v>
      </c>
      <c r="B12320" s="60" t="s">
        <v>5703</v>
      </c>
      <c r="C12320" s="60" t="s">
        <v>5704</v>
      </c>
      <c r="D12320" s="65">
        <v>1</v>
      </c>
      <c r="E12320" s="66" t="s">
        <v>31</v>
      </c>
      <c r="F12320" s="67">
        <v>5000</v>
      </c>
      <c r="G12320" s="68">
        <f t="shared" si="354"/>
        <v>5000</v>
      </c>
      <c r="H12320" s="86" t="s">
        <v>4609</v>
      </c>
      <c r="I12320" s="86"/>
    </row>
    <row r="12321" spans="1:9" hidden="1" x14ac:dyDescent="0.25">
      <c r="A12321" s="60" t="s">
        <v>5701</v>
      </c>
      <c r="B12321" s="60" t="s">
        <v>3997</v>
      </c>
      <c r="C12321" s="60" t="s">
        <v>4419</v>
      </c>
      <c r="D12321" s="81">
        <v>5</v>
      </c>
      <c r="E12321" s="66" t="s">
        <v>137</v>
      </c>
      <c r="F12321" s="217">
        <v>23000</v>
      </c>
      <c r="G12321" s="68">
        <f t="shared" si="354"/>
        <v>115000</v>
      </c>
      <c r="H12321" s="86" t="s">
        <v>169</v>
      </c>
      <c r="I12321" s="86"/>
    </row>
    <row r="12322" spans="1:9" hidden="1" x14ac:dyDescent="0.25">
      <c r="A12322" s="60" t="s">
        <v>5701</v>
      </c>
      <c r="B12322" s="60" t="s">
        <v>5705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54"/>
        <v>3150000</v>
      </c>
      <c r="H12322" s="86" t="s">
        <v>950</v>
      </c>
      <c r="I12322" s="364"/>
    </row>
    <row r="12323" spans="1:9" hidden="1" x14ac:dyDescent="0.25">
      <c r="A12323" s="435">
        <v>44809</v>
      </c>
      <c r="B12323" s="60" t="s">
        <v>3997</v>
      </c>
      <c r="C12323" s="60" t="s">
        <v>4419</v>
      </c>
      <c r="D12323" s="65">
        <v>5</v>
      </c>
      <c r="E12323" s="66" t="s">
        <v>137</v>
      </c>
      <c r="F12323" s="67">
        <v>23000</v>
      </c>
      <c r="G12323" s="68">
        <f t="shared" ref="G12323:G12366" si="356">F12323*D12323</f>
        <v>115000</v>
      </c>
      <c r="H12323" s="86" t="s">
        <v>5740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56"/>
        <v>56400</v>
      </c>
      <c r="H12324" s="86" t="s">
        <v>5740</v>
      </c>
      <c r="I12324" s="86"/>
    </row>
    <row r="12325" spans="1:9" hidden="1" x14ac:dyDescent="0.25">
      <c r="A12325" s="218">
        <v>44809</v>
      </c>
      <c r="B12325" s="60" t="s">
        <v>5708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56"/>
        <v>195000</v>
      </c>
      <c r="H12325" s="86" t="s">
        <v>4609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56"/>
        <v>253800</v>
      </c>
      <c r="H12326" s="86" t="s">
        <v>3096</v>
      </c>
      <c r="I12326" s="86" t="s">
        <v>11759</v>
      </c>
    </row>
    <row r="12327" spans="1:9" hidden="1" x14ac:dyDescent="0.25">
      <c r="A12327" s="218">
        <v>44809</v>
      </c>
      <c r="B12327" s="60" t="s">
        <v>4047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56"/>
        <v>87500</v>
      </c>
      <c r="H12327" s="86" t="s">
        <v>3096</v>
      </c>
      <c r="I12327" s="364" t="s">
        <v>11759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56"/>
        <v>225600</v>
      </c>
      <c r="H12328" s="86" t="s">
        <v>1301</v>
      </c>
      <c r="I12328" s="73" t="s">
        <v>11760</v>
      </c>
    </row>
    <row r="12329" spans="1:9" hidden="1" x14ac:dyDescent="0.25">
      <c r="A12329" s="218">
        <v>44809</v>
      </c>
      <c r="B12329" s="111" t="s">
        <v>11761</v>
      </c>
      <c r="C12329" s="119" t="s">
        <v>67</v>
      </c>
      <c r="D12329" s="513">
        <v>2</v>
      </c>
      <c r="E12329" s="336" t="s">
        <v>11762</v>
      </c>
      <c r="F12329" s="72">
        <v>10000</v>
      </c>
      <c r="G12329" s="68">
        <f t="shared" si="356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5651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56"/>
        <v>485000</v>
      </c>
      <c r="H12330" s="86" t="s">
        <v>1105</v>
      </c>
      <c r="I12330" s="364" t="s">
        <v>11763</v>
      </c>
    </row>
    <row r="12331" spans="1:9" hidden="1" x14ac:dyDescent="0.25">
      <c r="A12331" s="218">
        <v>44809</v>
      </c>
      <c r="B12331" s="79" t="s">
        <v>5598</v>
      </c>
      <c r="C12331" s="75" t="s">
        <v>10563</v>
      </c>
      <c r="D12331" s="65">
        <v>1</v>
      </c>
      <c r="E12331" s="66" t="s">
        <v>31</v>
      </c>
      <c r="F12331" s="67">
        <v>150000</v>
      </c>
      <c r="G12331" s="68">
        <f t="shared" si="356"/>
        <v>150000</v>
      </c>
      <c r="H12331" s="86" t="s">
        <v>1032</v>
      </c>
      <c r="I12331" s="364" t="s">
        <v>11764</v>
      </c>
    </row>
    <row r="12332" spans="1:9" hidden="1" x14ac:dyDescent="0.25">
      <c r="A12332" s="218">
        <v>44809</v>
      </c>
      <c r="B12332" s="63" t="s">
        <v>4170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56"/>
        <v>21000</v>
      </c>
      <c r="H12332" s="86" t="s">
        <v>1043</v>
      </c>
      <c r="I12332" s="364" t="s">
        <v>11765</v>
      </c>
    </row>
    <row r="12333" spans="1:9" hidden="1" x14ac:dyDescent="0.25">
      <c r="A12333" s="218">
        <v>44809</v>
      </c>
      <c r="B12333" s="60" t="s">
        <v>234</v>
      </c>
      <c r="C12333" s="77" t="s">
        <v>11766</v>
      </c>
      <c r="D12333" s="65">
        <v>2</v>
      </c>
      <c r="E12333" s="66" t="s">
        <v>31</v>
      </c>
      <c r="F12333" s="67">
        <v>134500</v>
      </c>
      <c r="G12333" s="68">
        <f t="shared" si="356"/>
        <v>269000</v>
      </c>
      <c r="H12333" s="86" t="s">
        <v>1043</v>
      </c>
      <c r="I12333" s="364" t="s">
        <v>11765</v>
      </c>
    </row>
    <row r="12334" spans="1:9" hidden="1" x14ac:dyDescent="0.25">
      <c r="A12334" s="218">
        <v>44809</v>
      </c>
      <c r="B12334" s="60" t="s">
        <v>236</v>
      </c>
      <c r="C12334" s="60" t="s">
        <v>10699</v>
      </c>
      <c r="D12334" s="81">
        <v>2</v>
      </c>
      <c r="E12334" s="66" t="s">
        <v>31</v>
      </c>
      <c r="F12334" s="217">
        <v>60000</v>
      </c>
      <c r="G12334" s="68">
        <f t="shared" si="356"/>
        <v>120000</v>
      </c>
      <c r="H12334" s="86" t="s">
        <v>1043</v>
      </c>
      <c r="I12334" s="364" t="s">
        <v>11765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56"/>
        <v>15000</v>
      </c>
      <c r="H12335" s="86" t="s">
        <v>1043</v>
      </c>
      <c r="I12335" s="364" t="s">
        <v>11765</v>
      </c>
    </row>
    <row r="12336" spans="1:9" hidden="1" x14ac:dyDescent="0.25">
      <c r="A12336" s="218">
        <v>44809</v>
      </c>
      <c r="B12336" s="60" t="s">
        <v>10630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56"/>
        <v>400000</v>
      </c>
      <c r="H12336" s="86" t="s">
        <v>1043</v>
      </c>
      <c r="I12336" s="364" t="s">
        <v>11765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56"/>
        <v>20000</v>
      </c>
      <c r="H12337" s="86" t="s">
        <v>1095</v>
      </c>
      <c r="I12337" s="364" t="s">
        <v>11767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11767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11767</v>
      </c>
    </row>
    <row r="12340" spans="1:9" hidden="1" x14ac:dyDescent="0.25">
      <c r="A12340" s="218">
        <v>44809</v>
      </c>
      <c r="B12340" s="60" t="s">
        <v>11768</v>
      </c>
      <c r="C12340" s="60" t="s">
        <v>11769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11767</v>
      </c>
    </row>
    <row r="12341" spans="1:9" hidden="1" x14ac:dyDescent="0.25">
      <c r="A12341" s="218">
        <v>44809</v>
      </c>
      <c r="B12341" s="60" t="s">
        <v>5446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56"/>
        <v>14000</v>
      </c>
      <c r="H12341" s="86" t="s">
        <v>5636</v>
      </c>
      <c r="I12341" s="364"/>
    </row>
    <row r="12342" spans="1:9" hidden="1" x14ac:dyDescent="0.25">
      <c r="A12342" s="218">
        <v>44809</v>
      </c>
      <c r="B12342" s="60" t="s">
        <v>11770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56"/>
        <v>3750</v>
      </c>
      <c r="H12342" s="86" t="s">
        <v>5636</v>
      </c>
      <c r="I12342" s="364"/>
    </row>
    <row r="12343" spans="1:9" hidden="1" x14ac:dyDescent="0.25">
      <c r="A12343" s="218">
        <v>44809</v>
      </c>
      <c r="B12343" s="60" t="s">
        <v>5659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56"/>
        <v>115000</v>
      </c>
      <c r="H12343" s="86" t="s">
        <v>5636</v>
      </c>
      <c r="I12343" s="364"/>
    </row>
    <row r="12344" spans="1:9" hidden="1" x14ac:dyDescent="0.25">
      <c r="A12344" s="218">
        <v>44809</v>
      </c>
      <c r="B12344" s="77" t="s">
        <v>4368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56"/>
        <v>340000</v>
      </c>
      <c r="H12344" s="86" t="s">
        <v>5636</v>
      </c>
      <c r="I12344" s="364"/>
    </row>
    <row r="12345" spans="1:9" hidden="1" x14ac:dyDescent="0.25">
      <c r="A12345" s="218">
        <v>44809</v>
      </c>
      <c r="B12345" s="60" t="s">
        <v>11215</v>
      </c>
      <c r="C12345" s="60" t="s">
        <v>11771</v>
      </c>
      <c r="D12345" s="81">
        <v>1</v>
      </c>
      <c r="E12345" s="66" t="s">
        <v>31</v>
      </c>
      <c r="F12345" s="217">
        <v>1545000</v>
      </c>
      <c r="G12345" s="68">
        <f t="shared" si="356"/>
        <v>1545000</v>
      </c>
      <c r="H12345" s="86" t="s">
        <v>3462</v>
      </c>
      <c r="I12345" s="364" t="s">
        <v>11772</v>
      </c>
    </row>
    <row r="12346" spans="1:9" hidden="1" x14ac:dyDescent="0.25">
      <c r="A12346" s="218">
        <v>44809</v>
      </c>
      <c r="B12346" s="60" t="s">
        <v>11215</v>
      </c>
      <c r="C12346" s="60" t="s">
        <v>11773</v>
      </c>
      <c r="D12346" s="65">
        <v>1</v>
      </c>
      <c r="E12346" s="66" t="s">
        <v>31</v>
      </c>
      <c r="F12346" s="67">
        <v>1545000</v>
      </c>
      <c r="G12346" s="68">
        <f t="shared" si="356"/>
        <v>1545000</v>
      </c>
      <c r="H12346" s="86" t="s">
        <v>3462</v>
      </c>
      <c r="I12346" s="364" t="s">
        <v>11772</v>
      </c>
    </row>
    <row r="12347" spans="1:9" hidden="1" x14ac:dyDescent="0.25">
      <c r="A12347" s="218">
        <v>44809</v>
      </c>
      <c r="B12347" s="79" t="s">
        <v>5651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56"/>
        <v>485000</v>
      </c>
      <c r="H12347" s="86" t="s">
        <v>3462</v>
      </c>
      <c r="I12347" s="364" t="s">
        <v>11772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56"/>
        <v>370000</v>
      </c>
      <c r="H12348" s="86" t="s">
        <v>3462</v>
      </c>
      <c r="I12348" s="364" t="s">
        <v>11772</v>
      </c>
    </row>
    <row r="12349" spans="1:9" hidden="1" x14ac:dyDescent="0.25">
      <c r="A12349" s="218">
        <v>44809</v>
      </c>
      <c r="B12349" s="60" t="s">
        <v>11434</v>
      </c>
      <c r="C12349" s="60" t="s">
        <v>5007</v>
      </c>
      <c r="D12349" s="81">
        <v>2</v>
      </c>
      <c r="E12349" s="66" t="s">
        <v>31</v>
      </c>
      <c r="F12349" s="217">
        <v>50000</v>
      </c>
      <c r="G12349" s="68">
        <f t="shared" si="356"/>
        <v>100000</v>
      </c>
      <c r="H12349" s="86" t="s">
        <v>3462</v>
      </c>
      <c r="I12349" s="364" t="s">
        <v>11772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56"/>
        <v>12500</v>
      </c>
      <c r="H12350" s="86" t="s">
        <v>3462</v>
      </c>
      <c r="I12350" s="364" t="s">
        <v>11772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56"/>
        <v>138756</v>
      </c>
      <c r="H12351" s="86" t="s">
        <v>3462</v>
      </c>
      <c r="I12351" s="364" t="s">
        <v>11772</v>
      </c>
    </row>
    <row r="12352" spans="1:9" hidden="1" x14ac:dyDescent="0.25">
      <c r="A12352" s="614">
        <v>44809</v>
      </c>
      <c r="B12352" s="611" t="s">
        <v>5651</v>
      </c>
      <c r="C12352" s="491" t="s">
        <v>600</v>
      </c>
      <c r="D12352" s="486">
        <v>1</v>
      </c>
      <c r="E12352" s="487" t="s">
        <v>31</v>
      </c>
      <c r="F12352" s="488">
        <v>485000</v>
      </c>
      <c r="G12352" s="489">
        <f t="shared" si="356"/>
        <v>485000</v>
      </c>
      <c r="H12352" s="592" t="s">
        <v>198</v>
      </c>
      <c r="I12352" s="592" t="s">
        <v>11774</v>
      </c>
    </row>
    <row r="12353" spans="1:9" hidden="1" x14ac:dyDescent="0.25">
      <c r="A12353" s="218">
        <v>44809</v>
      </c>
      <c r="B12353" s="60" t="s">
        <v>11215</v>
      </c>
      <c r="C12353" s="60" t="s">
        <v>11775</v>
      </c>
      <c r="D12353" s="65">
        <v>1</v>
      </c>
      <c r="E12353" s="66" t="s">
        <v>31</v>
      </c>
      <c r="F12353" s="68">
        <v>1545000</v>
      </c>
      <c r="G12353" s="68">
        <f t="shared" si="356"/>
        <v>1545000</v>
      </c>
      <c r="H12353" s="86" t="s">
        <v>198</v>
      </c>
      <c r="I12353" s="364" t="s">
        <v>11774</v>
      </c>
    </row>
    <row r="12354" spans="1:9" hidden="1" x14ac:dyDescent="0.25">
      <c r="A12354" s="218">
        <v>44809</v>
      </c>
      <c r="B12354" s="60" t="s">
        <v>11215</v>
      </c>
      <c r="C12354" s="60" t="s">
        <v>11776</v>
      </c>
      <c r="D12354" s="81">
        <v>1</v>
      </c>
      <c r="E12354" s="66" t="s">
        <v>31</v>
      </c>
      <c r="F12354" s="217">
        <v>1545000</v>
      </c>
      <c r="G12354" s="217">
        <f t="shared" si="356"/>
        <v>1545000</v>
      </c>
      <c r="H12354" s="86" t="s">
        <v>198</v>
      </c>
      <c r="I12354" s="60" t="s">
        <v>11774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56"/>
        <v>370000</v>
      </c>
      <c r="H12355" s="86" t="s">
        <v>198</v>
      </c>
      <c r="I12355" s="60" t="s">
        <v>11774</v>
      </c>
    </row>
    <row r="12356" spans="1:9" hidden="1" x14ac:dyDescent="0.25">
      <c r="A12356" s="218">
        <v>44809</v>
      </c>
      <c r="B12356" s="60" t="s">
        <v>11434</v>
      </c>
      <c r="C12356" s="60" t="s">
        <v>5007</v>
      </c>
      <c r="D12356" s="65">
        <v>2</v>
      </c>
      <c r="E12356" s="66" t="s">
        <v>31</v>
      </c>
      <c r="F12356" s="67">
        <v>50000</v>
      </c>
      <c r="G12356" s="68">
        <f t="shared" si="356"/>
        <v>100000</v>
      </c>
      <c r="H12356" s="86" t="s">
        <v>198</v>
      </c>
      <c r="I12356" s="60" t="s">
        <v>11774</v>
      </c>
    </row>
    <row r="12357" spans="1:9" hidden="1" x14ac:dyDescent="0.25">
      <c r="A12357" s="218">
        <v>44809</v>
      </c>
      <c r="B12357" s="63" t="s">
        <v>4170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56"/>
        <v>21000</v>
      </c>
      <c r="H12357" s="86" t="s">
        <v>789</v>
      </c>
      <c r="I12357" s="60" t="s">
        <v>11777</v>
      </c>
    </row>
    <row r="12358" spans="1:9" hidden="1" x14ac:dyDescent="0.25">
      <c r="A12358" s="218">
        <v>44809</v>
      </c>
      <c r="B12358" s="60" t="s">
        <v>236</v>
      </c>
      <c r="C12358" s="60" t="s">
        <v>10699</v>
      </c>
      <c r="D12358" s="81">
        <v>1</v>
      </c>
      <c r="E12358" s="66" t="s">
        <v>31</v>
      </c>
      <c r="F12358" s="217">
        <v>60000</v>
      </c>
      <c r="G12358" s="68">
        <f t="shared" si="356"/>
        <v>60000</v>
      </c>
      <c r="H12358" s="86" t="s">
        <v>789</v>
      </c>
      <c r="I12358" s="60" t="s">
        <v>11777</v>
      </c>
    </row>
    <row r="12359" spans="1:9" hidden="1" x14ac:dyDescent="0.25">
      <c r="A12359" s="218">
        <v>44809</v>
      </c>
      <c r="B12359" s="60" t="s">
        <v>234</v>
      </c>
      <c r="C12359" s="77" t="s">
        <v>11766</v>
      </c>
      <c r="D12359" s="60">
        <v>2</v>
      </c>
      <c r="E12359" s="60" t="s">
        <v>31</v>
      </c>
      <c r="F12359" s="60">
        <v>134500</v>
      </c>
      <c r="G12359" s="68">
        <f t="shared" si="356"/>
        <v>269000</v>
      </c>
      <c r="H12359" s="86" t="s">
        <v>789</v>
      </c>
      <c r="I12359" s="60" t="s">
        <v>11777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56"/>
        <v>110000</v>
      </c>
      <c r="H12360" s="86" t="s">
        <v>789</v>
      </c>
      <c r="I12360" s="60" t="s">
        <v>11777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56"/>
        <v>20000</v>
      </c>
      <c r="H12361" s="86" t="s">
        <v>789</v>
      </c>
      <c r="I12361" s="60" t="s">
        <v>11777</v>
      </c>
    </row>
    <row r="12362" spans="1:9" hidden="1" x14ac:dyDescent="0.25">
      <c r="A12362" s="218">
        <v>44809</v>
      </c>
      <c r="B12362" s="60" t="s">
        <v>11778</v>
      </c>
      <c r="C12362" s="60" t="s">
        <v>11779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11780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56"/>
        <v>55000</v>
      </c>
      <c r="H12363" s="86" t="s">
        <v>631</v>
      </c>
      <c r="I12363" s="60" t="s">
        <v>11780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56"/>
        <v>36975</v>
      </c>
      <c r="H12364" s="86" t="s">
        <v>631</v>
      </c>
      <c r="I12364" s="60" t="s">
        <v>11780</v>
      </c>
    </row>
    <row r="12365" spans="1:9" hidden="1" x14ac:dyDescent="0.25">
      <c r="A12365" s="218">
        <v>44809</v>
      </c>
      <c r="B12365" s="60" t="s">
        <v>4024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56"/>
        <v>10000</v>
      </c>
      <c r="H12365" s="86" t="s">
        <v>631</v>
      </c>
      <c r="I12365" s="60" t="s">
        <v>11780</v>
      </c>
    </row>
    <row r="12366" spans="1:9" hidden="1" x14ac:dyDescent="0.25">
      <c r="A12366" s="218">
        <v>44809</v>
      </c>
      <c r="B12366" s="60" t="s">
        <v>5720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56"/>
        <v>100000</v>
      </c>
      <c r="H12366" s="86" t="s">
        <v>2058</v>
      </c>
      <c r="I12366" s="60" t="s">
        <v>11781</v>
      </c>
    </row>
    <row r="12367" spans="1:9" hidden="1" x14ac:dyDescent="0.25">
      <c r="A12367" s="218">
        <v>44839</v>
      </c>
      <c r="B12367" s="60" t="s">
        <v>3997</v>
      </c>
      <c r="C12367" s="60" t="s">
        <v>4419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5636</v>
      </c>
      <c r="I12368" s="86"/>
    </row>
    <row r="12369" spans="1:9" hidden="1" x14ac:dyDescent="0.25">
      <c r="A12369" s="218">
        <v>44839</v>
      </c>
      <c r="B12369" s="77" t="s">
        <v>4808</v>
      </c>
      <c r="C12369" s="60" t="s">
        <v>796</v>
      </c>
      <c r="D12369" s="81">
        <v>1</v>
      </c>
      <c r="E12369" s="66" t="s">
        <v>3944</v>
      </c>
      <c r="F12369" s="217">
        <v>52500</v>
      </c>
      <c r="G12369" s="68">
        <f>F12369*D12369</f>
        <v>52500</v>
      </c>
      <c r="H12369" s="86" t="s">
        <v>5636</v>
      </c>
      <c r="I12369" s="86"/>
    </row>
    <row r="12370" spans="1:9" hidden="1" x14ac:dyDescent="0.25">
      <c r="A12370" s="218">
        <v>44839</v>
      </c>
      <c r="B12370" s="60" t="s">
        <v>5446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57">F12370*D12370</f>
        <v>14000</v>
      </c>
      <c r="H12370" s="86" t="s">
        <v>5636</v>
      </c>
      <c r="I12370" s="86"/>
    </row>
    <row r="12371" spans="1:9" hidden="1" x14ac:dyDescent="0.25">
      <c r="A12371" s="218">
        <v>44839</v>
      </c>
      <c r="B12371" s="60" t="s">
        <v>5721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57"/>
        <v>400000</v>
      </c>
      <c r="H12371" s="86" t="s">
        <v>5722</v>
      </c>
      <c r="I12371" s="364"/>
    </row>
    <row r="12372" spans="1:9" hidden="1" x14ac:dyDescent="0.25">
      <c r="A12372" s="218">
        <v>44839</v>
      </c>
      <c r="B12372" s="60" t="s">
        <v>3997</v>
      </c>
      <c r="C12372" s="60" t="s">
        <v>4419</v>
      </c>
      <c r="D12372" s="65">
        <v>3</v>
      </c>
      <c r="E12372" s="66" t="s">
        <v>137</v>
      </c>
      <c r="F12372" s="67">
        <v>23206</v>
      </c>
      <c r="G12372" s="68">
        <f t="shared" si="357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57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5195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57"/>
        <v>36000</v>
      </c>
      <c r="H12374" s="86" t="s">
        <v>2744</v>
      </c>
      <c r="I12374" s="364" t="s">
        <v>11782</v>
      </c>
    </row>
    <row r="12375" spans="1:9" hidden="1" x14ac:dyDescent="0.25">
      <c r="A12375" s="218">
        <v>44839</v>
      </c>
      <c r="B12375" s="60" t="s">
        <v>8381</v>
      </c>
      <c r="C12375" s="60" t="s">
        <v>8382</v>
      </c>
      <c r="D12375" s="65">
        <v>1</v>
      </c>
      <c r="E12375" s="66" t="s">
        <v>31</v>
      </c>
      <c r="F12375" s="67">
        <v>82000</v>
      </c>
      <c r="G12375" s="68">
        <f t="shared" si="357"/>
        <v>82000</v>
      </c>
      <c r="H12375" s="86" t="s">
        <v>2744</v>
      </c>
      <c r="I12375" s="364" t="s">
        <v>11782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57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5724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57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5725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57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11783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57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5727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57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11784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57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5729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57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57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57"/>
        <v>15000</v>
      </c>
      <c r="H12384" s="86" t="s">
        <v>1301</v>
      </c>
      <c r="I12384" s="364" t="s">
        <v>11785</v>
      </c>
    </row>
    <row r="12385" spans="1:9" hidden="1" x14ac:dyDescent="0.25">
      <c r="A12385" s="218">
        <v>44839</v>
      </c>
      <c r="B12385" s="60" t="s">
        <v>5292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57"/>
        <v>20000</v>
      </c>
      <c r="H12385" s="86" t="s">
        <v>1301</v>
      </c>
      <c r="I12385" s="364" t="s">
        <v>11785</v>
      </c>
    </row>
    <row r="12386" spans="1:9" hidden="1" x14ac:dyDescent="0.25">
      <c r="A12386" s="218">
        <v>44839</v>
      </c>
      <c r="B12386" s="60" t="s">
        <v>5710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57"/>
        <v>275000</v>
      </c>
      <c r="H12386" s="86" t="s">
        <v>1301</v>
      </c>
      <c r="I12386" s="364" t="s">
        <v>11785</v>
      </c>
    </row>
    <row r="12387" spans="1:9" hidden="1" x14ac:dyDescent="0.25">
      <c r="A12387" s="218">
        <v>44839</v>
      </c>
      <c r="B12387" s="79" t="s">
        <v>4926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57"/>
        <v>350000</v>
      </c>
      <c r="H12387" s="86" t="s">
        <v>1301</v>
      </c>
      <c r="I12387" s="364" t="s">
        <v>11785</v>
      </c>
    </row>
    <row r="12388" spans="1:9" hidden="1" x14ac:dyDescent="0.25">
      <c r="A12388" s="218">
        <v>44839</v>
      </c>
      <c r="B12388" s="60" t="s">
        <v>11786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57"/>
        <v>90000</v>
      </c>
      <c r="H12388" s="86" t="s">
        <v>1301</v>
      </c>
      <c r="I12388" s="364" t="s">
        <v>11785</v>
      </c>
    </row>
    <row r="12389" spans="1:9" hidden="1" x14ac:dyDescent="0.25">
      <c r="A12389" s="218">
        <v>44839</v>
      </c>
      <c r="B12389" s="60" t="s">
        <v>11787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57"/>
        <v>100000</v>
      </c>
      <c r="H12389" s="86" t="s">
        <v>1301</v>
      </c>
      <c r="I12389" s="364" t="s">
        <v>11785</v>
      </c>
    </row>
    <row r="12390" spans="1:9" hidden="1" x14ac:dyDescent="0.25">
      <c r="A12390" s="218">
        <v>44839</v>
      </c>
      <c r="B12390" s="60" t="s">
        <v>7447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57"/>
        <v>40000</v>
      </c>
      <c r="H12390" s="86" t="s">
        <v>1301</v>
      </c>
      <c r="I12390" s="364" t="s">
        <v>11785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57"/>
        <v>253800</v>
      </c>
      <c r="H12391" s="86" t="s">
        <v>126</v>
      </c>
      <c r="I12391" s="364" t="s">
        <v>11788</v>
      </c>
    </row>
    <row r="12392" spans="1:9" hidden="1" x14ac:dyDescent="0.25">
      <c r="A12392" s="218">
        <v>44839</v>
      </c>
      <c r="B12392" s="60" t="s">
        <v>4047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57"/>
        <v>87500</v>
      </c>
      <c r="H12392" s="86" t="s">
        <v>126</v>
      </c>
      <c r="I12392" s="364" t="s">
        <v>11788</v>
      </c>
    </row>
    <row r="12393" spans="1:9" hidden="1" x14ac:dyDescent="0.25">
      <c r="A12393" s="218">
        <v>44839</v>
      </c>
      <c r="B12393" s="60" t="s">
        <v>5195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57"/>
        <v>36000</v>
      </c>
      <c r="H12393" s="86" t="s">
        <v>126</v>
      </c>
      <c r="I12393" s="364" t="s">
        <v>11788</v>
      </c>
    </row>
    <row r="12394" spans="1:9" hidden="1" x14ac:dyDescent="0.25">
      <c r="A12394" s="218">
        <v>44839</v>
      </c>
      <c r="B12394" s="60" t="s">
        <v>8381</v>
      </c>
      <c r="C12394" s="60" t="s">
        <v>8382</v>
      </c>
      <c r="D12394" s="65">
        <v>1</v>
      </c>
      <c r="E12394" s="66" t="s">
        <v>31</v>
      </c>
      <c r="F12394" s="67">
        <v>82000</v>
      </c>
      <c r="G12394" s="68">
        <f t="shared" si="357"/>
        <v>82000</v>
      </c>
      <c r="H12394" s="86" t="s">
        <v>126</v>
      </c>
      <c r="I12394" s="364" t="s">
        <v>11788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57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57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57"/>
        <v>43000</v>
      </c>
      <c r="H12397" s="86" t="s">
        <v>1101</v>
      </c>
      <c r="I12397" s="364" t="s">
        <v>11789</v>
      </c>
    </row>
    <row r="12398" spans="1:9" hidden="1" x14ac:dyDescent="0.25">
      <c r="A12398" s="218">
        <v>44839</v>
      </c>
      <c r="B12398" s="60" t="s">
        <v>5468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57"/>
        <v>150000</v>
      </c>
      <c r="H12398" s="86" t="s">
        <v>1101</v>
      </c>
      <c r="I12398" s="364" t="s">
        <v>11789</v>
      </c>
    </row>
    <row r="12399" spans="1:9" hidden="1" x14ac:dyDescent="0.25">
      <c r="A12399" s="218">
        <v>44839</v>
      </c>
      <c r="B12399" s="60" t="s">
        <v>3997</v>
      </c>
      <c r="C12399" s="60" t="s">
        <v>4419</v>
      </c>
      <c r="D12399" s="65">
        <v>2</v>
      </c>
      <c r="E12399" s="66" t="s">
        <v>137</v>
      </c>
      <c r="F12399" s="67">
        <v>23206</v>
      </c>
      <c r="G12399" s="68">
        <f t="shared" si="357"/>
        <v>46412</v>
      </c>
      <c r="H12399" s="86" t="s">
        <v>1101</v>
      </c>
      <c r="I12399" s="364" t="s">
        <v>11789</v>
      </c>
    </row>
    <row r="12400" spans="1:9" hidden="1" x14ac:dyDescent="0.25">
      <c r="A12400" s="218">
        <v>44839</v>
      </c>
      <c r="B12400" s="111" t="s">
        <v>5467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57"/>
        <v>130000</v>
      </c>
      <c r="H12400" s="86" t="s">
        <v>1101</v>
      </c>
      <c r="I12400" s="364" t="s">
        <v>11789</v>
      </c>
    </row>
    <row r="12401" spans="1:9" hidden="1" x14ac:dyDescent="0.25">
      <c r="A12401" s="218">
        <v>44839</v>
      </c>
      <c r="B12401" s="60" t="s">
        <v>232</v>
      </c>
      <c r="C12401" s="60" t="s">
        <v>10886</v>
      </c>
      <c r="D12401" s="81">
        <v>1</v>
      </c>
      <c r="E12401" s="66" t="s">
        <v>31</v>
      </c>
      <c r="F12401" s="217">
        <v>198550</v>
      </c>
      <c r="G12401" s="217">
        <f t="shared" si="357"/>
        <v>198550</v>
      </c>
      <c r="H12401" s="86" t="s">
        <v>1101</v>
      </c>
      <c r="I12401" s="60" t="s">
        <v>11789</v>
      </c>
    </row>
    <row r="12402" spans="1:9" hidden="1" x14ac:dyDescent="0.25">
      <c r="A12402" s="218">
        <v>44839</v>
      </c>
      <c r="B12402" s="60" t="s">
        <v>3997</v>
      </c>
      <c r="C12402" s="60" t="s">
        <v>4419</v>
      </c>
      <c r="D12402" s="65">
        <v>1.5</v>
      </c>
      <c r="E12402" s="66" t="s">
        <v>137</v>
      </c>
      <c r="F12402" s="67">
        <v>23206</v>
      </c>
      <c r="G12402" s="68">
        <f t="shared" si="357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5467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57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5195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57"/>
        <v>36000</v>
      </c>
      <c r="H12404" s="86" t="s">
        <v>2214</v>
      </c>
      <c r="I12404" s="60" t="s">
        <v>11790</v>
      </c>
    </row>
    <row r="12405" spans="1:9" hidden="1" x14ac:dyDescent="0.25">
      <c r="A12405" s="218">
        <v>44839</v>
      </c>
      <c r="B12405" s="60" t="s">
        <v>8381</v>
      </c>
      <c r="C12405" s="60" t="s">
        <v>8382</v>
      </c>
      <c r="D12405" s="65">
        <v>1</v>
      </c>
      <c r="E12405" s="66" t="s">
        <v>31</v>
      </c>
      <c r="F12405" s="67">
        <v>82000</v>
      </c>
      <c r="G12405" s="68">
        <f t="shared" si="357"/>
        <v>82000</v>
      </c>
      <c r="H12405" s="86" t="s">
        <v>2214</v>
      </c>
      <c r="I12405" s="60" t="s">
        <v>11790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57"/>
        <v>253800</v>
      </c>
      <c r="H12406" s="86" t="s">
        <v>2214</v>
      </c>
      <c r="I12406" s="60" t="s">
        <v>11790</v>
      </c>
    </row>
    <row r="12407" spans="1:9" hidden="1" x14ac:dyDescent="0.25">
      <c r="A12407" s="218">
        <v>44839</v>
      </c>
      <c r="B12407" s="60" t="s">
        <v>4047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57"/>
        <v>87500</v>
      </c>
      <c r="H12407" s="86" t="s">
        <v>2214</v>
      </c>
      <c r="I12407" s="60" t="s">
        <v>11790</v>
      </c>
    </row>
    <row r="12408" spans="1:9" hidden="1" x14ac:dyDescent="0.25">
      <c r="A12408" s="218">
        <v>44839</v>
      </c>
      <c r="B12408" s="60" t="s">
        <v>3997</v>
      </c>
      <c r="C12408" s="60" t="s">
        <v>4419</v>
      </c>
      <c r="D12408" s="65">
        <v>2</v>
      </c>
      <c r="E12408" s="66" t="s">
        <v>137</v>
      </c>
      <c r="F12408" s="67">
        <v>23206</v>
      </c>
      <c r="G12408" s="68">
        <f t="shared" si="357"/>
        <v>46412</v>
      </c>
      <c r="H12408" s="86" t="s">
        <v>2214</v>
      </c>
      <c r="I12408" s="60" t="s">
        <v>11790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57"/>
        <v>1776158</v>
      </c>
      <c r="H12409" s="86" t="s">
        <v>2214</v>
      </c>
      <c r="I12409" s="60" t="s">
        <v>11790</v>
      </c>
    </row>
    <row r="12410" spans="1:9" hidden="1" x14ac:dyDescent="0.25">
      <c r="A12410" s="218">
        <v>44839</v>
      </c>
      <c r="B12410" s="60" t="s">
        <v>5195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57"/>
        <v>36000</v>
      </c>
      <c r="H12410" s="86" t="s">
        <v>1637</v>
      </c>
      <c r="I12410" s="60" t="s">
        <v>11791</v>
      </c>
    </row>
    <row r="12411" spans="1:9" hidden="1" x14ac:dyDescent="0.25">
      <c r="A12411" s="218">
        <v>44839</v>
      </c>
      <c r="B12411" s="60" t="s">
        <v>8381</v>
      </c>
      <c r="C12411" s="60" t="s">
        <v>8382</v>
      </c>
      <c r="D12411" s="65">
        <v>1</v>
      </c>
      <c r="E12411" s="66" t="s">
        <v>31</v>
      </c>
      <c r="F12411" s="67">
        <v>82000</v>
      </c>
      <c r="G12411" s="68">
        <f t="shared" si="357"/>
        <v>82000</v>
      </c>
      <c r="H12411" s="86" t="s">
        <v>1637</v>
      </c>
      <c r="I12411" s="60" t="s">
        <v>11791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57"/>
        <v>225600</v>
      </c>
      <c r="H12412" s="86" t="s">
        <v>1637</v>
      </c>
      <c r="I12412" s="60" t="s">
        <v>11791</v>
      </c>
    </row>
    <row r="12413" spans="1:9" hidden="1" x14ac:dyDescent="0.25">
      <c r="A12413" s="218">
        <v>44839</v>
      </c>
      <c r="B12413" s="60" t="s">
        <v>5730</v>
      </c>
      <c r="C12413" s="87" t="s">
        <v>1053</v>
      </c>
      <c r="D12413" s="81">
        <v>1</v>
      </c>
      <c r="E12413" s="66" t="s">
        <v>31</v>
      </c>
      <c r="F12413" s="403">
        <v>175000</v>
      </c>
      <c r="G12413" s="68">
        <f t="shared" si="357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5731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57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3997</v>
      </c>
      <c r="C12415" s="60" t="s">
        <v>4419</v>
      </c>
      <c r="D12415" s="65">
        <v>14</v>
      </c>
      <c r="E12415" s="66" t="s">
        <v>137</v>
      </c>
      <c r="F12415" s="67">
        <v>23206</v>
      </c>
      <c r="G12415" s="68">
        <f t="shared" si="357"/>
        <v>324884</v>
      </c>
      <c r="H12415" s="86" t="s">
        <v>5740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57"/>
        <v>20625</v>
      </c>
      <c r="H12416" s="86" t="s">
        <v>5740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57"/>
        <v>75000</v>
      </c>
      <c r="H12417" s="86" t="s">
        <v>5740</v>
      </c>
      <c r="I12417" s="86"/>
    </row>
    <row r="12418" spans="1:9" hidden="1" x14ac:dyDescent="0.25">
      <c r="A12418" s="218">
        <v>44870</v>
      </c>
      <c r="B12418" s="77" t="s">
        <v>11792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57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57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11793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57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57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11453</v>
      </c>
      <c r="C12422" s="362" t="s">
        <v>11794</v>
      </c>
      <c r="D12422" s="65">
        <v>1</v>
      </c>
      <c r="E12422" s="66" t="s">
        <v>31</v>
      </c>
      <c r="F12422" s="217">
        <v>1275000</v>
      </c>
      <c r="G12422" s="68">
        <f t="shared" si="357"/>
        <v>1275000</v>
      </c>
      <c r="H12422" s="86" t="s">
        <v>909</v>
      </c>
      <c r="I12422" s="364" t="s">
        <v>11795</v>
      </c>
    </row>
    <row r="12423" spans="1:9" hidden="1" x14ac:dyDescent="0.25">
      <c r="A12423" s="218">
        <v>44870</v>
      </c>
      <c r="B12423" s="60" t="s">
        <v>5195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57"/>
        <v>36000</v>
      </c>
      <c r="H12423" s="86" t="s">
        <v>909</v>
      </c>
      <c r="I12423" s="364" t="s">
        <v>11795</v>
      </c>
    </row>
    <row r="12424" spans="1:9" hidden="1" x14ac:dyDescent="0.25">
      <c r="A12424" s="218">
        <v>44870</v>
      </c>
      <c r="B12424" s="60" t="s">
        <v>8381</v>
      </c>
      <c r="C12424" s="60" t="s">
        <v>8382</v>
      </c>
      <c r="D12424" s="65">
        <v>1</v>
      </c>
      <c r="E12424" s="66" t="s">
        <v>31</v>
      </c>
      <c r="F12424" s="67">
        <v>82000</v>
      </c>
      <c r="G12424" s="68">
        <f t="shared" si="357"/>
        <v>82000</v>
      </c>
      <c r="H12424" s="86" t="s">
        <v>909</v>
      </c>
      <c r="I12424" s="364" t="s">
        <v>11795</v>
      </c>
    </row>
    <row r="12425" spans="1:9" hidden="1" x14ac:dyDescent="0.25">
      <c r="A12425" s="218">
        <v>44870</v>
      </c>
      <c r="B12425" s="63" t="s">
        <v>4062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57"/>
        <v>60000</v>
      </c>
      <c r="H12425" s="86" t="s">
        <v>909</v>
      </c>
      <c r="I12425" s="364" t="s">
        <v>11795</v>
      </c>
    </row>
    <row r="12426" spans="1:9" hidden="1" x14ac:dyDescent="0.25">
      <c r="A12426" s="218">
        <v>44870</v>
      </c>
      <c r="B12426" s="60" t="s">
        <v>5446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57"/>
        <v>14000</v>
      </c>
      <c r="H12426" s="86" t="s">
        <v>5636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57"/>
        <v>15650</v>
      </c>
      <c r="H12427" s="374" t="s">
        <v>3884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57"/>
        <v>3000</v>
      </c>
      <c r="H12428" s="374" t="s">
        <v>3884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57"/>
        <v>300000</v>
      </c>
      <c r="H12429" s="86" t="s">
        <v>2058</v>
      </c>
      <c r="I12429" s="364" t="s">
        <v>11796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57"/>
        <v>375000</v>
      </c>
      <c r="H12430" s="86" t="s">
        <v>2058</v>
      </c>
      <c r="I12430" s="364" t="s">
        <v>11796</v>
      </c>
    </row>
    <row r="12431" spans="1:9" hidden="1" x14ac:dyDescent="0.25">
      <c r="A12431" s="218">
        <v>44870</v>
      </c>
      <c r="B12431" s="60" t="s">
        <v>11797</v>
      </c>
      <c r="C12431" s="60" t="s">
        <v>9318</v>
      </c>
      <c r="D12431" s="65">
        <v>2</v>
      </c>
      <c r="E12431" s="60" t="s">
        <v>28</v>
      </c>
      <c r="F12431" s="72">
        <v>30000</v>
      </c>
      <c r="G12431" s="68">
        <f t="shared" si="357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57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4925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57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58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58"/>
        <v>225600</v>
      </c>
      <c r="H12435" s="86" t="s">
        <v>1105</v>
      </c>
      <c r="I12435" s="364" t="s">
        <v>11798</v>
      </c>
    </row>
    <row r="12436" spans="1:9" hidden="1" x14ac:dyDescent="0.25">
      <c r="A12436" s="218">
        <v>44870</v>
      </c>
      <c r="B12436" s="60" t="s">
        <v>5290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58"/>
        <v>500000</v>
      </c>
      <c r="H12436" s="86" t="s">
        <v>1105</v>
      </c>
      <c r="I12436" s="364" t="s">
        <v>11798</v>
      </c>
    </row>
    <row r="12437" spans="1:9" hidden="1" x14ac:dyDescent="0.25">
      <c r="A12437" s="218">
        <v>44870</v>
      </c>
      <c r="B12437" s="60" t="s">
        <v>10643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58"/>
        <v>2070000</v>
      </c>
      <c r="H12437" s="86" t="s">
        <v>1032</v>
      </c>
      <c r="I12437" s="364" t="s">
        <v>11799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58"/>
        <v>130000</v>
      </c>
      <c r="H12438" s="86" t="s">
        <v>3096</v>
      </c>
      <c r="I12438" s="364" t="s">
        <v>11800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58"/>
        <v>253800</v>
      </c>
      <c r="H12439" s="86" t="s">
        <v>667</v>
      </c>
      <c r="I12439" s="364" t="s">
        <v>11801</v>
      </c>
    </row>
    <row r="12440" spans="1:9" hidden="1" x14ac:dyDescent="0.25">
      <c r="A12440" s="218">
        <v>44870</v>
      </c>
      <c r="B12440" s="60" t="s">
        <v>4047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58"/>
        <v>87500</v>
      </c>
      <c r="H12440" s="86" t="s">
        <v>667</v>
      </c>
      <c r="I12440" s="364" t="s">
        <v>11801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58"/>
        <v>45000</v>
      </c>
      <c r="H12441" s="86" t="s">
        <v>667</v>
      </c>
      <c r="I12441" s="364" t="s">
        <v>11801</v>
      </c>
    </row>
    <row r="12442" spans="1:9" hidden="1" x14ac:dyDescent="0.25">
      <c r="A12442" s="218">
        <v>44870</v>
      </c>
      <c r="B12442" s="60" t="s">
        <v>11453</v>
      </c>
      <c r="C12442" s="60" t="s">
        <v>11802</v>
      </c>
      <c r="D12442" s="81">
        <v>1</v>
      </c>
      <c r="E12442" s="66" t="s">
        <v>31</v>
      </c>
      <c r="F12442" s="217">
        <v>1275000</v>
      </c>
      <c r="G12442" s="217">
        <f t="shared" si="358"/>
        <v>1275000</v>
      </c>
      <c r="H12442" s="86" t="s">
        <v>667</v>
      </c>
      <c r="I12442" s="364" t="s">
        <v>11801</v>
      </c>
    </row>
    <row r="12443" spans="1:9" hidden="1" x14ac:dyDescent="0.25">
      <c r="A12443" s="218">
        <v>44870</v>
      </c>
      <c r="B12443" s="60" t="s">
        <v>6106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58"/>
        <v>165000</v>
      </c>
      <c r="H12443" s="86" t="s">
        <v>667</v>
      </c>
      <c r="I12443" s="364" t="s">
        <v>11801</v>
      </c>
    </row>
    <row r="12444" spans="1:9" hidden="1" x14ac:dyDescent="0.25">
      <c r="A12444" s="218">
        <v>44870</v>
      </c>
      <c r="B12444" s="111" t="s">
        <v>5467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58"/>
        <v>65000</v>
      </c>
      <c r="H12444" s="86" t="s">
        <v>825</v>
      </c>
      <c r="I12444" s="60" t="s">
        <v>11803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58"/>
        <v>253800</v>
      </c>
      <c r="H12445" s="86" t="s">
        <v>2048</v>
      </c>
      <c r="I12445" s="60" t="s">
        <v>11804</v>
      </c>
    </row>
    <row r="12446" spans="1:9" hidden="1" x14ac:dyDescent="0.25">
      <c r="A12446" s="218">
        <v>44870</v>
      </c>
      <c r="B12446" s="60" t="s">
        <v>8381</v>
      </c>
      <c r="C12446" s="60" t="s">
        <v>8382</v>
      </c>
      <c r="D12446" s="65">
        <v>1</v>
      </c>
      <c r="E12446" s="66" t="s">
        <v>31</v>
      </c>
      <c r="F12446" s="67">
        <v>82000</v>
      </c>
      <c r="G12446" s="68">
        <f t="shared" si="358"/>
        <v>82000</v>
      </c>
      <c r="H12446" s="86" t="s">
        <v>2048</v>
      </c>
      <c r="I12446" s="60" t="s">
        <v>11804</v>
      </c>
    </row>
    <row r="12447" spans="1:9" hidden="1" x14ac:dyDescent="0.25">
      <c r="A12447" s="218">
        <v>44870</v>
      </c>
      <c r="B12447" s="63" t="s">
        <v>8381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58"/>
        <v>35000</v>
      </c>
      <c r="H12447" s="86" t="s">
        <v>2048</v>
      </c>
      <c r="I12447" s="60" t="s">
        <v>11804</v>
      </c>
    </row>
    <row r="12448" spans="1:9" hidden="1" x14ac:dyDescent="0.25">
      <c r="A12448" s="218">
        <v>44870</v>
      </c>
      <c r="B12448" s="77" t="s">
        <v>5734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58"/>
        <v>606000</v>
      </c>
      <c r="H12448" s="86" t="s">
        <v>5735</v>
      </c>
      <c r="I12448" s="60"/>
    </row>
    <row r="12449" spans="1:9" hidden="1" x14ac:dyDescent="0.25">
      <c r="A12449" s="218">
        <v>44870</v>
      </c>
      <c r="B12449" s="132" t="s">
        <v>11805</v>
      </c>
      <c r="C12449" s="60" t="s">
        <v>11806</v>
      </c>
      <c r="D12449" s="60">
        <v>2</v>
      </c>
      <c r="E12449" s="60" t="s">
        <v>31</v>
      </c>
      <c r="F12449" s="67">
        <v>10000</v>
      </c>
      <c r="G12449" s="68">
        <f t="shared" si="358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58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58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3997</v>
      </c>
      <c r="C12455" s="60" t="s">
        <v>4419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4673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5737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6516</v>
      </c>
      <c r="C12458" s="60" t="s">
        <v>8459</v>
      </c>
      <c r="D12458" s="65">
        <v>0.5</v>
      </c>
      <c r="E12458" s="66" t="s">
        <v>137</v>
      </c>
      <c r="F12458" s="217">
        <v>82500</v>
      </c>
      <c r="G12458" s="68">
        <f t="shared" ref="G12458:G12521" si="359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59"/>
        <v>77000</v>
      </c>
      <c r="H12459" s="86" t="s">
        <v>4673</v>
      </c>
      <c r="I12459" s="73"/>
    </row>
    <row r="12460" spans="1:9" hidden="1" x14ac:dyDescent="0.25">
      <c r="A12460" s="218">
        <v>44900</v>
      </c>
      <c r="B12460" s="77" t="s">
        <v>5743</v>
      </c>
      <c r="C12460" s="87" t="s">
        <v>10563</v>
      </c>
      <c r="D12460" s="81">
        <v>1</v>
      </c>
      <c r="E12460" s="66" t="s">
        <v>31</v>
      </c>
      <c r="F12460" s="217">
        <v>175000</v>
      </c>
      <c r="G12460" s="68">
        <f t="shared" si="359"/>
        <v>175000</v>
      </c>
      <c r="H12460" s="86" t="s">
        <v>126</v>
      </c>
      <c r="I12460" s="364" t="s">
        <v>11788</v>
      </c>
    </row>
    <row r="12461" spans="1:9" hidden="1" x14ac:dyDescent="0.25">
      <c r="A12461" s="218">
        <v>44900</v>
      </c>
      <c r="B12461" s="60" t="s">
        <v>4444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59"/>
        <v>921000</v>
      </c>
      <c r="H12461" s="374" t="s">
        <v>5740</v>
      </c>
      <c r="I12461" s="364"/>
    </row>
    <row r="12462" spans="1:9" hidden="1" x14ac:dyDescent="0.25">
      <c r="A12462" s="218">
        <v>44900</v>
      </c>
      <c r="B12462" s="111" t="s">
        <v>5467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59"/>
        <v>65000</v>
      </c>
      <c r="H12462" s="86" t="s">
        <v>536</v>
      </c>
      <c r="I12462" s="364" t="s">
        <v>11807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59"/>
        <v>225600</v>
      </c>
      <c r="H12463" s="86" t="s">
        <v>671</v>
      </c>
      <c r="I12463" s="364" t="s">
        <v>11808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59"/>
        <v>173445</v>
      </c>
      <c r="H12464" s="86" t="s">
        <v>671</v>
      </c>
      <c r="I12464" s="364" t="s">
        <v>11808</v>
      </c>
    </row>
    <row r="12465" spans="1:9" hidden="1" x14ac:dyDescent="0.25">
      <c r="A12465" s="218">
        <v>44900</v>
      </c>
      <c r="B12465" s="111" t="s">
        <v>5604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59"/>
        <v>25000</v>
      </c>
      <c r="H12465" s="374" t="s">
        <v>671</v>
      </c>
      <c r="I12465" s="364" t="s">
        <v>11808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59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11809</v>
      </c>
      <c r="C12467" s="87" t="s">
        <v>10563</v>
      </c>
      <c r="D12467" s="65">
        <v>1</v>
      </c>
      <c r="E12467" s="66" t="s">
        <v>31</v>
      </c>
      <c r="F12467" s="68">
        <v>520000</v>
      </c>
      <c r="G12467" s="68">
        <f t="shared" si="359"/>
        <v>520000</v>
      </c>
      <c r="H12467" s="374" t="s">
        <v>1101</v>
      </c>
      <c r="I12467" s="364" t="s">
        <v>11810</v>
      </c>
    </row>
    <row r="12468" spans="1:9" hidden="1" x14ac:dyDescent="0.25">
      <c r="A12468" s="218">
        <v>44900</v>
      </c>
      <c r="B12468" s="60" t="s">
        <v>11434</v>
      </c>
      <c r="C12468" s="60" t="s">
        <v>5007</v>
      </c>
      <c r="D12468" s="65">
        <v>1</v>
      </c>
      <c r="E12468" s="66" t="s">
        <v>31</v>
      </c>
      <c r="F12468" s="67">
        <v>50000</v>
      </c>
      <c r="G12468" s="68">
        <f t="shared" si="359"/>
        <v>50000</v>
      </c>
      <c r="H12468" s="374" t="s">
        <v>1101</v>
      </c>
      <c r="I12468" s="364" t="s">
        <v>11810</v>
      </c>
    </row>
    <row r="12469" spans="1:9" hidden="1" x14ac:dyDescent="0.25">
      <c r="A12469" s="218">
        <v>44900</v>
      </c>
      <c r="B12469" s="60" t="s">
        <v>6106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59"/>
        <v>165000</v>
      </c>
      <c r="H12469" s="374" t="s">
        <v>1101</v>
      </c>
      <c r="I12469" s="364" t="s">
        <v>11810</v>
      </c>
    </row>
    <row r="12470" spans="1:9" hidden="1" x14ac:dyDescent="0.25">
      <c r="A12470" s="218">
        <v>44900</v>
      </c>
      <c r="B12470" s="111" t="s">
        <v>11792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59"/>
        <v>12000</v>
      </c>
      <c r="H12470" s="86" t="s">
        <v>5636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59"/>
        <v>75000</v>
      </c>
      <c r="H12471" s="86" t="s">
        <v>552</v>
      </c>
      <c r="I12471" s="364" t="s">
        <v>11811</v>
      </c>
    </row>
    <row r="12472" spans="1:9" hidden="1" x14ac:dyDescent="0.25">
      <c r="A12472" s="218">
        <v>44900</v>
      </c>
      <c r="B12472" s="79" t="s">
        <v>4205</v>
      </c>
      <c r="C12472" s="71" t="s">
        <v>5967</v>
      </c>
      <c r="D12472" s="65">
        <v>1</v>
      </c>
      <c r="E12472" s="60" t="s">
        <v>28</v>
      </c>
      <c r="F12472" s="72">
        <v>255000</v>
      </c>
      <c r="G12472" s="68">
        <f t="shared" si="359"/>
        <v>255000</v>
      </c>
      <c r="H12472" s="86" t="s">
        <v>11812</v>
      </c>
      <c r="I12472" s="364" t="s">
        <v>11813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59"/>
        <v>185000</v>
      </c>
      <c r="H12473" s="86" t="s">
        <v>11812</v>
      </c>
      <c r="I12473" s="364" t="s">
        <v>11813</v>
      </c>
    </row>
    <row r="12474" spans="1:9" hidden="1" x14ac:dyDescent="0.25">
      <c r="A12474" s="218">
        <v>44900</v>
      </c>
      <c r="B12474" s="60" t="s">
        <v>4207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59"/>
        <v>120000</v>
      </c>
      <c r="H12474" s="86" t="s">
        <v>11812</v>
      </c>
      <c r="I12474" s="364" t="s">
        <v>11813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59"/>
        <v>225600</v>
      </c>
      <c r="H12475" s="86" t="s">
        <v>3239</v>
      </c>
      <c r="I12475" s="364" t="s">
        <v>11814</v>
      </c>
    </row>
    <row r="12476" spans="1:9" hidden="1" x14ac:dyDescent="0.25">
      <c r="A12476" s="218">
        <v>44900</v>
      </c>
      <c r="B12476" s="60" t="s">
        <v>5714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59"/>
        <v>75000</v>
      </c>
      <c r="H12476" s="86" t="s">
        <v>2038</v>
      </c>
      <c r="I12476" s="364" t="s">
        <v>11815</v>
      </c>
    </row>
    <row r="12477" spans="1:9" hidden="1" x14ac:dyDescent="0.25">
      <c r="A12477" s="218">
        <v>44900</v>
      </c>
      <c r="B12477" s="60" t="s">
        <v>5713</v>
      </c>
      <c r="C12477" s="60" t="s">
        <v>70</v>
      </c>
      <c r="D12477" s="81">
        <v>1</v>
      </c>
      <c r="E12477" s="66" t="s">
        <v>31</v>
      </c>
      <c r="F12477" s="403">
        <v>140000</v>
      </c>
      <c r="G12477" s="68">
        <f t="shared" si="359"/>
        <v>140000</v>
      </c>
      <c r="H12477" s="86" t="s">
        <v>2038</v>
      </c>
      <c r="I12477" s="364" t="s">
        <v>11815</v>
      </c>
    </row>
    <row r="12478" spans="1:9" hidden="1" x14ac:dyDescent="0.25">
      <c r="A12478" s="218">
        <v>44900</v>
      </c>
      <c r="B12478" s="60" t="s">
        <v>5089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59"/>
        <v>160000</v>
      </c>
      <c r="H12478" s="86" t="s">
        <v>1146</v>
      </c>
      <c r="I12478" s="364" t="s">
        <v>11816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59"/>
        <v>90000</v>
      </c>
      <c r="H12479" s="86" t="s">
        <v>1146</v>
      </c>
      <c r="I12479" s="364" t="s">
        <v>11816</v>
      </c>
    </row>
    <row r="12480" spans="1:9" hidden="1" x14ac:dyDescent="0.25">
      <c r="A12480" s="60" t="s">
        <v>5753</v>
      </c>
      <c r="B12480" s="60" t="s">
        <v>3997</v>
      </c>
      <c r="C12480" s="60" t="s">
        <v>4419</v>
      </c>
      <c r="D12480" s="65">
        <v>5</v>
      </c>
      <c r="E12480" s="66" t="s">
        <v>137</v>
      </c>
      <c r="F12480" s="67">
        <v>23206</v>
      </c>
      <c r="G12480" s="68">
        <f t="shared" si="359"/>
        <v>116030</v>
      </c>
      <c r="H12480" s="86" t="s">
        <v>4673</v>
      </c>
      <c r="I12480" s="86"/>
    </row>
    <row r="12481" spans="1:9" hidden="1" x14ac:dyDescent="0.25">
      <c r="A12481" s="60" t="s">
        <v>5753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59"/>
        <v>42300</v>
      </c>
      <c r="H12481" s="86" t="s">
        <v>154</v>
      </c>
      <c r="I12481" s="86"/>
    </row>
    <row r="12482" spans="1:9" hidden="1" x14ac:dyDescent="0.25">
      <c r="A12482" s="60" t="s">
        <v>5753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59"/>
        <v>65000</v>
      </c>
      <c r="H12482" s="86" t="s">
        <v>134</v>
      </c>
      <c r="I12482" s="86"/>
    </row>
    <row r="12483" spans="1:9" hidden="1" x14ac:dyDescent="0.25">
      <c r="A12483" s="60" t="s">
        <v>5753</v>
      </c>
      <c r="B12483" s="77" t="s">
        <v>5755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59"/>
        <v>195000</v>
      </c>
      <c r="H12483" s="86" t="s">
        <v>134</v>
      </c>
      <c r="I12483" s="364"/>
    </row>
    <row r="12484" spans="1:9" hidden="1" x14ac:dyDescent="0.25">
      <c r="A12484" s="60" t="s">
        <v>5753</v>
      </c>
      <c r="B12484" s="60" t="s">
        <v>5756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59"/>
        <v>9000</v>
      </c>
      <c r="H12484" s="374" t="s">
        <v>134</v>
      </c>
      <c r="I12484" s="364"/>
    </row>
    <row r="12485" spans="1:9" hidden="1" x14ac:dyDescent="0.25">
      <c r="A12485" s="60" t="s">
        <v>5753</v>
      </c>
      <c r="B12485" s="60" t="s">
        <v>5757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59"/>
        <v>24000</v>
      </c>
      <c r="H12485" s="374" t="s">
        <v>134</v>
      </c>
      <c r="I12485" s="364"/>
    </row>
    <row r="12486" spans="1:9" hidden="1" x14ac:dyDescent="0.25">
      <c r="A12486" s="60" t="s">
        <v>5753</v>
      </c>
      <c r="B12486" s="80" t="s">
        <v>5733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59"/>
        <v>25000</v>
      </c>
      <c r="H12486" s="374" t="s">
        <v>134</v>
      </c>
      <c r="I12486" s="73"/>
    </row>
    <row r="12487" spans="1:9" hidden="1" x14ac:dyDescent="0.25">
      <c r="A12487" s="60" t="s">
        <v>5753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59"/>
        <v>101725</v>
      </c>
      <c r="H12487" s="374" t="s">
        <v>134</v>
      </c>
      <c r="I12487" s="73"/>
    </row>
    <row r="12488" spans="1:9" hidden="1" x14ac:dyDescent="0.25">
      <c r="A12488" s="60" t="s">
        <v>5753</v>
      </c>
      <c r="B12488" s="77" t="s">
        <v>5758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5753</v>
      </c>
      <c r="B12489" s="60" t="s">
        <v>5759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5753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3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5753</v>
      </c>
      <c r="B12491" s="60" t="s">
        <v>5757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5753</v>
      </c>
      <c r="B12492" s="60" t="s">
        <v>5756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5753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59"/>
        <v>7500</v>
      </c>
      <c r="H12493" s="86" t="s">
        <v>5636</v>
      </c>
      <c r="I12493" s="364"/>
    </row>
    <row r="12494" spans="1:9" hidden="1" x14ac:dyDescent="0.25">
      <c r="A12494" s="60" t="s">
        <v>5753</v>
      </c>
      <c r="B12494" s="111" t="s">
        <v>11792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59"/>
        <v>12000</v>
      </c>
      <c r="H12494" s="86" t="s">
        <v>5636</v>
      </c>
      <c r="I12494" s="364"/>
    </row>
    <row r="12495" spans="1:9" hidden="1" x14ac:dyDescent="0.25">
      <c r="A12495" s="60" t="s">
        <v>5753</v>
      </c>
      <c r="B12495" s="60" t="s">
        <v>5754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59"/>
        <v>35000</v>
      </c>
      <c r="H12495" s="86" t="s">
        <v>5636</v>
      </c>
      <c r="I12495" s="364"/>
    </row>
    <row r="12496" spans="1:9" hidden="1" x14ac:dyDescent="0.25">
      <c r="A12496" s="60" t="s">
        <v>5753</v>
      </c>
      <c r="B12496" s="60" t="s">
        <v>4049</v>
      </c>
      <c r="C12496" s="60" t="s">
        <v>11233</v>
      </c>
      <c r="D12496" s="65">
        <v>1</v>
      </c>
      <c r="E12496" s="66" t="s">
        <v>31</v>
      </c>
      <c r="F12496" s="217">
        <v>210000</v>
      </c>
      <c r="G12496" s="68">
        <f t="shared" si="359"/>
        <v>210000</v>
      </c>
      <c r="H12496" s="86" t="s">
        <v>631</v>
      </c>
      <c r="I12496" s="364" t="s">
        <v>11817</v>
      </c>
    </row>
    <row r="12497" spans="1:9" hidden="1" x14ac:dyDescent="0.25">
      <c r="A12497" s="60" t="s">
        <v>5753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59"/>
        <v>55000</v>
      </c>
      <c r="H12497" s="374" t="s">
        <v>631</v>
      </c>
      <c r="I12497" s="364" t="s">
        <v>11817</v>
      </c>
    </row>
    <row r="12498" spans="1:9" hidden="1" x14ac:dyDescent="0.25">
      <c r="A12498" s="60" t="s">
        <v>5753</v>
      </c>
      <c r="B12498" s="60" t="s">
        <v>3997</v>
      </c>
      <c r="C12498" s="60" t="s">
        <v>4419</v>
      </c>
      <c r="D12498" s="65">
        <v>1.5</v>
      </c>
      <c r="E12498" s="66" t="s">
        <v>137</v>
      </c>
      <c r="F12498" s="67">
        <v>23206</v>
      </c>
      <c r="G12498" s="68">
        <f t="shared" si="359"/>
        <v>34809</v>
      </c>
      <c r="H12498" s="86" t="s">
        <v>536</v>
      </c>
      <c r="I12498" s="364"/>
    </row>
    <row r="12499" spans="1:9" hidden="1" x14ac:dyDescent="0.25">
      <c r="A12499" s="60" t="s">
        <v>5753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59"/>
        <v>350000</v>
      </c>
      <c r="H12499" s="374" t="s">
        <v>552</v>
      </c>
      <c r="I12499" s="364" t="s">
        <v>11818</v>
      </c>
    </row>
    <row r="12500" spans="1:9" hidden="1" x14ac:dyDescent="0.25">
      <c r="A12500" s="60" t="s">
        <v>5753</v>
      </c>
      <c r="B12500" s="60" t="s">
        <v>11453</v>
      </c>
      <c r="C12500" s="80" t="s">
        <v>11819</v>
      </c>
      <c r="D12500" s="65">
        <v>1</v>
      </c>
      <c r="E12500" s="66" t="s">
        <v>31</v>
      </c>
      <c r="F12500" s="67">
        <v>1275000</v>
      </c>
      <c r="G12500" s="68">
        <f t="shared" si="359"/>
        <v>1275000</v>
      </c>
      <c r="H12500" s="86" t="s">
        <v>2058</v>
      </c>
      <c r="I12500" s="364" t="s">
        <v>11820</v>
      </c>
    </row>
    <row r="12501" spans="1:9" hidden="1" x14ac:dyDescent="0.25">
      <c r="A12501" s="60" t="s">
        <v>5753</v>
      </c>
      <c r="B12501" s="75" t="s">
        <v>462</v>
      </c>
      <c r="C12501" s="87" t="s">
        <v>11821</v>
      </c>
      <c r="D12501" s="65">
        <v>1</v>
      </c>
      <c r="E12501" s="66" t="s">
        <v>31</v>
      </c>
      <c r="F12501" s="72">
        <v>155000</v>
      </c>
      <c r="G12501" s="68">
        <f t="shared" si="359"/>
        <v>155000</v>
      </c>
      <c r="H12501" s="86" t="s">
        <v>2058</v>
      </c>
      <c r="I12501" s="364" t="s">
        <v>11820</v>
      </c>
    </row>
    <row r="12502" spans="1:9" hidden="1" x14ac:dyDescent="0.25">
      <c r="A12502" s="60" t="s">
        <v>5753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59"/>
        <v>225600</v>
      </c>
      <c r="H12502" s="86" t="s">
        <v>11822</v>
      </c>
      <c r="I12502" s="364" t="s">
        <v>11823</v>
      </c>
    </row>
    <row r="12503" spans="1:9" hidden="1" x14ac:dyDescent="0.25">
      <c r="A12503" s="60" t="s">
        <v>5753</v>
      </c>
      <c r="B12503" s="60" t="s">
        <v>11778</v>
      </c>
      <c r="C12503" s="60" t="s">
        <v>11779</v>
      </c>
      <c r="D12503" s="65">
        <v>2</v>
      </c>
      <c r="E12503" s="66" t="s">
        <v>31</v>
      </c>
      <c r="F12503" s="67">
        <v>20000</v>
      </c>
      <c r="G12503" s="68">
        <f t="shared" si="359"/>
        <v>40000</v>
      </c>
      <c r="H12503" s="86" t="s">
        <v>198</v>
      </c>
      <c r="I12503" s="364"/>
    </row>
    <row r="12504" spans="1:9" hidden="1" x14ac:dyDescent="0.25">
      <c r="A12504" s="60" t="s">
        <v>5753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59"/>
        <v>15000</v>
      </c>
      <c r="H12504" s="86" t="s">
        <v>198</v>
      </c>
      <c r="I12504" s="364"/>
    </row>
    <row r="12505" spans="1:9" hidden="1" x14ac:dyDescent="0.25">
      <c r="A12505" s="60" t="s">
        <v>5753</v>
      </c>
      <c r="B12505" s="60" t="s">
        <v>5751</v>
      </c>
      <c r="C12505" s="60" t="s">
        <v>5752</v>
      </c>
      <c r="D12505" s="81">
        <v>1</v>
      </c>
      <c r="E12505" s="66" t="s">
        <v>31</v>
      </c>
      <c r="F12505" s="217">
        <v>1150000</v>
      </c>
      <c r="G12505" s="217">
        <f t="shared" si="359"/>
        <v>1150000</v>
      </c>
      <c r="H12505" s="86" t="s">
        <v>552</v>
      </c>
      <c r="I12505" s="364" t="s">
        <v>11824</v>
      </c>
    </row>
    <row r="12506" spans="1:9" hidden="1" x14ac:dyDescent="0.25">
      <c r="A12506" s="60" t="s">
        <v>5753</v>
      </c>
      <c r="B12506" s="60" t="s">
        <v>11825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59"/>
        <v>550000</v>
      </c>
      <c r="H12506" s="86" t="s">
        <v>789</v>
      </c>
      <c r="I12506" s="364" t="s">
        <v>11826</v>
      </c>
    </row>
    <row r="12507" spans="1:9" hidden="1" x14ac:dyDescent="0.25">
      <c r="A12507" s="60" t="s">
        <v>5753</v>
      </c>
      <c r="B12507" s="79" t="s">
        <v>5651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59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59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5763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59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59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59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5762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59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11827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59"/>
        <v>3000</v>
      </c>
      <c r="H12513" s="374" t="s">
        <v>3901</v>
      </c>
      <c r="I12513" s="364"/>
    </row>
    <row r="12514" spans="1:9" hidden="1" x14ac:dyDescent="0.25">
      <c r="A12514" s="60" t="s">
        <v>414</v>
      </c>
      <c r="B12514" s="60" t="s">
        <v>5766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59"/>
        <v>300000</v>
      </c>
      <c r="H12514" s="374" t="s">
        <v>3884</v>
      </c>
      <c r="I12514" s="364"/>
    </row>
    <row r="12515" spans="1:9" hidden="1" x14ac:dyDescent="0.25">
      <c r="A12515" s="60" t="s">
        <v>414</v>
      </c>
      <c r="B12515" s="60" t="s">
        <v>5767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59"/>
        <v>300000</v>
      </c>
      <c r="H12515" s="374" t="s">
        <v>3884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59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5760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59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5761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59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3997</v>
      </c>
      <c r="C12519" s="60" t="s">
        <v>4419</v>
      </c>
      <c r="D12519" s="81">
        <v>5</v>
      </c>
      <c r="E12519" s="66" t="s">
        <v>137</v>
      </c>
      <c r="F12519" s="217">
        <v>23206</v>
      </c>
      <c r="G12519" s="68">
        <f t="shared" si="359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5195</v>
      </c>
      <c r="C12520" s="60" t="s">
        <v>287</v>
      </c>
      <c r="D12520" s="81">
        <v>1</v>
      </c>
      <c r="E12520" s="66" t="s">
        <v>31</v>
      </c>
      <c r="F12520" s="403">
        <v>36000</v>
      </c>
      <c r="G12520" s="68">
        <f t="shared" si="359"/>
        <v>36000</v>
      </c>
      <c r="H12520" s="374" t="s">
        <v>536</v>
      </c>
      <c r="I12520" s="73" t="s">
        <v>11828</v>
      </c>
    </row>
    <row r="12521" spans="1:9" hidden="1" x14ac:dyDescent="0.25">
      <c r="A12521" s="60" t="s">
        <v>414</v>
      </c>
      <c r="B12521" s="60" t="s">
        <v>8381</v>
      </c>
      <c r="C12521" s="60" t="s">
        <v>8382</v>
      </c>
      <c r="D12521" s="81">
        <v>1</v>
      </c>
      <c r="E12521" s="66" t="s">
        <v>31</v>
      </c>
      <c r="F12521" s="217">
        <v>92500</v>
      </c>
      <c r="G12521" s="68">
        <f t="shared" si="359"/>
        <v>92500</v>
      </c>
      <c r="H12521" s="374" t="s">
        <v>536</v>
      </c>
      <c r="I12521" s="73" t="s">
        <v>11828</v>
      </c>
    </row>
    <row r="12522" spans="1:9" hidden="1" x14ac:dyDescent="0.25">
      <c r="A12522" s="60" t="s">
        <v>414</v>
      </c>
      <c r="B12522" s="60" t="s">
        <v>5764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60">F12522*D12522</f>
        <v>240000</v>
      </c>
      <c r="H12522" s="374" t="s">
        <v>5765</v>
      </c>
      <c r="I12522" s="364"/>
    </row>
    <row r="12523" spans="1:9" hidden="1" x14ac:dyDescent="0.25">
      <c r="A12523" s="60" t="s">
        <v>414</v>
      </c>
      <c r="B12523" s="80" t="s">
        <v>5768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60"/>
        <v>50000</v>
      </c>
      <c r="H12523" s="615" t="s">
        <v>3096</v>
      </c>
      <c r="I12523" s="364" t="s">
        <v>11800</v>
      </c>
    </row>
    <row r="12524" spans="1:9" hidden="1" x14ac:dyDescent="0.25">
      <c r="A12524" s="60" t="s">
        <v>414</v>
      </c>
      <c r="B12524" s="60" t="s">
        <v>5778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60"/>
        <v>20000</v>
      </c>
      <c r="H12524" s="86" t="s">
        <v>1105</v>
      </c>
      <c r="I12524" s="364" t="s">
        <v>11829</v>
      </c>
    </row>
    <row r="12525" spans="1:9" hidden="1" x14ac:dyDescent="0.25">
      <c r="A12525" s="60" t="s">
        <v>414</v>
      </c>
      <c r="B12525" s="77" t="s">
        <v>5770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60"/>
        <v>2500000</v>
      </c>
      <c r="H12525" s="374" t="s">
        <v>671</v>
      </c>
      <c r="I12525" s="364" t="s">
        <v>11808</v>
      </c>
    </row>
    <row r="12526" spans="1:9" hidden="1" x14ac:dyDescent="0.25">
      <c r="A12526" s="60" t="s">
        <v>414</v>
      </c>
      <c r="B12526" s="611" t="s">
        <v>11614</v>
      </c>
      <c r="C12526" s="491" t="s">
        <v>1053</v>
      </c>
      <c r="D12526" s="486">
        <v>1</v>
      </c>
      <c r="E12526" s="487" t="s">
        <v>31</v>
      </c>
      <c r="F12526" s="489">
        <v>550000</v>
      </c>
      <c r="G12526" s="489">
        <f t="shared" si="360"/>
        <v>550000</v>
      </c>
      <c r="H12526" s="616" t="s">
        <v>620</v>
      </c>
      <c r="I12526" s="592"/>
    </row>
    <row r="12527" spans="1:9" hidden="1" x14ac:dyDescent="0.25">
      <c r="A12527" s="60" t="s">
        <v>5780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60"/>
        <v>15650</v>
      </c>
      <c r="H12527" s="86" t="s">
        <v>134</v>
      </c>
      <c r="I12527" s="86"/>
    </row>
    <row r="12528" spans="1:9" hidden="1" x14ac:dyDescent="0.25">
      <c r="A12528" s="60" t="s">
        <v>5780</v>
      </c>
      <c r="B12528" s="60" t="s">
        <v>11827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60"/>
        <v>18000</v>
      </c>
      <c r="H12528" s="86" t="s">
        <v>134</v>
      </c>
      <c r="I12528" s="86"/>
    </row>
    <row r="12529" spans="1:9" x14ac:dyDescent="0.25">
      <c r="A12529" s="60" t="s">
        <v>5780</v>
      </c>
      <c r="B12529" s="60" t="s">
        <v>11830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60"/>
        <v>25000</v>
      </c>
      <c r="H12529" s="86" t="s">
        <v>134</v>
      </c>
      <c r="I12529" s="86"/>
    </row>
    <row r="12530" spans="1:9" hidden="1" x14ac:dyDescent="0.25">
      <c r="A12530" s="60" t="s">
        <v>5780</v>
      </c>
      <c r="B12530" s="60" t="s">
        <v>5781</v>
      </c>
      <c r="C12530" s="60" t="s">
        <v>5456</v>
      </c>
      <c r="D12530" s="65">
        <v>1</v>
      </c>
      <c r="E12530" s="66" t="s">
        <v>5782</v>
      </c>
      <c r="F12530" s="67">
        <v>48000</v>
      </c>
      <c r="G12530" s="68">
        <f t="shared" si="360"/>
        <v>48000</v>
      </c>
      <c r="H12530" s="86" t="s">
        <v>134</v>
      </c>
      <c r="I12530" s="364"/>
    </row>
    <row r="12531" spans="1:9" hidden="1" x14ac:dyDescent="0.25">
      <c r="A12531" s="60" t="s">
        <v>5780</v>
      </c>
      <c r="B12531" s="60" t="s">
        <v>4894</v>
      </c>
      <c r="C12531" s="60" t="s">
        <v>5783</v>
      </c>
      <c r="D12531" s="65">
        <v>20</v>
      </c>
      <c r="E12531" s="66" t="s">
        <v>31</v>
      </c>
      <c r="F12531" s="67">
        <v>1125</v>
      </c>
      <c r="G12531" s="68">
        <f t="shared" si="360"/>
        <v>22500</v>
      </c>
      <c r="H12531" s="86" t="s">
        <v>134</v>
      </c>
      <c r="I12531" s="364"/>
    </row>
    <row r="12532" spans="1:9" hidden="1" x14ac:dyDescent="0.25">
      <c r="A12532" s="60" t="s">
        <v>5780</v>
      </c>
      <c r="B12532" s="80" t="s">
        <v>5733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60"/>
        <v>20000</v>
      </c>
      <c r="H12532" s="374" t="s">
        <v>134</v>
      </c>
      <c r="I12532" s="364"/>
    </row>
    <row r="12533" spans="1:9" hidden="1" x14ac:dyDescent="0.25">
      <c r="A12533" s="60" t="s">
        <v>5780</v>
      </c>
      <c r="B12533" s="111" t="s">
        <v>5784</v>
      </c>
      <c r="C12533" s="60" t="s">
        <v>4729</v>
      </c>
      <c r="D12533" s="65">
        <v>1</v>
      </c>
      <c r="E12533" s="66" t="s">
        <v>638</v>
      </c>
      <c r="F12533" s="67">
        <v>746000</v>
      </c>
      <c r="G12533" s="68">
        <f t="shared" si="360"/>
        <v>746000</v>
      </c>
      <c r="H12533" s="86" t="s">
        <v>134</v>
      </c>
      <c r="I12533" s="364"/>
    </row>
    <row r="12534" spans="1:9" hidden="1" x14ac:dyDescent="0.25">
      <c r="A12534" s="60" t="s">
        <v>5780</v>
      </c>
      <c r="B12534" s="77" t="s">
        <v>5785</v>
      </c>
      <c r="C12534" s="60" t="s">
        <v>4729</v>
      </c>
      <c r="D12534" s="65">
        <v>1</v>
      </c>
      <c r="E12534" s="66" t="s">
        <v>638</v>
      </c>
      <c r="F12534" s="67">
        <v>274000</v>
      </c>
      <c r="G12534" s="68">
        <f t="shared" si="360"/>
        <v>274000</v>
      </c>
      <c r="H12534" s="86" t="s">
        <v>134</v>
      </c>
      <c r="I12534" s="364"/>
    </row>
    <row r="12535" spans="1:9" hidden="1" x14ac:dyDescent="0.25">
      <c r="A12535" s="60" t="s">
        <v>5780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60"/>
        <v>75000</v>
      </c>
      <c r="H12535" s="374" t="s">
        <v>134</v>
      </c>
      <c r="I12535" s="364"/>
    </row>
    <row r="12536" spans="1:9" hidden="1" x14ac:dyDescent="0.25">
      <c r="A12536" s="60" t="s">
        <v>5780</v>
      </c>
      <c r="B12536" s="60" t="s">
        <v>5245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60"/>
        <v>28000</v>
      </c>
      <c r="H12536" s="374" t="s">
        <v>134</v>
      </c>
      <c r="I12536" s="73"/>
    </row>
    <row r="12537" spans="1:9" hidden="1" x14ac:dyDescent="0.25">
      <c r="A12537" s="60" t="s">
        <v>5780</v>
      </c>
      <c r="B12537" s="60" t="s">
        <v>5788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60"/>
        <v>75000</v>
      </c>
      <c r="H12537" s="374" t="s">
        <v>134</v>
      </c>
      <c r="I12537" s="73"/>
    </row>
    <row r="12538" spans="1:9" hidden="1" x14ac:dyDescent="0.25">
      <c r="A12538" s="60" t="s">
        <v>5780</v>
      </c>
      <c r="B12538" s="60" t="s">
        <v>234</v>
      </c>
      <c r="C12538" s="77" t="s">
        <v>11766</v>
      </c>
      <c r="D12538" s="65">
        <v>1</v>
      </c>
      <c r="E12538" s="66" t="s">
        <v>31</v>
      </c>
      <c r="F12538" s="67">
        <v>134500</v>
      </c>
      <c r="G12538" s="68">
        <f t="shared" si="360"/>
        <v>134500</v>
      </c>
      <c r="H12538" s="86" t="s">
        <v>1791</v>
      </c>
      <c r="I12538" s="73" t="s">
        <v>11831</v>
      </c>
    </row>
    <row r="12539" spans="1:9" hidden="1" x14ac:dyDescent="0.25">
      <c r="A12539" s="60" t="s">
        <v>5780</v>
      </c>
      <c r="B12539" s="60" t="s">
        <v>236</v>
      </c>
      <c r="C12539" s="60" t="s">
        <v>10699</v>
      </c>
      <c r="D12539" s="81">
        <v>1</v>
      </c>
      <c r="E12539" s="66" t="s">
        <v>31</v>
      </c>
      <c r="F12539" s="217">
        <v>60000</v>
      </c>
      <c r="G12539" s="68">
        <f t="shared" si="360"/>
        <v>60000</v>
      </c>
      <c r="H12539" s="374" t="s">
        <v>1791</v>
      </c>
      <c r="I12539" s="73" t="s">
        <v>11831</v>
      </c>
    </row>
    <row r="12540" spans="1:9" hidden="1" x14ac:dyDescent="0.25">
      <c r="A12540" s="60" t="s">
        <v>5780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3">
        <v>82500</v>
      </c>
      <c r="G12540" s="68">
        <f t="shared" si="360"/>
        <v>49500</v>
      </c>
      <c r="H12540" s="374" t="s">
        <v>1791</v>
      </c>
      <c r="I12540" s="73" t="s">
        <v>11831</v>
      </c>
    </row>
    <row r="12541" spans="1:9" hidden="1" x14ac:dyDescent="0.25">
      <c r="A12541" s="60" t="s">
        <v>5780</v>
      </c>
      <c r="B12541" s="60" t="s">
        <v>11437</v>
      </c>
      <c r="C12541" s="60" t="s">
        <v>5007</v>
      </c>
      <c r="D12541" s="81">
        <v>3</v>
      </c>
      <c r="E12541" s="66" t="s">
        <v>31</v>
      </c>
      <c r="F12541" s="217">
        <v>280000</v>
      </c>
      <c r="G12541" s="68">
        <f t="shared" si="360"/>
        <v>840000</v>
      </c>
      <c r="H12541" s="374" t="s">
        <v>696</v>
      </c>
      <c r="I12541" s="364" t="s">
        <v>11832</v>
      </c>
    </row>
    <row r="12542" spans="1:9" hidden="1" x14ac:dyDescent="0.25">
      <c r="A12542" s="60" t="s">
        <v>5780</v>
      </c>
      <c r="B12542" s="60" t="s">
        <v>5647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60"/>
        <v>450000</v>
      </c>
      <c r="H12542" s="374" t="s">
        <v>160</v>
      </c>
      <c r="I12542" s="73" t="s">
        <v>11833</v>
      </c>
    </row>
    <row r="12543" spans="1:9" hidden="1" x14ac:dyDescent="0.25">
      <c r="A12543" s="60" t="s">
        <v>5780</v>
      </c>
      <c r="B12543" s="80" t="s">
        <v>5769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60"/>
        <v>220000</v>
      </c>
      <c r="H12543" s="374" t="s">
        <v>160</v>
      </c>
      <c r="I12543" s="73" t="s">
        <v>11833</v>
      </c>
    </row>
    <row r="12544" spans="1:9" hidden="1" x14ac:dyDescent="0.25">
      <c r="A12544" s="60" t="s">
        <v>5780</v>
      </c>
      <c r="B12544" s="60" t="s">
        <v>5775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60"/>
        <v>275000</v>
      </c>
      <c r="H12544" s="86" t="s">
        <v>160</v>
      </c>
      <c r="I12544" s="73" t="s">
        <v>11833</v>
      </c>
    </row>
    <row r="12545" spans="1:9" hidden="1" x14ac:dyDescent="0.25">
      <c r="A12545" s="60" t="s">
        <v>5780</v>
      </c>
      <c r="B12545" s="60" t="s">
        <v>5776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60"/>
        <v>250000</v>
      </c>
      <c r="H12545" s="86" t="s">
        <v>160</v>
      </c>
      <c r="I12545" s="73" t="s">
        <v>11833</v>
      </c>
    </row>
    <row r="12546" spans="1:9" hidden="1" x14ac:dyDescent="0.25">
      <c r="A12546" s="60" t="s">
        <v>5780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60"/>
        <v>222499</v>
      </c>
      <c r="H12546" s="86" t="s">
        <v>160</v>
      </c>
      <c r="I12546" s="73" t="s">
        <v>11833</v>
      </c>
    </row>
    <row r="12547" spans="1:9" hidden="1" x14ac:dyDescent="0.25">
      <c r="A12547" s="60" t="s">
        <v>5780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60"/>
        <v>12500</v>
      </c>
      <c r="H12547" s="374" t="s">
        <v>160</v>
      </c>
      <c r="I12547" s="73" t="s">
        <v>11833</v>
      </c>
    </row>
    <row r="12548" spans="1:9" hidden="1" x14ac:dyDescent="0.25">
      <c r="A12548" s="60" t="s">
        <v>5780</v>
      </c>
      <c r="B12548" s="80" t="s">
        <v>5769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11833</v>
      </c>
    </row>
    <row r="12549" spans="1:9" hidden="1" x14ac:dyDescent="0.25">
      <c r="A12549" s="60" t="s">
        <v>5780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60"/>
        <v>121411.5</v>
      </c>
      <c r="H12549" s="374" t="s">
        <v>160</v>
      </c>
      <c r="I12549" s="73" t="s">
        <v>11833</v>
      </c>
    </row>
    <row r="12550" spans="1:9" hidden="1" x14ac:dyDescent="0.25">
      <c r="A12550" s="60" t="s">
        <v>5780</v>
      </c>
      <c r="B12550" s="60" t="s">
        <v>6004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60"/>
        <v>900000</v>
      </c>
      <c r="H12550" s="86" t="s">
        <v>789</v>
      </c>
      <c r="I12550" s="364" t="s">
        <v>11834</v>
      </c>
    </row>
    <row r="12551" spans="1:9" hidden="1" x14ac:dyDescent="0.25">
      <c r="A12551" s="60" t="s">
        <v>5780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60"/>
        <v>34689</v>
      </c>
      <c r="H12551" s="86" t="s">
        <v>667</v>
      </c>
      <c r="I12551" s="364" t="s">
        <v>11835</v>
      </c>
    </row>
    <row r="12552" spans="1:9" hidden="1" x14ac:dyDescent="0.25">
      <c r="A12552" s="60" t="s">
        <v>5780</v>
      </c>
      <c r="B12552" s="79" t="s">
        <v>4205</v>
      </c>
      <c r="C12552" s="71" t="s">
        <v>5967</v>
      </c>
      <c r="D12552" s="81">
        <v>1</v>
      </c>
      <c r="E12552" s="66" t="s">
        <v>31</v>
      </c>
      <c r="F12552" s="217">
        <v>255000</v>
      </c>
      <c r="G12552" s="68">
        <f t="shared" si="360"/>
        <v>255000</v>
      </c>
      <c r="H12552" s="86" t="s">
        <v>909</v>
      </c>
      <c r="I12552" s="364" t="s">
        <v>11836</v>
      </c>
    </row>
    <row r="12553" spans="1:9" hidden="1" x14ac:dyDescent="0.25">
      <c r="A12553" s="60" t="s">
        <v>5780</v>
      </c>
      <c r="B12553" s="94" t="s">
        <v>4299</v>
      </c>
      <c r="C12553" s="74" t="s">
        <v>418</v>
      </c>
      <c r="D12553" s="81">
        <v>1</v>
      </c>
      <c r="E12553" s="66" t="s">
        <v>31</v>
      </c>
      <c r="F12553" s="403">
        <v>20000</v>
      </c>
      <c r="G12553" s="68">
        <f t="shared" si="360"/>
        <v>20000</v>
      </c>
      <c r="H12553" s="86" t="s">
        <v>909</v>
      </c>
      <c r="I12553" s="364" t="s">
        <v>11836</v>
      </c>
    </row>
    <row r="12554" spans="1:9" hidden="1" x14ac:dyDescent="0.25">
      <c r="A12554" s="60" t="s">
        <v>5780</v>
      </c>
      <c r="B12554" s="60" t="s">
        <v>10947</v>
      </c>
      <c r="C12554" s="60" t="s">
        <v>11837</v>
      </c>
      <c r="D12554" s="65">
        <v>1</v>
      </c>
      <c r="E12554" s="66" t="s">
        <v>28</v>
      </c>
      <c r="F12554" s="67">
        <v>40000</v>
      </c>
      <c r="G12554" s="68">
        <f t="shared" si="360"/>
        <v>40000</v>
      </c>
      <c r="H12554" s="86" t="s">
        <v>909</v>
      </c>
      <c r="I12554" s="364" t="s">
        <v>11836</v>
      </c>
    </row>
    <row r="12555" spans="1:9" hidden="1" x14ac:dyDescent="0.25">
      <c r="A12555" s="60" t="s">
        <v>5780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60"/>
        <v>60000</v>
      </c>
      <c r="H12555" s="86" t="s">
        <v>909</v>
      </c>
      <c r="I12555" s="364" t="s">
        <v>11836</v>
      </c>
    </row>
    <row r="12556" spans="1:9" hidden="1" x14ac:dyDescent="0.25">
      <c r="A12556" s="60" t="s">
        <v>5780</v>
      </c>
      <c r="B12556" s="60" t="s">
        <v>5195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60"/>
        <v>36000</v>
      </c>
      <c r="H12556" s="86" t="s">
        <v>2003</v>
      </c>
      <c r="I12556" s="364"/>
    </row>
    <row r="12557" spans="1:9" hidden="1" x14ac:dyDescent="0.25">
      <c r="A12557" s="60" t="s">
        <v>5780</v>
      </c>
      <c r="B12557" s="60" t="s">
        <v>8381</v>
      </c>
      <c r="C12557" s="60" t="s">
        <v>8382</v>
      </c>
      <c r="D12557" s="65">
        <v>1</v>
      </c>
      <c r="E12557" s="66" t="s">
        <v>31</v>
      </c>
      <c r="F12557" s="67">
        <v>92500</v>
      </c>
      <c r="G12557" s="68">
        <f t="shared" si="360"/>
        <v>92500</v>
      </c>
      <c r="H12557" s="86" t="s">
        <v>2003</v>
      </c>
      <c r="I12557" s="364"/>
    </row>
    <row r="12558" spans="1:9" hidden="1" x14ac:dyDescent="0.25">
      <c r="A12558" s="60" t="s">
        <v>5780</v>
      </c>
      <c r="B12558" s="60" t="s">
        <v>11838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60"/>
        <v>5950000</v>
      </c>
      <c r="H12558" s="86" t="s">
        <v>11839</v>
      </c>
      <c r="I12558" s="364" t="s">
        <v>11840</v>
      </c>
    </row>
    <row r="12559" spans="1:9" hidden="1" x14ac:dyDescent="0.25">
      <c r="A12559" s="60" t="s">
        <v>5780</v>
      </c>
      <c r="B12559" s="60" t="s">
        <v>11841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60"/>
        <v>4850000</v>
      </c>
      <c r="H12559" s="86" t="s">
        <v>11839</v>
      </c>
      <c r="I12559" s="364" t="s">
        <v>11840</v>
      </c>
    </row>
    <row r="12560" spans="1:9" hidden="1" x14ac:dyDescent="0.25">
      <c r="A12560" s="60" t="s">
        <v>5780</v>
      </c>
      <c r="B12560" s="60" t="s">
        <v>1061</v>
      </c>
      <c r="C12560" s="60" t="s">
        <v>518</v>
      </c>
      <c r="D12560" s="81">
        <v>1</v>
      </c>
      <c r="E12560" s="66" t="s">
        <v>3923</v>
      </c>
      <c r="F12560" s="217">
        <v>1450000</v>
      </c>
      <c r="G12560" s="68">
        <f t="shared" si="360"/>
        <v>1450000</v>
      </c>
      <c r="H12560" s="86" t="s">
        <v>11839</v>
      </c>
      <c r="I12560" s="364" t="s">
        <v>11840</v>
      </c>
    </row>
    <row r="12561" spans="1:9" hidden="1" x14ac:dyDescent="0.25">
      <c r="A12561" s="60" t="s">
        <v>5780</v>
      </c>
      <c r="B12561" s="60" t="s">
        <v>11437</v>
      </c>
      <c r="C12561" s="60" t="s">
        <v>5007</v>
      </c>
      <c r="D12561" s="65">
        <v>10</v>
      </c>
      <c r="E12561" s="66" t="s">
        <v>31</v>
      </c>
      <c r="F12561" s="67">
        <v>280000</v>
      </c>
      <c r="G12561" s="68">
        <f t="shared" si="360"/>
        <v>2800000</v>
      </c>
      <c r="H12561" s="86" t="s">
        <v>11839</v>
      </c>
      <c r="I12561" s="364" t="s">
        <v>11840</v>
      </c>
    </row>
    <row r="12562" spans="1:9" hidden="1" x14ac:dyDescent="0.25">
      <c r="A12562" s="60" t="s">
        <v>5780</v>
      </c>
      <c r="B12562" s="60" t="s">
        <v>11439</v>
      </c>
      <c r="C12562" s="60" t="s">
        <v>5007</v>
      </c>
      <c r="D12562" s="65">
        <v>10</v>
      </c>
      <c r="E12562" s="66" t="s">
        <v>31</v>
      </c>
      <c r="F12562" s="67">
        <v>90000</v>
      </c>
      <c r="G12562" s="68">
        <f t="shared" si="360"/>
        <v>900000</v>
      </c>
      <c r="H12562" s="86" t="s">
        <v>11839</v>
      </c>
      <c r="I12562" s="364" t="s">
        <v>11840</v>
      </c>
    </row>
    <row r="12563" spans="1:9" hidden="1" x14ac:dyDescent="0.25">
      <c r="A12563" s="60" t="s">
        <v>5780</v>
      </c>
      <c r="B12563" s="79" t="s">
        <v>101</v>
      </c>
      <c r="C12563" s="60" t="s">
        <v>11842</v>
      </c>
      <c r="D12563" s="65">
        <v>1</v>
      </c>
      <c r="E12563" s="66" t="s">
        <v>31</v>
      </c>
      <c r="F12563" s="67">
        <v>3150000</v>
      </c>
      <c r="G12563" s="68">
        <f t="shared" si="360"/>
        <v>3150000</v>
      </c>
      <c r="H12563" s="86" t="s">
        <v>696</v>
      </c>
      <c r="I12563" s="60" t="s">
        <v>11843</v>
      </c>
    </row>
    <row r="12564" spans="1:9" hidden="1" x14ac:dyDescent="0.25">
      <c r="A12564" s="60" t="s">
        <v>5780</v>
      </c>
      <c r="B12564" s="79" t="s">
        <v>101</v>
      </c>
      <c r="C12564" s="60" t="s">
        <v>11844</v>
      </c>
      <c r="D12564" s="65">
        <v>1</v>
      </c>
      <c r="E12564" s="66" t="s">
        <v>31</v>
      </c>
      <c r="F12564" s="67">
        <v>3150000</v>
      </c>
      <c r="G12564" s="68">
        <f t="shared" si="360"/>
        <v>3150000</v>
      </c>
      <c r="H12564" s="86" t="s">
        <v>696</v>
      </c>
      <c r="I12564" s="60" t="s">
        <v>11843</v>
      </c>
    </row>
    <row r="12565" spans="1:9" hidden="1" x14ac:dyDescent="0.25">
      <c r="A12565" s="60" t="s">
        <v>5780</v>
      </c>
      <c r="B12565" s="79" t="s">
        <v>101</v>
      </c>
      <c r="C12565" s="60" t="s">
        <v>11845</v>
      </c>
      <c r="D12565" s="65">
        <v>1</v>
      </c>
      <c r="E12565" s="66" t="s">
        <v>31</v>
      </c>
      <c r="F12565" s="67">
        <v>3150000</v>
      </c>
      <c r="G12565" s="68">
        <f t="shared" si="360"/>
        <v>3150000</v>
      </c>
      <c r="H12565" s="86" t="s">
        <v>696</v>
      </c>
      <c r="I12565" s="60" t="s">
        <v>11843</v>
      </c>
    </row>
    <row r="12566" spans="1:9" hidden="1" x14ac:dyDescent="0.25">
      <c r="A12566" s="60" t="s">
        <v>5780</v>
      </c>
      <c r="B12566" s="79" t="s">
        <v>101</v>
      </c>
      <c r="C12566" s="75" t="s">
        <v>11846</v>
      </c>
      <c r="D12566" s="60">
        <v>1</v>
      </c>
      <c r="E12566" s="60" t="s">
        <v>31</v>
      </c>
      <c r="F12566" s="67">
        <v>3150000</v>
      </c>
      <c r="G12566" s="68">
        <f t="shared" si="360"/>
        <v>3150000</v>
      </c>
      <c r="H12566" s="86" t="s">
        <v>696</v>
      </c>
      <c r="I12566" s="60" t="s">
        <v>11843</v>
      </c>
    </row>
    <row r="12567" spans="1:9" hidden="1" x14ac:dyDescent="0.25">
      <c r="A12567" s="60" t="s">
        <v>5780</v>
      </c>
      <c r="B12567" s="60" t="s">
        <v>5741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11843</v>
      </c>
    </row>
    <row r="12568" spans="1:9" hidden="1" x14ac:dyDescent="0.25">
      <c r="A12568" s="60" t="s">
        <v>5780</v>
      </c>
      <c r="B12568" s="60" t="s">
        <v>5742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11843</v>
      </c>
    </row>
    <row r="12569" spans="1:9" hidden="1" x14ac:dyDescent="0.25">
      <c r="A12569" s="60" t="s">
        <v>5780</v>
      </c>
      <c r="B12569" s="60" t="s">
        <v>5774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60"/>
        <v>120000</v>
      </c>
      <c r="H12569" s="86" t="s">
        <v>696</v>
      </c>
      <c r="I12569" s="60" t="s">
        <v>11843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60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60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11847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60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5327</v>
      </c>
      <c r="D12573" s="65">
        <v>1</v>
      </c>
      <c r="E12573" s="66" t="s">
        <v>815</v>
      </c>
      <c r="F12573" s="67">
        <v>2538000</v>
      </c>
      <c r="G12573" s="68">
        <f t="shared" si="360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6858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60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11848</v>
      </c>
      <c r="C12575" s="79" t="s">
        <v>11849</v>
      </c>
      <c r="D12575" s="65">
        <v>25</v>
      </c>
      <c r="E12575" s="215" t="s">
        <v>1959</v>
      </c>
      <c r="F12575" s="72">
        <v>253800</v>
      </c>
      <c r="G12575" s="68">
        <f t="shared" si="360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6004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60"/>
        <v>900000</v>
      </c>
      <c r="H12576" s="86" t="s">
        <v>2214</v>
      </c>
      <c r="I12576" s="86" t="s">
        <v>11850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60"/>
        <v>165000</v>
      </c>
      <c r="H12577" s="86" t="s">
        <v>2214</v>
      </c>
      <c r="I12577" s="86" t="s">
        <v>11850</v>
      </c>
    </row>
    <row r="12578" spans="1:9" hidden="1" x14ac:dyDescent="0.25">
      <c r="A12578" s="60" t="s">
        <v>428</v>
      </c>
      <c r="B12578" s="60" t="s">
        <v>3997</v>
      </c>
      <c r="C12578" s="60" t="s">
        <v>4419</v>
      </c>
      <c r="D12578" s="81">
        <v>5</v>
      </c>
      <c r="E12578" s="66" t="s">
        <v>137</v>
      </c>
      <c r="F12578" s="217">
        <v>23206</v>
      </c>
      <c r="G12578" s="68">
        <f t="shared" si="360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3997</v>
      </c>
      <c r="C12579" s="60" t="s">
        <v>4419</v>
      </c>
      <c r="D12579" s="81">
        <v>10</v>
      </c>
      <c r="E12579" s="66" t="s">
        <v>137</v>
      </c>
      <c r="F12579" s="217">
        <v>23206</v>
      </c>
      <c r="G12579" s="68">
        <f t="shared" si="360"/>
        <v>232060</v>
      </c>
      <c r="H12579" s="86" t="s">
        <v>5740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60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11851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60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11" t="s">
        <v>5651</v>
      </c>
      <c r="C12582" s="491" t="s">
        <v>1053</v>
      </c>
      <c r="D12582" s="486">
        <v>1</v>
      </c>
      <c r="E12582" s="487" t="s">
        <v>31</v>
      </c>
      <c r="F12582" s="591">
        <v>570000</v>
      </c>
      <c r="G12582" s="591">
        <f t="shared" si="360"/>
        <v>570000</v>
      </c>
      <c r="H12582" s="592" t="s">
        <v>2274</v>
      </c>
      <c r="I12582" s="617" t="s">
        <v>11852</v>
      </c>
    </row>
    <row r="12583" spans="1:9" hidden="1" x14ac:dyDescent="0.25">
      <c r="A12583" s="60" t="s">
        <v>5808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5808</v>
      </c>
      <c r="B12584" s="60" t="s">
        <v>5810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61">F12584*D12584</f>
        <v>90000</v>
      </c>
      <c r="H12584" s="374" t="s">
        <v>134</v>
      </c>
      <c r="I12584" s="86"/>
    </row>
    <row r="12585" spans="1:9" hidden="1" x14ac:dyDescent="0.25">
      <c r="A12585" s="60" t="s">
        <v>5808</v>
      </c>
      <c r="B12585" s="79" t="s">
        <v>5811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61"/>
        <v>225000</v>
      </c>
      <c r="H12585" s="86" t="s">
        <v>134</v>
      </c>
      <c r="I12585" s="86"/>
    </row>
    <row r="12586" spans="1:9" hidden="1" x14ac:dyDescent="0.25">
      <c r="A12586" s="60" t="s">
        <v>5808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61"/>
        <v>6000</v>
      </c>
      <c r="H12586" s="86" t="s">
        <v>134</v>
      </c>
      <c r="I12586" s="86"/>
    </row>
    <row r="12587" spans="1:9" hidden="1" x14ac:dyDescent="0.25">
      <c r="A12587" s="60" t="s">
        <v>5808</v>
      </c>
      <c r="B12587" s="111" t="s">
        <v>5812</v>
      </c>
      <c r="C12587" s="60" t="s">
        <v>5813</v>
      </c>
      <c r="D12587" s="65">
        <v>10</v>
      </c>
      <c r="E12587" s="66" t="s">
        <v>31</v>
      </c>
      <c r="F12587" s="67">
        <v>5500</v>
      </c>
      <c r="G12587" s="68">
        <f t="shared" si="361"/>
        <v>55000</v>
      </c>
      <c r="H12587" s="86" t="s">
        <v>134</v>
      </c>
      <c r="I12587" s="86"/>
    </row>
    <row r="12588" spans="1:9" hidden="1" x14ac:dyDescent="0.25">
      <c r="A12588" s="60" t="s">
        <v>5808</v>
      </c>
      <c r="B12588" s="77" t="s">
        <v>5814</v>
      </c>
      <c r="C12588" s="60" t="s">
        <v>5813</v>
      </c>
      <c r="D12588" s="65">
        <v>10</v>
      </c>
      <c r="E12588" s="66" t="s">
        <v>31</v>
      </c>
      <c r="F12588" s="67">
        <v>5000</v>
      </c>
      <c r="G12588" s="68">
        <f t="shared" si="361"/>
        <v>50000</v>
      </c>
      <c r="H12588" s="86" t="s">
        <v>134</v>
      </c>
      <c r="I12588" s="86"/>
    </row>
    <row r="12589" spans="1:9" hidden="1" x14ac:dyDescent="0.25">
      <c r="A12589" s="60" t="s">
        <v>5808</v>
      </c>
      <c r="B12589" s="60" t="s">
        <v>5733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61"/>
        <v>30000</v>
      </c>
      <c r="H12589" s="86" t="s">
        <v>134</v>
      </c>
      <c r="I12589" s="86"/>
    </row>
    <row r="12590" spans="1:9" hidden="1" x14ac:dyDescent="0.25">
      <c r="A12590" s="60" t="s">
        <v>5808</v>
      </c>
      <c r="B12590" s="63" t="s">
        <v>5818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5808</v>
      </c>
      <c r="B12591" s="60" t="s">
        <v>5819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5808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61"/>
        <v>36975</v>
      </c>
      <c r="H12592" s="374" t="s">
        <v>154</v>
      </c>
      <c r="I12592" s="86"/>
    </row>
    <row r="12593" spans="1:9" hidden="1" x14ac:dyDescent="0.25">
      <c r="A12593" s="60" t="s">
        <v>5808</v>
      </c>
      <c r="B12593" s="77" t="s">
        <v>5817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5808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61"/>
        <v>40000</v>
      </c>
      <c r="H12594" s="86" t="s">
        <v>671</v>
      </c>
      <c r="I12594" s="86" t="s">
        <v>11853</v>
      </c>
    </row>
    <row r="12595" spans="1:9" hidden="1" x14ac:dyDescent="0.25">
      <c r="A12595" s="60" t="s">
        <v>5808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61"/>
        <v>22500</v>
      </c>
      <c r="H12595" s="86" t="s">
        <v>671</v>
      </c>
      <c r="I12595" s="86" t="s">
        <v>11853</v>
      </c>
    </row>
    <row r="12596" spans="1:9" hidden="1" x14ac:dyDescent="0.25">
      <c r="A12596" s="60" t="s">
        <v>5808</v>
      </c>
      <c r="B12596" s="60" t="s">
        <v>11453</v>
      </c>
      <c r="C12596" s="80" t="s">
        <v>11854</v>
      </c>
      <c r="D12596" s="65">
        <v>1</v>
      </c>
      <c r="E12596" s="66" t="s">
        <v>31</v>
      </c>
      <c r="F12596" s="72">
        <v>1275000</v>
      </c>
      <c r="G12596" s="68">
        <f t="shared" si="361"/>
        <v>1275000</v>
      </c>
      <c r="H12596" s="86" t="s">
        <v>671</v>
      </c>
      <c r="I12596" s="86" t="s">
        <v>11853</v>
      </c>
    </row>
    <row r="12597" spans="1:9" hidden="1" x14ac:dyDescent="0.25">
      <c r="A12597" s="60" t="s">
        <v>5808</v>
      </c>
      <c r="B12597" s="60" t="s">
        <v>11215</v>
      </c>
      <c r="C12597" s="60" t="s">
        <v>11855</v>
      </c>
      <c r="D12597" s="65">
        <v>1</v>
      </c>
      <c r="E12597" s="66" t="s">
        <v>31</v>
      </c>
      <c r="F12597" s="62">
        <v>1545000</v>
      </c>
      <c r="G12597" s="68">
        <f t="shared" si="361"/>
        <v>1545000</v>
      </c>
      <c r="H12597" s="86" t="s">
        <v>671</v>
      </c>
      <c r="I12597" s="86" t="s">
        <v>11853</v>
      </c>
    </row>
    <row r="12598" spans="1:9" hidden="1" x14ac:dyDescent="0.25">
      <c r="A12598" s="60" t="s">
        <v>5808</v>
      </c>
      <c r="B12598" s="60" t="s">
        <v>11215</v>
      </c>
      <c r="C12598" s="60" t="s">
        <v>11856</v>
      </c>
      <c r="D12598" s="65">
        <v>1</v>
      </c>
      <c r="E12598" s="66" t="s">
        <v>31</v>
      </c>
      <c r="F12598" s="62">
        <v>1545000</v>
      </c>
      <c r="G12598" s="68">
        <f t="shared" si="361"/>
        <v>1545000</v>
      </c>
      <c r="H12598" s="86" t="s">
        <v>671</v>
      </c>
      <c r="I12598" s="86" t="s">
        <v>11853</v>
      </c>
    </row>
    <row r="12599" spans="1:9" hidden="1" x14ac:dyDescent="0.25">
      <c r="A12599" s="60" t="s">
        <v>5808</v>
      </c>
      <c r="B12599" s="60" t="s">
        <v>11434</v>
      </c>
      <c r="C12599" s="60" t="s">
        <v>5007</v>
      </c>
      <c r="D12599" s="65">
        <v>2</v>
      </c>
      <c r="E12599" s="66" t="s">
        <v>31</v>
      </c>
      <c r="F12599" s="62">
        <v>50000</v>
      </c>
      <c r="G12599" s="68">
        <f t="shared" si="361"/>
        <v>100000</v>
      </c>
      <c r="H12599" s="86" t="s">
        <v>671</v>
      </c>
      <c r="I12599" s="86" t="s">
        <v>11853</v>
      </c>
    </row>
    <row r="12600" spans="1:9" hidden="1" x14ac:dyDescent="0.25">
      <c r="A12600" s="60" t="s">
        <v>5808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61"/>
        <v>370000</v>
      </c>
      <c r="H12600" s="86" t="s">
        <v>671</v>
      </c>
      <c r="I12600" s="86" t="s">
        <v>11853</v>
      </c>
    </row>
    <row r="12601" spans="1:9" hidden="1" x14ac:dyDescent="0.25">
      <c r="A12601" s="60" t="s">
        <v>5808</v>
      </c>
      <c r="B12601" s="60" t="s">
        <v>5772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61"/>
        <v>400000</v>
      </c>
      <c r="H12601" s="86" t="s">
        <v>671</v>
      </c>
      <c r="I12601" s="364" t="s">
        <v>11808</v>
      </c>
    </row>
    <row r="12602" spans="1:9" hidden="1" x14ac:dyDescent="0.25">
      <c r="A12602" s="60" t="s">
        <v>5808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61"/>
        <v>12500</v>
      </c>
      <c r="H12602" s="86" t="s">
        <v>671</v>
      </c>
      <c r="I12602" s="364" t="s">
        <v>11808</v>
      </c>
    </row>
    <row r="12603" spans="1:9" hidden="1" x14ac:dyDescent="0.25">
      <c r="A12603" s="60" t="s">
        <v>5808</v>
      </c>
      <c r="B12603" s="63" t="s">
        <v>4169</v>
      </c>
      <c r="C12603" s="60" t="s">
        <v>8582</v>
      </c>
      <c r="D12603" s="81">
        <v>1</v>
      </c>
      <c r="E12603" s="66" t="s">
        <v>31</v>
      </c>
      <c r="F12603" s="217">
        <v>31000</v>
      </c>
      <c r="G12603" s="68">
        <f t="shared" si="361"/>
        <v>31000</v>
      </c>
      <c r="H12603" s="86" t="s">
        <v>671</v>
      </c>
      <c r="I12603" s="364" t="s">
        <v>11808</v>
      </c>
    </row>
    <row r="12604" spans="1:9" hidden="1" x14ac:dyDescent="0.25">
      <c r="A12604" s="60" t="s">
        <v>5808</v>
      </c>
      <c r="B12604" s="60" t="s">
        <v>5446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61"/>
        <v>14000</v>
      </c>
      <c r="H12604" s="374" t="s">
        <v>5722</v>
      </c>
      <c r="I12604" s="364"/>
    </row>
    <row r="12605" spans="1:9" hidden="1" x14ac:dyDescent="0.25">
      <c r="A12605" s="60" t="s">
        <v>5808</v>
      </c>
      <c r="B12605" s="60" t="s">
        <v>4370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61"/>
        <v>58000</v>
      </c>
      <c r="H12605" s="86" t="s">
        <v>5722</v>
      </c>
      <c r="I12605" s="364"/>
    </row>
    <row r="12606" spans="1:9" hidden="1" x14ac:dyDescent="0.25">
      <c r="A12606" s="60" t="s">
        <v>5808</v>
      </c>
      <c r="B12606" s="60" t="s">
        <v>4370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61"/>
        <v>357000</v>
      </c>
      <c r="H12606" s="86" t="s">
        <v>5722</v>
      </c>
      <c r="I12606" s="364"/>
    </row>
    <row r="12607" spans="1:9" hidden="1" x14ac:dyDescent="0.25">
      <c r="A12607" s="60" t="s">
        <v>5808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61"/>
        <v>238000</v>
      </c>
      <c r="H12607" s="374" t="s">
        <v>5722</v>
      </c>
      <c r="I12607" s="364"/>
    </row>
    <row r="12608" spans="1:9" hidden="1" x14ac:dyDescent="0.25">
      <c r="A12608" s="60" t="s">
        <v>5808</v>
      </c>
      <c r="B12608" s="63" t="s">
        <v>4062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9424</v>
      </c>
    </row>
    <row r="12609" spans="1:9" hidden="1" x14ac:dyDescent="0.25">
      <c r="A12609" s="60" t="s">
        <v>5808</v>
      </c>
      <c r="B12609" s="60" t="s">
        <v>4528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9421</v>
      </c>
    </row>
    <row r="12610" spans="1:9" hidden="1" x14ac:dyDescent="0.25">
      <c r="A12610" s="60" t="s">
        <v>5820</v>
      </c>
      <c r="B12610" s="60" t="s">
        <v>4370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62">F12610*D12610</f>
        <v>59500</v>
      </c>
      <c r="H12610" s="86" t="s">
        <v>5722</v>
      </c>
      <c r="I12610" s="86"/>
    </row>
    <row r="12611" spans="1:9" hidden="1" x14ac:dyDescent="0.25">
      <c r="A12611" s="60" t="s">
        <v>5820</v>
      </c>
      <c r="B12611" s="60" t="s">
        <v>11078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62"/>
        <v>10000</v>
      </c>
      <c r="H12611" s="86" t="s">
        <v>5722</v>
      </c>
      <c r="I12611" s="86"/>
    </row>
    <row r="12612" spans="1:9" hidden="1" x14ac:dyDescent="0.25">
      <c r="A12612" s="60" t="s">
        <v>5820</v>
      </c>
      <c r="B12612" s="60" t="s">
        <v>5653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62"/>
        <v>195000</v>
      </c>
      <c r="H12612" s="86" t="s">
        <v>5636</v>
      </c>
      <c r="I12612" s="86"/>
    </row>
    <row r="12613" spans="1:9" hidden="1" x14ac:dyDescent="0.25">
      <c r="A12613" s="60" t="s">
        <v>5820</v>
      </c>
      <c r="B12613" s="111" t="s">
        <v>5824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62"/>
        <v>172000</v>
      </c>
      <c r="H12613" s="86" t="s">
        <v>5636</v>
      </c>
      <c r="I12613" s="86"/>
    </row>
    <row r="12614" spans="1:9" hidden="1" x14ac:dyDescent="0.25">
      <c r="A12614" s="60" t="s">
        <v>5820</v>
      </c>
      <c r="B12614" s="60" t="s">
        <v>5331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62"/>
        <v>72000</v>
      </c>
      <c r="H12614" s="86" t="s">
        <v>5722</v>
      </c>
      <c r="I12614" s="86"/>
    </row>
    <row r="12615" spans="1:9" hidden="1" x14ac:dyDescent="0.25">
      <c r="A12615" s="60" t="s">
        <v>5820</v>
      </c>
      <c r="B12615" s="60" t="s">
        <v>5826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62"/>
        <v>227400</v>
      </c>
      <c r="H12615" s="86" t="s">
        <v>5722</v>
      </c>
      <c r="I12615" s="86"/>
    </row>
    <row r="12616" spans="1:9" hidden="1" x14ac:dyDescent="0.25">
      <c r="A12616" s="60" t="s">
        <v>5820</v>
      </c>
      <c r="B12616" s="60" t="s">
        <v>107</v>
      </c>
      <c r="C12616" s="60" t="s">
        <v>10900</v>
      </c>
      <c r="D12616" s="65">
        <v>1</v>
      </c>
      <c r="E12616" s="66" t="s">
        <v>31</v>
      </c>
      <c r="F12616" s="67">
        <v>6500000</v>
      </c>
      <c r="G12616" s="68">
        <f t="shared" si="362"/>
        <v>6500000</v>
      </c>
      <c r="H12616" s="86" t="s">
        <v>169</v>
      </c>
      <c r="I12616" s="86"/>
    </row>
    <row r="12617" spans="1:9" hidden="1" x14ac:dyDescent="0.25">
      <c r="A12617" s="60" t="s">
        <v>5820</v>
      </c>
      <c r="B12617" s="60" t="s">
        <v>5821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62"/>
        <v>150000</v>
      </c>
      <c r="H12617" s="86" t="s">
        <v>5740</v>
      </c>
      <c r="I12617" s="86"/>
    </row>
    <row r="12618" spans="1:9" hidden="1" x14ac:dyDescent="0.25">
      <c r="A12618" s="60" t="s">
        <v>5820</v>
      </c>
      <c r="B12618" s="60" t="s">
        <v>3997</v>
      </c>
      <c r="C12618" s="60" t="s">
        <v>4419</v>
      </c>
      <c r="D12618" s="65">
        <v>6</v>
      </c>
      <c r="E12618" s="66" t="s">
        <v>137</v>
      </c>
      <c r="F12618" s="67">
        <v>23206</v>
      </c>
      <c r="G12618" s="68">
        <f t="shared" si="362"/>
        <v>139236</v>
      </c>
      <c r="H12618" s="86" t="s">
        <v>5740</v>
      </c>
      <c r="I12618" s="86"/>
    </row>
    <row r="12619" spans="1:9" hidden="1" x14ac:dyDescent="0.25">
      <c r="A12619" s="60" t="s">
        <v>5820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5740</v>
      </c>
      <c r="I12619" s="86"/>
    </row>
    <row r="12620" spans="1:9" hidden="1" x14ac:dyDescent="0.25">
      <c r="A12620" s="60" t="s">
        <v>5820</v>
      </c>
      <c r="B12620" s="378" t="s">
        <v>135</v>
      </c>
      <c r="C12620" s="378" t="s">
        <v>136</v>
      </c>
      <c r="D12620" s="377">
        <v>8</v>
      </c>
      <c r="E12620" s="501" t="s">
        <v>137</v>
      </c>
      <c r="F12620" s="382">
        <v>28200</v>
      </c>
      <c r="G12620" s="380">
        <f t="shared" si="362"/>
        <v>225600</v>
      </c>
      <c r="H12620" s="381" t="s">
        <v>558</v>
      </c>
      <c r="I12620" s="497"/>
    </row>
    <row r="12621" spans="1:9" hidden="1" x14ac:dyDescent="0.25">
      <c r="A12621" s="60" t="s">
        <v>5820</v>
      </c>
      <c r="B12621" s="79" t="s">
        <v>5822</v>
      </c>
      <c r="C12621" s="60" t="s">
        <v>5823</v>
      </c>
      <c r="D12621" s="65">
        <v>1</v>
      </c>
      <c r="E12621" s="66" t="s">
        <v>31</v>
      </c>
      <c r="F12621" s="67">
        <v>205000</v>
      </c>
      <c r="G12621" s="68">
        <f t="shared" si="362"/>
        <v>205000</v>
      </c>
      <c r="H12621" s="86" t="s">
        <v>648</v>
      </c>
      <c r="I12621" s="86"/>
    </row>
    <row r="12622" spans="1:9" hidden="1" x14ac:dyDescent="0.25">
      <c r="A12622" s="60" t="s">
        <v>5820</v>
      </c>
      <c r="B12622" s="77" t="s">
        <v>5829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5820</v>
      </c>
      <c r="B12623" s="60" t="s">
        <v>5827</v>
      </c>
      <c r="C12623" s="87" t="s">
        <v>5456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x14ac:dyDescent="0.25">
      <c r="A12624" s="60" t="s">
        <v>5820</v>
      </c>
      <c r="B12624" s="79" t="s">
        <v>11857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5820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62"/>
        <v>49500</v>
      </c>
      <c r="H12625" s="86" t="s">
        <v>631</v>
      </c>
      <c r="I12625" s="86" t="s">
        <v>9422</v>
      </c>
    </row>
    <row r="12626" spans="1:9" hidden="1" x14ac:dyDescent="0.25">
      <c r="A12626" s="60" t="s">
        <v>5820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62"/>
        <v>959000</v>
      </c>
      <c r="H12626" s="86" t="s">
        <v>631</v>
      </c>
      <c r="I12626" s="86" t="s">
        <v>9422</v>
      </c>
    </row>
    <row r="12627" spans="1:9" hidden="1" x14ac:dyDescent="0.25">
      <c r="A12627" s="60" t="s">
        <v>5820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62"/>
        <v>350000</v>
      </c>
      <c r="H12627" s="86" t="s">
        <v>631</v>
      </c>
      <c r="I12627" s="86" t="s">
        <v>9422</v>
      </c>
    </row>
    <row r="12628" spans="1:9" hidden="1" x14ac:dyDescent="0.25">
      <c r="A12628" s="60" t="s">
        <v>5820</v>
      </c>
      <c r="B12628" s="60" t="s">
        <v>11858</v>
      </c>
      <c r="C12628" s="60" t="s">
        <v>9318</v>
      </c>
      <c r="D12628" s="65">
        <v>1</v>
      </c>
      <c r="E12628" s="66" t="s">
        <v>31</v>
      </c>
      <c r="F12628" s="62">
        <v>1450000</v>
      </c>
      <c r="G12628" s="68">
        <f t="shared" si="362"/>
        <v>1450000</v>
      </c>
      <c r="H12628" s="86" t="s">
        <v>631</v>
      </c>
      <c r="I12628" s="86" t="s">
        <v>9422</v>
      </c>
    </row>
    <row r="12629" spans="1:9" hidden="1" x14ac:dyDescent="0.25">
      <c r="A12629" s="60" t="s">
        <v>5820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62"/>
        <v>3000</v>
      </c>
      <c r="H12629" s="86" t="s">
        <v>631</v>
      </c>
      <c r="I12629" s="86" t="s">
        <v>9422</v>
      </c>
    </row>
    <row r="12630" spans="1:9" hidden="1" x14ac:dyDescent="0.25">
      <c r="A12630" s="65" t="s">
        <v>5820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62"/>
        <v>36975</v>
      </c>
      <c r="H12630" s="86" t="s">
        <v>631</v>
      </c>
      <c r="I12630" s="364" t="s">
        <v>9422</v>
      </c>
    </row>
    <row r="12631" spans="1:9" hidden="1" x14ac:dyDescent="0.25">
      <c r="A12631" s="60" t="s">
        <v>5820</v>
      </c>
      <c r="B12631" s="60" t="s">
        <v>11859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62"/>
        <v>1600000</v>
      </c>
      <c r="H12631" s="86" t="s">
        <v>696</v>
      </c>
      <c r="I12631" s="364" t="s">
        <v>11860</v>
      </c>
    </row>
    <row r="12632" spans="1:9" hidden="1" x14ac:dyDescent="0.25">
      <c r="A12632" s="60" t="s">
        <v>5820</v>
      </c>
      <c r="B12632" s="60" t="s">
        <v>11861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62"/>
        <v>400000</v>
      </c>
      <c r="H12632" s="86" t="s">
        <v>696</v>
      </c>
      <c r="I12632" s="364" t="s">
        <v>11860</v>
      </c>
    </row>
    <row r="12633" spans="1:9" hidden="1" x14ac:dyDescent="0.25">
      <c r="A12633" s="60" t="s">
        <v>5820</v>
      </c>
      <c r="B12633" s="60" t="s">
        <v>11862</v>
      </c>
      <c r="C12633" s="215" t="s">
        <v>11686</v>
      </c>
      <c r="D12633" s="65">
        <v>1</v>
      </c>
      <c r="E12633" s="66" t="s">
        <v>31</v>
      </c>
      <c r="F12633" s="68">
        <v>395000</v>
      </c>
      <c r="G12633" s="68">
        <f t="shared" si="362"/>
        <v>395000</v>
      </c>
      <c r="H12633" s="86" t="s">
        <v>696</v>
      </c>
      <c r="I12633" s="364" t="s">
        <v>11860</v>
      </c>
    </row>
    <row r="12634" spans="1:9" hidden="1" x14ac:dyDescent="0.25">
      <c r="A12634" s="60" t="s">
        <v>5820</v>
      </c>
      <c r="B12634" s="60" t="s">
        <v>11863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62"/>
        <v>5500000</v>
      </c>
      <c r="H12634" s="86" t="s">
        <v>696</v>
      </c>
      <c r="I12634" s="364" t="s">
        <v>11860</v>
      </c>
    </row>
    <row r="12635" spans="1:9" hidden="1" x14ac:dyDescent="0.25">
      <c r="A12635" s="60" t="s">
        <v>5820</v>
      </c>
      <c r="B12635" s="60" t="s">
        <v>11864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62"/>
        <v>750000</v>
      </c>
      <c r="H12635" s="86" t="s">
        <v>696</v>
      </c>
      <c r="I12635" s="364" t="s">
        <v>11860</v>
      </c>
    </row>
    <row r="12636" spans="1:9" hidden="1" x14ac:dyDescent="0.25">
      <c r="A12636" s="60" t="s">
        <v>5820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62"/>
        <v>253800</v>
      </c>
      <c r="H12636" s="374" t="s">
        <v>909</v>
      </c>
      <c r="I12636" s="73" t="s">
        <v>9428</v>
      </c>
    </row>
    <row r="12637" spans="1:9" hidden="1" x14ac:dyDescent="0.25">
      <c r="A12637" s="60" t="s">
        <v>5820</v>
      </c>
      <c r="B12637" s="60" t="s">
        <v>8381</v>
      </c>
      <c r="C12637" s="60" t="s">
        <v>8382</v>
      </c>
      <c r="D12637" s="65">
        <v>1</v>
      </c>
      <c r="E12637" s="66" t="s">
        <v>31</v>
      </c>
      <c r="F12637" s="67">
        <v>82000</v>
      </c>
      <c r="G12637" s="68">
        <f t="shared" si="362"/>
        <v>82000</v>
      </c>
      <c r="H12637" s="374" t="s">
        <v>909</v>
      </c>
      <c r="I12637" s="73" t="s">
        <v>9428</v>
      </c>
    </row>
    <row r="12638" spans="1:9" hidden="1" x14ac:dyDescent="0.25">
      <c r="A12638" s="60" t="s">
        <v>5820</v>
      </c>
      <c r="B12638" s="63" t="s">
        <v>8381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62"/>
        <v>35000</v>
      </c>
      <c r="H12638" s="374" t="s">
        <v>909</v>
      </c>
      <c r="I12638" s="73" t="s">
        <v>9428</v>
      </c>
    </row>
    <row r="12639" spans="1:9" hidden="1" x14ac:dyDescent="0.25">
      <c r="A12639" s="60" t="s">
        <v>5820</v>
      </c>
      <c r="B12639" s="60" t="s">
        <v>4047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62"/>
        <v>87500</v>
      </c>
      <c r="H12639" s="374" t="s">
        <v>909</v>
      </c>
      <c r="I12639" s="73" t="s">
        <v>9428</v>
      </c>
    </row>
    <row r="12640" spans="1:9" hidden="1" x14ac:dyDescent="0.25">
      <c r="A12640" s="60" t="s">
        <v>5820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3">
        <v>82500</v>
      </c>
      <c r="G12640" s="68">
        <f t="shared" si="362"/>
        <v>49500</v>
      </c>
      <c r="H12640" s="374" t="s">
        <v>909</v>
      </c>
      <c r="I12640" s="73" t="s">
        <v>9428</v>
      </c>
    </row>
    <row r="12641" spans="1:9" hidden="1" x14ac:dyDescent="0.25">
      <c r="A12641" s="60" t="s">
        <v>5820</v>
      </c>
      <c r="B12641" s="60" t="s">
        <v>5827</v>
      </c>
      <c r="C12641" s="87" t="s">
        <v>5456</v>
      </c>
      <c r="D12641" s="65">
        <v>1</v>
      </c>
      <c r="E12641" s="66" t="s">
        <v>31</v>
      </c>
      <c r="F12641" s="217">
        <v>18000</v>
      </c>
      <c r="G12641" s="68">
        <f t="shared" si="362"/>
        <v>18000</v>
      </c>
      <c r="H12641" s="374" t="s">
        <v>11865</v>
      </c>
      <c r="I12641" s="73"/>
    </row>
    <row r="12642" spans="1:9" hidden="1" x14ac:dyDescent="0.25">
      <c r="A12642" s="60" t="s">
        <v>5820</v>
      </c>
      <c r="B12642" s="60" t="s">
        <v>5827</v>
      </c>
      <c r="C12642" s="87" t="s">
        <v>5456</v>
      </c>
      <c r="D12642" s="65">
        <v>1</v>
      </c>
      <c r="E12642" s="66" t="s">
        <v>31</v>
      </c>
      <c r="F12642" s="217">
        <v>18000</v>
      </c>
      <c r="G12642" s="68">
        <f t="shared" si="362"/>
        <v>18000</v>
      </c>
      <c r="H12642" s="374" t="s">
        <v>3922</v>
      </c>
      <c r="I12642" s="73"/>
    </row>
    <row r="12643" spans="1:9" hidden="1" x14ac:dyDescent="0.25">
      <c r="A12643" s="60" t="s">
        <v>5820</v>
      </c>
      <c r="B12643" s="79" t="s">
        <v>5290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62"/>
        <v>500000</v>
      </c>
      <c r="H12643" s="86" t="s">
        <v>2007</v>
      </c>
      <c r="I12643" s="73" t="s">
        <v>11866</v>
      </c>
    </row>
    <row r="12644" spans="1:9" hidden="1" x14ac:dyDescent="0.25">
      <c r="A12644" s="60" t="s">
        <v>5820</v>
      </c>
      <c r="B12644" s="611" t="s">
        <v>5651</v>
      </c>
      <c r="C12644" s="491" t="s">
        <v>1053</v>
      </c>
      <c r="D12644" s="486">
        <v>1</v>
      </c>
      <c r="E12644" s="487" t="s">
        <v>31</v>
      </c>
      <c r="F12644" s="591">
        <v>570000</v>
      </c>
      <c r="G12644" s="591">
        <f t="shared" si="362"/>
        <v>570000</v>
      </c>
      <c r="H12644" s="592" t="s">
        <v>2007</v>
      </c>
      <c r="I12644" s="617" t="s">
        <v>11866</v>
      </c>
    </row>
    <row r="12645" spans="1:9" hidden="1" x14ac:dyDescent="0.25">
      <c r="A12645" s="60" t="s">
        <v>5832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62"/>
        <v>12500</v>
      </c>
      <c r="H12645" s="86" t="s">
        <v>714</v>
      </c>
      <c r="I12645" s="86" t="s">
        <v>8616</v>
      </c>
    </row>
    <row r="12646" spans="1:9" hidden="1" x14ac:dyDescent="0.25">
      <c r="A12646" s="60" t="s">
        <v>5832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62"/>
        <v>208134</v>
      </c>
      <c r="H12646" s="86" t="s">
        <v>714</v>
      </c>
      <c r="I12646" s="86" t="s">
        <v>8616</v>
      </c>
    </row>
    <row r="12647" spans="1:9" hidden="1" x14ac:dyDescent="0.25">
      <c r="A12647" s="60" t="s">
        <v>5832</v>
      </c>
      <c r="B12647" s="111" t="s">
        <v>2843</v>
      </c>
      <c r="C12647" s="598" t="s">
        <v>67</v>
      </c>
      <c r="D12647" s="65">
        <v>1</v>
      </c>
      <c r="E12647" s="66" t="s">
        <v>31</v>
      </c>
      <c r="F12647" s="67">
        <v>3000</v>
      </c>
      <c r="G12647" s="68">
        <f t="shared" si="362"/>
        <v>3000</v>
      </c>
      <c r="H12647" s="86" t="s">
        <v>714</v>
      </c>
      <c r="I12647" s="86" t="s">
        <v>8616</v>
      </c>
    </row>
    <row r="12648" spans="1:9" hidden="1" x14ac:dyDescent="0.25">
      <c r="A12648" s="60" t="s">
        <v>5832</v>
      </c>
      <c r="B12648" s="111" t="s">
        <v>4115</v>
      </c>
      <c r="C12648" s="598" t="s">
        <v>70</v>
      </c>
      <c r="D12648" s="65">
        <v>2</v>
      </c>
      <c r="E12648" s="66" t="s">
        <v>31</v>
      </c>
      <c r="F12648" s="67">
        <v>10000</v>
      </c>
      <c r="G12648" s="68">
        <f t="shared" si="362"/>
        <v>20000</v>
      </c>
      <c r="H12648" s="86" t="s">
        <v>714</v>
      </c>
      <c r="I12648" s="86" t="s">
        <v>8616</v>
      </c>
    </row>
    <row r="12649" spans="1:9" hidden="1" x14ac:dyDescent="0.25">
      <c r="A12649" s="60" t="s">
        <v>5832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62"/>
        <v>120000</v>
      </c>
      <c r="H12649" s="86" t="s">
        <v>536</v>
      </c>
      <c r="I12649" s="86"/>
    </row>
    <row r="12650" spans="1:9" hidden="1" x14ac:dyDescent="0.25">
      <c r="A12650" s="60" t="s">
        <v>5832</v>
      </c>
      <c r="B12650" s="60" t="s">
        <v>4925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62"/>
        <v>20000</v>
      </c>
      <c r="H12650" s="86" t="s">
        <v>536</v>
      </c>
      <c r="I12650" s="86"/>
    </row>
    <row r="12651" spans="1:9" hidden="1" x14ac:dyDescent="0.25">
      <c r="A12651" s="60" t="s">
        <v>5832</v>
      </c>
      <c r="B12651" s="60" t="s">
        <v>3997</v>
      </c>
      <c r="C12651" s="60" t="s">
        <v>4419</v>
      </c>
      <c r="D12651" s="65">
        <v>1</v>
      </c>
      <c r="E12651" s="66" t="s">
        <v>137</v>
      </c>
      <c r="F12651" s="62">
        <v>23206</v>
      </c>
      <c r="G12651" s="68">
        <f t="shared" si="362"/>
        <v>23206</v>
      </c>
      <c r="H12651" s="86" t="s">
        <v>536</v>
      </c>
      <c r="I12651" s="86"/>
    </row>
    <row r="12652" spans="1:9" hidden="1" x14ac:dyDescent="0.25">
      <c r="A12652" s="60" t="s">
        <v>5832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62"/>
        <v>49500</v>
      </c>
      <c r="H12652" s="86" t="s">
        <v>536</v>
      </c>
      <c r="I12652" s="86"/>
    </row>
    <row r="12653" spans="1:9" hidden="1" x14ac:dyDescent="0.25">
      <c r="A12653" s="60" t="s">
        <v>5832</v>
      </c>
      <c r="B12653" s="60" t="s">
        <v>11867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62"/>
        <v>20000</v>
      </c>
      <c r="H12653" s="86" t="s">
        <v>5722</v>
      </c>
      <c r="I12653" s="86"/>
    </row>
    <row r="12654" spans="1:9" hidden="1" x14ac:dyDescent="0.25">
      <c r="A12654" s="60" t="s">
        <v>5832</v>
      </c>
      <c r="B12654" s="60" t="s">
        <v>11868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62"/>
        <v>31300</v>
      </c>
      <c r="H12654" s="86" t="s">
        <v>5722</v>
      </c>
      <c r="I12654" s="86"/>
    </row>
    <row r="12655" spans="1:9" hidden="1" x14ac:dyDescent="0.25">
      <c r="A12655" s="60" t="s">
        <v>5832</v>
      </c>
      <c r="B12655" s="77" t="s">
        <v>5825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62"/>
        <v>70000</v>
      </c>
      <c r="H12655" s="86" t="s">
        <v>5722</v>
      </c>
      <c r="I12655" s="86"/>
    </row>
    <row r="12656" spans="1:9" hidden="1" x14ac:dyDescent="0.25">
      <c r="A12656" s="60" t="s">
        <v>5832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62"/>
        <v>253800</v>
      </c>
      <c r="H12656" s="86" t="s">
        <v>3462</v>
      </c>
      <c r="I12656" s="86" t="s">
        <v>9437</v>
      </c>
    </row>
    <row r="12657" spans="1:9" hidden="1" x14ac:dyDescent="0.25">
      <c r="A12657" s="60" t="s">
        <v>5832</v>
      </c>
      <c r="B12657" s="60" t="s">
        <v>8381</v>
      </c>
      <c r="C12657" s="60" t="s">
        <v>8382</v>
      </c>
      <c r="D12657" s="65">
        <v>1</v>
      </c>
      <c r="E12657" s="66" t="s">
        <v>31</v>
      </c>
      <c r="F12657" s="67">
        <v>82000</v>
      </c>
      <c r="G12657" s="68">
        <f t="shared" si="362"/>
        <v>82000</v>
      </c>
      <c r="H12657" s="86" t="s">
        <v>3462</v>
      </c>
      <c r="I12657" s="86" t="s">
        <v>9437</v>
      </c>
    </row>
    <row r="12658" spans="1:9" hidden="1" x14ac:dyDescent="0.25">
      <c r="A12658" s="60" t="s">
        <v>5832</v>
      </c>
      <c r="B12658" s="60" t="s">
        <v>4047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62"/>
        <v>87500</v>
      </c>
      <c r="H12658" s="86" t="s">
        <v>3462</v>
      </c>
      <c r="I12658" s="86" t="s">
        <v>9437</v>
      </c>
    </row>
    <row r="12659" spans="1:9" hidden="1" x14ac:dyDescent="0.25">
      <c r="A12659" s="60" t="s">
        <v>5832</v>
      </c>
      <c r="B12659" s="63" t="s">
        <v>8381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9437</v>
      </c>
    </row>
    <row r="12660" spans="1:9" hidden="1" x14ac:dyDescent="0.25">
      <c r="A12660" s="60" t="s">
        <v>5832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9436</v>
      </c>
    </row>
    <row r="12661" spans="1:9" hidden="1" x14ac:dyDescent="0.25">
      <c r="A12661" s="60" t="s">
        <v>5832</v>
      </c>
      <c r="B12661" s="60" t="s">
        <v>6004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9436</v>
      </c>
    </row>
    <row r="12662" spans="1:9" hidden="1" x14ac:dyDescent="0.25">
      <c r="A12662" s="60" t="s">
        <v>5832</v>
      </c>
      <c r="B12662" s="60" t="s">
        <v>3997</v>
      </c>
      <c r="C12662" s="60" t="s">
        <v>4419</v>
      </c>
      <c r="D12662" s="65">
        <v>2</v>
      </c>
      <c r="E12662" s="66" t="s">
        <v>137</v>
      </c>
      <c r="F12662" s="62">
        <v>23206</v>
      </c>
      <c r="G12662" s="68">
        <f t="shared" si="362"/>
        <v>46412</v>
      </c>
      <c r="H12662" s="86" t="s">
        <v>1043</v>
      </c>
      <c r="I12662" s="86" t="s">
        <v>9438</v>
      </c>
    </row>
    <row r="12663" spans="1:9" hidden="1" x14ac:dyDescent="0.25">
      <c r="A12663" s="60" t="s">
        <v>5832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62"/>
        <v>225600</v>
      </c>
      <c r="H12663" s="86" t="s">
        <v>1043</v>
      </c>
      <c r="I12663" s="86" t="s">
        <v>9438</v>
      </c>
    </row>
    <row r="12664" spans="1:9" hidden="1" x14ac:dyDescent="0.25">
      <c r="A12664" s="60" t="s">
        <v>5832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62"/>
        <v>32300</v>
      </c>
      <c r="H12664" s="86" t="s">
        <v>1043</v>
      </c>
      <c r="I12664" s="86" t="s">
        <v>9438</v>
      </c>
    </row>
    <row r="12665" spans="1:9" hidden="1" x14ac:dyDescent="0.25">
      <c r="A12665" s="60" t="s">
        <v>5832</v>
      </c>
      <c r="B12665" s="79" t="s">
        <v>5837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62"/>
        <v>323000</v>
      </c>
      <c r="H12665" s="86" t="s">
        <v>35</v>
      </c>
      <c r="I12665" s="86"/>
    </row>
    <row r="12666" spans="1:9" hidden="1" x14ac:dyDescent="0.25">
      <c r="A12666" s="60" t="s">
        <v>5832</v>
      </c>
      <c r="B12666" s="111" t="s">
        <v>5838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62"/>
        <v>825000</v>
      </c>
      <c r="H12666" s="86" t="s">
        <v>5839</v>
      </c>
      <c r="I12666" s="86"/>
    </row>
    <row r="12667" spans="1:9" hidden="1" x14ac:dyDescent="0.25">
      <c r="A12667" s="60" t="s">
        <v>5832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62"/>
        <v>45000</v>
      </c>
      <c r="H12667" s="86" t="s">
        <v>1095</v>
      </c>
      <c r="I12667" s="86" t="s">
        <v>10197</v>
      </c>
    </row>
    <row r="12668" spans="1:9" hidden="1" x14ac:dyDescent="0.25">
      <c r="A12668" s="60" t="s">
        <v>5832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62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5832</v>
      </c>
      <c r="B12669" s="79" t="s">
        <v>5836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62"/>
        <v>360000</v>
      </c>
      <c r="H12669" s="86" t="s">
        <v>134</v>
      </c>
      <c r="I12669" s="364"/>
    </row>
    <row r="12670" spans="1:9" hidden="1" x14ac:dyDescent="0.25">
      <c r="A12670" s="60" t="s">
        <v>5832</v>
      </c>
      <c r="B12670" s="60" t="s">
        <v>5834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62"/>
        <v>485000</v>
      </c>
      <c r="H12670" s="86" t="s">
        <v>1146</v>
      </c>
      <c r="I12670" s="364" t="s">
        <v>11869</v>
      </c>
    </row>
    <row r="12671" spans="1:9" hidden="1" x14ac:dyDescent="0.25">
      <c r="A12671" s="60" t="s">
        <v>5832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62"/>
        <v>225600</v>
      </c>
      <c r="H12671" s="86" t="s">
        <v>3530</v>
      </c>
      <c r="I12671" s="364" t="s">
        <v>9460</v>
      </c>
    </row>
    <row r="12672" spans="1:9" hidden="1" x14ac:dyDescent="0.25">
      <c r="A12672" s="60" t="s">
        <v>5832</v>
      </c>
      <c r="B12672" s="60" t="s">
        <v>11453</v>
      </c>
      <c r="C12672" s="60" t="s">
        <v>11721</v>
      </c>
      <c r="D12672" s="65">
        <v>1</v>
      </c>
      <c r="E12672" s="66" t="s">
        <v>31</v>
      </c>
      <c r="F12672" s="67">
        <v>1275000</v>
      </c>
      <c r="G12672" s="68">
        <f t="shared" si="362"/>
        <v>1275000</v>
      </c>
      <c r="H12672" s="374" t="s">
        <v>3530</v>
      </c>
      <c r="I12672" s="73" t="s">
        <v>9460</v>
      </c>
    </row>
    <row r="12673" spans="1:9" hidden="1" x14ac:dyDescent="0.25">
      <c r="A12673" s="60" t="s">
        <v>5832</v>
      </c>
      <c r="B12673" s="60" t="s">
        <v>6106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62"/>
        <v>165000</v>
      </c>
      <c r="H12673" s="374" t="s">
        <v>3530</v>
      </c>
      <c r="I12673" s="73" t="s">
        <v>9460</v>
      </c>
    </row>
    <row r="12674" spans="1:9" hidden="1" x14ac:dyDescent="0.25">
      <c r="A12674" s="60" t="s">
        <v>5832</v>
      </c>
      <c r="B12674" s="60" t="s">
        <v>11434</v>
      </c>
      <c r="C12674" s="60" t="s">
        <v>5007</v>
      </c>
      <c r="D12674" s="65">
        <v>1</v>
      </c>
      <c r="E12674" s="66" t="s">
        <v>31</v>
      </c>
      <c r="F12674" s="67">
        <v>50000</v>
      </c>
      <c r="G12674" s="68">
        <f t="shared" ref="G12674:G12737" si="363">F12674*D12674</f>
        <v>50000</v>
      </c>
      <c r="H12674" s="374" t="s">
        <v>3530</v>
      </c>
      <c r="I12674" s="73" t="s">
        <v>9460</v>
      </c>
    </row>
    <row r="12675" spans="1:9" hidden="1" x14ac:dyDescent="0.25">
      <c r="A12675" s="60" t="s">
        <v>5832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63"/>
        <v>253800</v>
      </c>
      <c r="H12675" s="374" t="s">
        <v>198</v>
      </c>
      <c r="I12675" s="73" t="s">
        <v>9455</v>
      </c>
    </row>
    <row r="12676" spans="1:9" hidden="1" x14ac:dyDescent="0.25">
      <c r="A12676" s="60" t="s">
        <v>5832</v>
      </c>
      <c r="B12676" s="60" t="s">
        <v>8381</v>
      </c>
      <c r="C12676" s="60" t="s">
        <v>8382</v>
      </c>
      <c r="D12676" s="65">
        <v>1</v>
      </c>
      <c r="E12676" s="66" t="s">
        <v>31</v>
      </c>
      <c r="F12676" s="67">
        <v>82000</v>
      </c>
      <c r="G12676" s="68">
        <f t="shared" si="363"/>
        <v>82000</v>
      </c>
      <c r="H12676" s="374" t="s">
        <v>198</v>
      </c>
      <c r="I12676" s="73" t="s">
        <v>9455</v>
      </c>
    </row>
    <row r="12677" spans="1:9" hidden="1" x14ac:dyDescent="0.25">
      <c r="A12677" s="60" t="s">
        <v>5832</v>
      </c>
      <c r="B12677" s="94" t="s">
        <v>4299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63"/>
        <v>20000</v>
      </c>
      <c r="H12677" s="374" t="s">
        <v>198</v>
      </c>
      <c r="I12677" s="73" t="s">
        <v>9455</v>
      </c>
    </row>
    <row r="12678" spans="1:9" hidden="1" x14ac:dyDescent="0.25">
      <c r="A12678" s="60" t="s">
        <v>5832</v>
      </c>
      <c r="B12678" s="60" t="s">
        <v>11453</v>
      </c>
      <c r="C12678" s="60" t="s">
        <v>11870</v>
      </c>
      <c r="D12678" s="65">
        <v>1</v>
      </c>
      <c r="E12678" s="66" t="s">
        <v>31</v>
      </c>
      <c r="F12678" s="67">
        <v>1275000</v>
      </c>
      <c r="G12678" s="217">
        <f t="shared" si="363"/>
        <v>1275000</v>
      </c>
      <c r="H12678" s="86" t="s">
        <v>198</v>
      </c>
      <c r="I12678" s="73" t="s">
        <v>9455</v>
      </c>
    </row>
    <row r="12679" spans="1:9" hidden="1" x14ac:dyDescent="0.25">
      <c r="A12679" s="60" t="s">
        <v>5832</v>
      </c>
      <c r="B12679" s="60" t="s">
        <v>6106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63"/>
        <v>165000</v>
      </c>
      <c r="H12679" s="86" t="s">
        <v>198</v>
      </c>
      <c r="I12679" s="73" t="s">
        <v>9455</v>
      </c>
    </row>
    <row r="12680" spans="1:9" hidden="1" x14ac:dyDescent="0.25">
      <c r="A12680" s="60" t="s">
        <v>5832</v>
      </c>
      <c r="B12680" s="60" t="s">
        <v>11434</v>
      </c>
      <c r="C12680" s="60" t="s">
        <v>5007</v>
      </c>
      <c r="D12680" s="65">
        <v>1</v>
      </c>
      <c r="E12680" s="66" t="s">
        <v>31</v>
      </c>
      <c r="F12680" s="217">
        <v>50000</v>
      </c>
      <c r="G12680" s="68">
        <f t="shared" si="363"/>
        <v>50000</v>
      </c>
      <c r="H12680" s="86" t="s">
        <v>198</v>
      </c>
      <c r="I12680" s="73" t="s">
        <v>9455</v>
      </c>
    </row>
    <row r="12681" spans="1:9" hidden="1" x14ac:dyDescent="0.25">
      <c r="A12681" s="60" t="s">
        <v>5832</v>
      </c>
      <c r="B12681" s="60" t="s">
        <v>5834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11871</v>
      </c>
    </row>
    <row r="12682" spans="1:9" hidden="1" x14ac:dyDescent="0.25">
      <c r="A12682" s="60" t="s">
        <v>5832</v>
      </c>
      <c r="B12682" s="60" t="s">
        <v>115</v>
      </c>
      <c r="C12682" s="80" t="s">
        <v>11708</v>
      </c>
      <c r="D12682" s="65">
        <v>1</v>
      </c>
      <c r="E12682" s="66" t="s">
        <v>71</v>
      </c>
      <c r="F12682" s="67">
        <v>1900000</v>
      </c>
      <c r="G12682" s="68">
        <f t="shared" si="363"/>
        <v>1900000</v>
      </c>
      <c r="H12682" s="86" t="s">
        <v>1032</v>
      </c>
      <c r="I12682" s="364" t="s">
        <v>9464</v>
      </c>
    </row>
    <row r="12683" spans="1:9" hidden="1" x14ac:dyDescent="0.25">
      <c r="A12683" s="60" t="s">
        <v>5832</v>
      </c>
      <c r="B12683" s="60" t="s">
        <v>115</v>
      </c>
      <c r="C12683" s="87" t="s">
        <v>11708</v>
      </c>
      <c r="D12683" s="65">
        <v>1</v>
      </c>
      <c r="E12683" s="66" t="s">
        <v>71</v>
      </c>
      <c r="F12683" s="72">
        <v>1900000</v>
      </c>
      <c r="G12683" s="68">
        <f t="shared" si="363"/>
        <v>1900000</v>
      </c>
      <c r="H12683" s="86" t="s">
        <v>1032</v>
      </c>
      <c r="I12683" s="364" t="s">
        <v>9464</v>
      </c>
    </row>
    <row r="12684" spans="1:9" hidden="1" x14ac:dyDescent="0.25">
      <c r="A12684" s="60" t="s">
        <v>5832</v>
      </c>
      <c r="B12684" s="60" t="s">
        <v>11453</v>
      </c>
      <c r="C12684" s="60" t="s">
        <v>11872</v>
      </c>
      <c r="D12684" s="65">
        <v>1</v>
      </c>
      <c r="E12684" s="66" t="s">
        <v>31</v>
      </c>
      <c r="F12684" s="67">
        <v>1275000</v>
      </c>
      <c r="G12684" s="68">
        <f t="shared" si="363"/>
        <v>1275000</v>
      </c>
      <c r="H12684" s="86" t="s">
        <v>1637</v>
      </c>
      <c r="I12684" s="364" t="s">
        <v>9456</v>
      </c>
    </row>
    <row r="12685" spans="1:9" hidden="1" x14ac:dyDescent="0.25">
      <c r="A12685" s="60" t="s">
        <v>5832</v>
      </c>
      <c r="B12685" s="60" t="s">
        <v>6106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63"/>
        <v>165000</v>
      </c>
      <c r="H12685" s="86" t="s">
        <v>1637</v>
      </c>
      <c r="I12685" s="364" t="s">
        <v>9456</v>
      </c>
    </row>
    <row r="12686" spans="1:9" hidden="1" x14ac:dyDescent="0.25">
      <c r="A12686" s="60" t="s">
        <v>5832</v>
      </c>
      <c r="B12686" s="60" t="s">
        <v>11434</v>
      </c>
      <c r="C12686" s="60" t="s">
        <v>5007</v>
      </c>
      <c r="D12686" s="65">
        <v>1</v>
      </c>
      <c r="E12686" s="66" t="s">
        <v>31</v>
      </c>
      <c r="F12686" s="217">
        <v>50000</v>
      </c>
      <c r="G12686" s="68">
        <f t="shared" si="363"/>
        <v>50000</v>
      </c>
      <c r="H12686" s="86" t="s">
        <v>1637</v>
      </c>
      <c r="I12686" s="364" t="s">
        <v>9456</v>
      </c>
    </row>
    <row r="12687" spans="1:9" hidden="1" x14ac:dyDescent="0.25">
      <c r="A12687" s="60" t="s">
        <v>5832</v>
      </c>
      <c r="B12687" s="77" t="s">
        <v>5840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63"/>
        <v>150000</v>
      </c>
      <c r="H12687" s="86" t="s">
        <v>198</v>
      </c>
      <c r="I12687" s="364"/>
    </row>
    <row r="12688" spans="1:9" hidden="1" x14ac:dyDescent="0.25">
      <c r="A12688" s="60" t="s">
        <v>5842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63"/>
        <v>28200</v>
      </c>
      <c r="H12688" s="86" t="s">
        <v>2277</v>
      </c>
      <c r="I12688" s="86"/>
    </row>
    <row r="12689" spans="1:9" hidden="1" x14ac:dyDescent="0.25">
      <c r="A12689" s="60" t="s">
        <v>5842</v>
      </c>
      <c r="B12689" s="60" t="s">
        <v>10630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63"/>
        <v>175000</v>
      </c>
      <c r="H12689" s="86" t="s">
        <v>2038</v>
      </c>
      <c r="I12689" s="86" t="s">
        <v>9458</v>
      </c>
    </row>
    <row r="12690" spans="1:9" hidden="1" x14ac:dyDescent="0.25">
      <c r="A12690" s="60" t="s">
        <v>5842</v>
      </c>
      <c r="B12690" s="63" t="s">
        <v>5840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5842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63"/>
        <v>238000</v>
      </c>
      <c r="H12691" s="86" t="s">
        <v>5843</v>
      </c>
      <c r="I12691" s="86"/>
    </row>
    <row r="12692" spans="1:9" hidden="1" x14ac:dyDescent="0.25">
      <c r="A12692" s="60" t="s">
        <v>5842</v>
      </c>
      <c r="B12692" s="60" t="s">
        <v>5844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63"/>
        <v>10000</v>
      </c>
      <c r="H12692" s="86" t="s">
        <v>5843</v>
      </c>
      <c r="I12692" s="86"/>
    </row>
    <row r="12693" spans="1:9" hidden="1" x14ac:dyDescent="0.25">
      <c r="A12693" s="60" t="s">
        <v>5842</v>
      </c>
      <c r="B12693" s="77" t="s">
        <v>5918</v>
      </c>
      <c r="C12693" s="60"/>
      <c r="D12693" s="65">
        <v>1</v>
      </c>
      <c r="E12693" s="66" t="s">
        <v>31</v>
      </c>
      <c r="F12693" s="67">
        <v>7500</v>
      </c>
      <c r="G12693" s="68">
        <f t="shared" si="363"/>
        <v>7500</v>
      </c>
      <c r="H12693" s="86" t="s">
        <v>5843</v>
      </c>
      <c r="I12693" s="86"/>
    </row>
    <row r="12694" spans="1:9" hidden="1" x14ac:dyDescent="0.25">
      <c r="A12694" s="60" t="s">
        <v>5842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63"/>
        <v>225000</v>
      </c>
      <c r="H12694" s="86" t="s">
        <v>5843</v>
      </c>
      <c r="I12694" s="86"/>
    </row>
    <row r="12695" spans="1:9" hidden="1" x14ac:dyDescent="0.25">
      <c r="A12695" s="60" t="s">
        <v>5842</v>
      </c>
      <c r="B12695" s="60" t="s">
        <v>5659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63"/>
        <v>460000</v>
      </c>
      <c r="H12695" s="86" t="s">
        <v>5843</v>
      </c>
      <c r="I12695" s="86"/>
    </row>
    <row r="12696" spans="1:9" hidden="1" x14ac:dyDescent="0.25">
      <c r="A12696" s="60" t="s">
        <v>5842</v>
      </c>
      <c r="B12696" s="60" t="s">
        <v>5330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63"/>
        <v>72000</v>
      </c>
      <c r="H12696" s="86" t="s">
        <v>5843</v>
      </c>
      <c r="I12696" s="86"/>
    </row>
    <row r="12697" spans="1:9" hidden="1" x14ac:dyDescent="0.25">
      <c r="A12697" s="60" t="s">
        <v>5842</v>
      </c>
      <c r="B12697" s="60" t="s">
        <v>11873</v>
      </c>
      <c r="C12697" s="87" t="s">
        <v>5851</v>
      </c>
      <c r="D12697" s="65">
        <v>2</v>
      </c>
      <c r="E12697" s="66" t="s">
        <v>31</v>
      </c>
      <c r="F12697" s="217">
        <v>1</v>
      </c>
      <c r="G12697" s="68">
        <f t="shared" si="363"/>
        <v>2</v>
      </c>
      <c r="H12697" s="374" t="s">
        <v>5843</v>
      </c>
      <c r="I12697" s="86"/>
    </row>
    <row r="12698" spans="1:9" hidden="1" x14ac:dyDescent="0.25">
      <c r="A12698" s="60" t="s">
        <v>5842</v>
      </c>
      <c r="B12698" s="77" t="s">
        <v>11466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63"/>
        <v>14000</v>
      </c>
      <c r="H12698" s="86" t="s">
        <v>5843</v>
      </c>
      <c r="I12698" s="86"/>
    </row>
    <row r="12699" spans="1:9" hidden="1" x14ac:dyDescent="0.25">
      <c r="A12699" s="60" t="s">
        <v>5842</v>
      </c>
      <c r="B12699" s="63" t="s">
        <v>4170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63"/>
        <v>21000</v>
      </c>
      <c r="H12699" s="86" t="s">
        <v>2214</v>
      </c>
      <c r="I12699" s="86" t="s">
        <v>9457</v>
      </c>
    </row>
    <row r="12700" spans="1:9" hidden="1" x14ac:dyDescent="0.25">
      <c r="A12700" s="60" t="s">
        <v>5842</v>
      </c>
      <c r="B12700" s="60" t="s">
        <v>10630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63"/>
        <v>350000</v>
      </c>
      <c r="H12700" s="86" t="s">
        <v>2214</v>
      </c>
      <c r="I12700" s="86" t="s">
        <v>9457</v>
      </c>
    </row>
    <row r="12701" spans="1:9" hidden="1" x14ac:dyDescent="0.25">
      <c r="A12701" s="60" t="s">
        <v>5842</v>
      </c>
      <c r="B12701" s="60" t="s">
        <v>115</v>
      </c>
      <c r="C12701" s="60" t="s">
        <v>11874</v>
      </c>
      <c r="D12701" s="65">
        <v>1</v>
      </c>
      <c r="E12701" s="66" t="s">
        <v>31</v>
      </c>
      <c r="F12701" s="62">
        <v>1900000</v>
      </c>
      <c r="G12701" s="68">
        <f t="shared" si="363"/>
        <v>1900000</v>
      </c>
      <c r="H12701" s="86" t="s">
        <v>2214</v>
      </c>
      <c r="I12701" s="86" t="s">
        <v>9457</v>
      </c>
    </row>
    <row r="12702" spans="1:9" hidden="1" x14ac:dyDescent="0.25">
      <c r="A12702" s="60" t="s">
        <v>5842</v>
      </c>
      <c r="B12702" s="60" t="s">
        <v>115</v>
      </c>
      <c r="C12702" s="60" t="s">
        <v>11874</v>
      </c>
      <c r="D12702" s="65">
        <v>1</v>
      </c>
      <c r="E12702" s="66" t="s">
        <v>31</v>
      </c>
      <c r="F12702" s="62">
        <v>1900000</v>
      </c>
      <c r="G12702" s="68">
        <f t="shared" si="363"/>
        <v>1900000</v>
      </c>
      <c r="H12702" s="86" t="s">
        <v>2214</v>
      </c>
      <c r="I12702" s="86" t="s">
        <v>9457</v>
      </c>
    </row>
    <row r="12703" spans="1:9" hidden="1" x14ac:dyDescent="0.25">
      <c r="A12703" s="60" t="s">
        <v>5842</v>
      </c>
      <c r="B12703" s="60" t="s">
        <v>11434</v>
      </c>
      <c r="C12703" s="60" t="s">
        <v>5007</v>
      </c>
      <c r="D12703" s="65">
        <v>2</v>
      </c>
      <c r="E12703" s="66" t="s">
        <v>31</v>
      </c>
      <c r="F12703" s="62">
        <v>50000</v>
      </c>
      <c r="G12703" s="68">
        <f t="shared" si="363"/>
        <v>100000</v>
      </c>
      <c r="H12703" s="86" t="s">
        <v>2214</v>
      </c>
      <c r="I12703" s="86" t="s">
        <v>9457</v>
      </c>
    </row>
    <row r="12704" spans="1:9" hidden="1" x14ac:dyDescent="0.25">
      <c r="A12704" s="60" t="s">
        <v>5842</v>
      </c>
      <c r="B12704" s="60" t="s">
        <v>5855</v>
      </c>
      <c r="C12704" s="87" t="s">
        <v>5856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9457</v>
      </c>
    </row>
    <row r="12705" spans="1:9" hidden="1" x14ac:dyDescent="0.25">
      <c r="A12705" s="60" t="s">
        <v>5842</v>
      </c>
      <c r="B12705" s="60" t="s">
        <v>5855</v>
      </c>
      <c r="C12705" s="87" t="s">
        <v>5857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9457</v>
      </c>
    </row>
    <row r="12706" spans="1:9" hidden="1" x14ac:dyDescent="0.25">
      <c r="A12706" s="60" t="s">
        <v>5842</v>
      </c>
      <c r="B12706" s="60" t="s">
        <v>5858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9457</v>
      </c>
    </row>
    <row r="12707" spans="1:9" hidden="1" x14ac:dyDescent="0.25">
      <c r="A12707" s="60" t="s">
        <v>5842</v>
      </c>
      <c r="B12707" s="63" t="s">
        <v>5859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9457</v>
      </c>
    </row>
    <row r="12708" spans="1:9" hidden="1" x14ac:dyDescent="0.25">
      <c r="A12708" s="60" t="s">
        <v>5842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5842</v>
      </c>
      <c r="B12709" s="79" t="s">
        <v>5845</v>
      </c>
      <c r="C12709" s="60" t="s">
        <v>5846</v>
      </c>
      <c r="D12709" s="65">
        <v>1</v>
      </c>
      <c r="E12709" s="66" t="s">
        <v>31</v>
      </c>
      <c r="F12709" s="67">
        <v>1045000</v>
      </c>
      <c r="G12709" s="68">
        <f t="shared" si="363"/>
        <v>1045000</v>
      </c>
      <c r="H12709" s="86" t="s">
        <v>134</v>
      </c>
      <c r="I12709" s="86"/>
    </row>
    <row r="12710" spans="1:9" hidden="1" x14ac:dyDescent="0.25">
      <c r="A12710" s="60" t="s">
        <v>5842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63"/>
        <v>6000</v>
      </c>
      <c r="H12710" s="86" t="s">
        <v>35</v>
      </c>
      <c r="I12710" s="86"/>
    </row>
    <row r="12711" spans="1:9" hidden="1" x14ac:dyDescent="0.25">
      <c r="A12711" s="60" t="s">
        <v>5842</v>
      </c>
      <c r="B12711" s="60" t="s">
        <v>4957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63"/>
        <v>12500</v>
      </c>
      <c r="H12711" s="86" t="s">
        <v>35</v>
      </c>
      <c r="I12711" s="86"/>
    </row>
    <row r="12712" spans="1:9" hidden="1" x14ac:dyDescent="0.25">
      <c r="A12712" s="60" t="s">
        <v>5842</v>
      </c>
      <c r="B12712" s="60" t="s">
        <v>9205</v>
      </c>
      <c r="C12712" s="87"/>
      <c r="D12712" s="65">
        <v>1</v>
      </c>
      <c r="E12712" s="66" t="s">
        <v>31</v>
      </c>
      <c r="F12712" s="90">
        <v>75000</v>
      </c>
      <c r="G12712" s="68">
        <f t="shared" si="363"/>
        <v>75000</v>
      </c>
      <c r="H12712" s="86" t="s">
        <v>35</v>
      </c>
      <c r="I12712" s="86"/>
    </row>
    <row r="12713" spans="1:9" hidden="1" x14ac:dyDescent="0.25">
      <c r="A12713" s="60" t="s">
        <v>5842</v>
      </c>
      <c r="B12713" s="79" t="s">
        <v>5847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63"/>
        <v>400000</v>
      </c>
      <c r="H12713" s="86" t="s">
        <v>5068</v>
      </c>
      <c r="I12713" s="86"/>
    </row>
    <row r="12714" spans="1:9" hidden="1" x14ac:dyDescent="0.25">
      <c r="A12714" s="60" t="s">
        <v>5842</v>
      </c>
      <c r="B12714" s="111" t="s">
        <v>11875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63"/>
        <v>75000</v>
      </c>
      <c r="H12714" s="86" t="s">
        <v>5068</v>
      </c>
      <c r="I12714" s="86"/>
    </row>
    <row r="12715" spans="1:9" hidden="1" x14ac:dyDescent="0.25">
      <c r="A12715" s="60" t="s">
        <v>5842</v>
      </c>
      <c r="B12715" s="60" t="s">
        <v>11876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5068</v>
      </c>
      <c r="I12715" s="86"/>
    </row>
    <row r="12716" spans="1:9" hidden="1" x14ac:dyDescent="0.25">
      <c r="A12716" s="60" t="s">
        <v>5842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5842</v>
      </c>
      <c r="B12717" s="60" t="s">
        <v>4901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5842</v>
      </c>
      <c r="B12718" s="63" t="s">
        <v>4169</v>
      </c>
      <c r="C12718" s="60" t="s">
        <v>8582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5842</v>
      </c>
      <c r="B12719" s="60" t="s">
        <v>5831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11877</v>
      </c>
    </row>
    <row r="12720" spans="1:9" hidden="1" x14ac:dyDescent="0.25">
      <c r="A12720" s="60" t="s">
        <v>5842</v>
      </c>
      <c r="B12720" s="60" t="s">
        <v>11878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63"/>
        <v>1250000</v>
      </c>
      <c r="H12720" s="86" t="s">
        <v>9948</v>
      </c>
      <c r="I12720" s="86" t="s">
        <v>11877</v>
      </c>
    </row>
    <row r="12721" spans="1:9" hidden="1" x14ac:dyDescent="0.25">
      <c r="A12721" s="60" t="s">
        <v>5842</v>
      </c>
      <c r="B12721" s="60" t="s">
        <v>4265</v>
      </c>
      <c r="C12721" s="60" t="s">
        <v>5807</v>
      </c>
      <c r="D12721" s="81">
        <v>2</v>
      </c>
      <c r="E12721" s="66" t="s">
        <v>57</v>
      </c>
      <c r="F12721" s="217">
        <v>1260468</v>
      </c>
      <c r="G12721" s="68">
        <f t="shared" si="363"/>
        <v>2520936</v>
      </c>
      <c r="H12721" s="86" t="s">
        <v>552</v>
      </c>
      <c r="I12721" s="86" t="s">
        <v>11877</v>
      </c>
    </row>
    <row r="12722" spans="1:9" hidden="1" x14ac:dyDescent="0.25">
      <c r="A12722" s="60" t="s">
        <v>5842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63"/>
        <v>2250000</v>
      </c>
      <c r="H12722" s="86" t="s">
        <v>8761</v>
      </c>
      <c r="I12722" s="86" t="s">
        <v>11877</v>
      </c>
    </row>
    <row r="12723" spans="1:9" hidden="1" x14ac:dyDescent="0.25">
      <c r="A12723" s="60" t="s">
        <v>5842</v>
      </c>
      <c r="B12723" s="60" t="s">
        <v>11878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63"/>
        <v>625000</v>
      </c>
      <c r="H12723" s="86" t="s">
        <v>8761</v>
      </c>
      <c r="I12723" s="86" t="s">
        <v>11877</v>
      </c>
    </row>
    <row r="12724" spans="1:9" hidden="1" x14ac:dyDescent="0.25">
      <c r="A12724" s="60" t="s">
        <v>5842</v>
      </c>
      <c r="B12724" s="77" t="s">
        <v>5853</v>
      </c>
      <c r="C12724" s="87" t="s">
        <v>5854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5740</v>
      </c>
      <c r="I12724" s="364"/>
    </row>
    <row r="12725" spans="1:9" hidden="1" x14ac:dyDescent="0.25">
      <c r="A12725" s="60" t="s">
        <v>5842</v>
      </c>
      <c r="B12725" s="60" t="s">
        <v>3997</v>
      </c>
      <c r="C12725" s="60" t="s">
        <v>4419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5740</v>
      </c>
      <c r="I12725" s="86"/>
    </row>
    <row r="12726" spans="1:9" hidden="1" x14ac:dyDescent="0.25">
      <c r="A12726" s="60" t="s">
        <v>5842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63"/>
        <v>5000</v>
      </c>
      <c r="H12726" s="374" t="s">
        <v>134</v>
      </c>
      <c r="I12726" s="73"/>
    </row>
    <row r="12727" spans="1:9" hidden="1" x14ac:dyDescent="0.25">
      <c r="A12727" s="60" t="s">
        <v>5860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63"/>
        <v>10000</v>
      </c>
      <c r="H12727" s="86" t="s">
        <v>5740</v>
      </c>
      <c r="I12727" s="86"/>
    </row>
    <row r="12728" spans="1:9" hidden="1" x14ac:dyDescent="0.25">
      <c r="A12728" s="60" t="s">
        <v>5860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63"/>
        <v>28200</v>
      </c>
      <c r="H12728" s="86" t="s">
        <v>5740</v>
      </c>
      <c r="I12728" s="86"/>
    </row>
    <row r="12729" spans="1:9" hidden="1" x14ac:dyDescent="0.25">
      <c r="A12729" s="60" t="s">
        <v>5860</v>
      </c>
      <c r="B12729" s="60" t="s">
        <v>5861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63"/>
        <v>34000</v>
      </c>
      <c r="H12729" s="86" t="s">
        <v>5740</v>
      </c>
      <c r="I12729" s="86"/>
    </row>
    <row r="12730" spans="1:9" hidden="1" x14ac:dyDescent="0.25">
      <c r="A12730" s="60" t="s">
        <v>5860</v>
      </c>
      <c r="B12730" s="77" t="s">
        <v>11078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63"/>
        <v>10000</v>
      </c>
      <c r="H12730" s="86" t="s">
        <v>5740</v>
      </c>
      <c r="I12730" s="86"/>
    </row>
    <row r="12731" spans="1:9" hidden="1" x14ac:dyDescent="0.25">
      <c r="A12731" s="60" t="s">
        <v>5860</v>
      </c>
      <c r="B12731" s="77" t="s">
        <v>11078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63"/>
        <v>35000</v>
      </c>
      <c r="H12731" s="86" t="s">
        <v>3893</v>
      </c>
      <c r="I12731" s="86"/>
    </row>
    <row r="12732" spans="1:9" hidden="1" x14ac:dyDescent="0.25">
      <c r="A12732" s="60" t="s">
        <v>5860</v>
      </c>
      <c r="B12732" s="79" t="s">
        <v>5862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63"/>
        <v>16000</v>
      </c>
      <c r="H12732" s="86" t="s">
        <v>5843</v>
      </c>
      <c r="I12732" s="86"/>
    </row>
    <row r="12733" spans="1:9" hidden="1" x14ac:dyDescent="0.25">
      <c r="A12733" s="60" t="s">
        <v>5860</v>
      </c>
      <c r="B12733" s="60" t="s">
        <v>4368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63"/>
        <v>255000</v>
      </c>
      <c r="H12733" s="86" t="s">
        <v>5843</v>
      </c>
      <c r="I12733" s="86"/>
    </row>
    <row r="12734" spans="1:9" hidden="1" x14ac:dyDescent="0.25">
      <c r="A12734" s="60" t="s">
        <v>5860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63"/>
        <v>28000</v>
      </c>
      <c r="H12734" s="86" t="s">
        <v>5843</v>
      </c>
      <c r="I12734" s="86"/>
    </row>
    <row r="12735" spans="1:9" hidden="1" x14ac:dyDescent="0.25">
      <c r="A12735" s="60" t="s">
        <v>5860</v>
      </c>
      <c r="B12735" s="60" t="s">
        <v>4522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63"/>
        <v>12500</v>
      </c>
      <c r="H12735" s="86" t="s">
        <v>5843</v>
      </c>
      <c r="I12735" s="86"/>
    </row>
    <row r="12736" spans="1:9" hidden="1" x14ac:dyDescent="0.25">
      <c r="A12736" s="60" t="s">
        <v>5860</v>
      </c>
      <c r="B12736" s="77" t="s">
        <v>5864</v>
      </c>
      <c r="C12736" s="60" t="s">
        <v>5865</v>
      </c>
      <c r="D12736" s="65">
        <v>2</v>
      </c>
      <c r="E12736" s="66" t="s">
        <v>31</v>
      </c>
      <c r="F12736" s="67">
        <v>23000</v>
      </c>
      <c r="G12736" s="68">
        <f t="shared" si="363"/>
        <v>46000</v>
      </c>
      <c r="H12736" s="86" t="s">
        <v>5068</v>
      </c>
      <c r="I12736" s="86"/>
    </row>
    <row r="12737" spans="1:9" hidden="1" x14ac:dyDescent="0.25">
      <c r="A12737" s="60" t="s">
        <v>5860</v>
      </c>
      <c r="B12737" s="77" t="s">
        <v>11078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63"/>
        <v>10000</v>
      </c>
      <c r="H12737" s="86" t="s">
        <v>35</v>
      </c>
      <c r="I12737" s="86"/>
    </row>
    <row r="12738" spans="1:9" hidden="1" x14ac:dyDescent="0.25">
      <c r="A12738" s="60" t="s">
        <v>5860</v>
      </c>
      <c r="B12738" s="60" t="s">
        <v>8309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64">F12738*D12738</f>
        <v>8500</v>
      </c>
      <c r="H12738" s="86" t="s">
        <v>35</v>
      </c>
      <c r="I12738" s="86"/>
    </row>
    <row r="12739" spans="1:9" hidden="1" x14ac:dyDescent="0.25">
      <c r="A12739" s="60" t="s">
        <v>5860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5860</v>
      </c>
      <c r="B12740" s="60" t="s">
        <v>5775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5860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5860</v>
      </c>
      <c r="B12742" s="60" t="s">
        <v>3997</v>
      </c>
      <c r="C12742" s="60" t="s">
        <v>4419</v>
      </c>
      <c r="D12742" s="65">
        <v>6</v>
      </c>
      <c r="E12742" s="66" t="s">
        <v>137</v>
      </c>
      <c r="F12742" s="67">
        <v>23206</v>
      </c>
      <c r="G12742" s="68">
        <f t="shared" si="364"/>
        <v>139236</v>
      </c>
      <c r="H12742" s="86" t="s">
        <v>550</v>
      </c>
      <c r="I12742" s="86"/>
    </row>
    <row r="12743" spans="1:9" hidden="1" x14ac:dyDescent="0.25">
      <c r="A12743" s="60" t="s">
        <v>5860</v>
      </c>
      <c r="B12743" s="60" t="s">
        <v>5195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64"/>
        <v>36000</v>
      </c>
      <c r="H12743" s="86" t="s">
        <v>789</v>
      </c>
      <c r="I12743" s="86" t="s">
        <v>9496</v>
      </c>
    </row>
    <row r="12744" spans="1:9" hidden="1" x14ac:dyDescent="0.25">
      <c r="A12744" s="60" t="s">
        <v>5860</v>
      </c>
      <c r="B12744" s="60" t="s">
        <v>8381</v>
      </c>
      <c r="C12744" s="60" t="s">
        <v>8382</v>
      </c>
      <c r="D12744" s="65">
        <v>1</v>
      </c>
      <c r="E12744" s="66" t="s">
        <v>31</v>
      </c>
      <c r="F12744" s="90">
        <v>92500</v>
      </c>
      <c r="G12744" s="68">
        <f t="shared" si="364"/>
        <v>92500</v>
      </c>
      <c r="H12744" s="86" t="s">
        <v>789</v>
      </c>
      <c r="I12744" s="86" t="s">
        <v>9496</v>
      </c>
    </row>
    <row r="12745" spans="1:9" hidden="1" x14ac:dyDescent="0.25">
      <c r="A12745" s="60" t="s">
        <v>5860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64"/>
        <v>370000</v>
      </c>
      <c r="H12745" s="86" t="s">
        <v>789</v>
      </c>
      <c r="I12745" s="86" t="s">
        <v>9496</v>
      </c>
    </row>
    <row r="12746" spans="1:9" hidden="1" x14ac:dyDescent="0.25">
      <c r="A12746" s="60" t="s">
        <v>5860</v>
      </c>
      <c r="B12746" s="79" t="s">
        <v>4852</v>
      </c>
      <c r="C12746" s="60" t="s">
        <v>4853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9528</v>
      </c>
    </row>
    <row r="12747" spans="1:9" hidden="1" x14ac:dyDescent="0.25">
      <c r="A12747" s="60" t="s">
        <v>5860</v>
      </c>
      <c r="B12747" s="79" t="s">
        <v>5651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11879</v>
      </c>
    </row>
    <row r="12748" spans="1:9" hidden="1" x14ac:dyDescent="0.25">
      <c r="A12748" s="60" t="s">
        <v>499</v>
      </c>
      <c r="B12748" s="60" t="s">
        <v>3997</v>
      </c>
      <c r="C12748" s="60" t="s">
        <v>4419</v>
      </c>
      <c r="D12748" s="65">
        <v>5</v>
      </c>
      <c r="E12748" s="66" t="s">
        <v>137</v>
      </c>
      <c r="F12748" s="67">
        <v>23206</v>
      </c>
      <c r="G12748" s="68">
        <f t="shared" ref="G12748:G12783" si="365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11880</v>
      </c>
      <c r="C12749" s="87" t="s">
        <v>111</v>
      </c>
      <c r="D12749" s="225">
        <v>1</v>
      </c>
      <c r="E12749" s="226" t="s">
        <v>31</v>
      </c>
      <c r="F12749" s="618">
        <v>210000</v>
      </c>
      <c r="G12749" s="83">
        <f t="shared" si="365"/>
        <v>210000</v>
      </c>
      <c r="H12749" s="399" t="s">
        <v>620</v>
      </c>
      <c r="I12749" s="399" t="s">
        <v>9527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65"/>
        <v>350000</v>
      </c>
      <c r="H12750" s="86" t="s">
        <v>620</v>
      </c>
      <c r="I12750" s="86" t="s">
        <v>9527</v>
      </c>
    </row>
    <row r="12751" spans="1:9" hidden="1" x14ac:dyDescent="0.25">
      <c r="A12751" s="60" t="s">
        <v>499</v>
      </c>
      <c r="B12751" s="60" t="s">
        <v>5876</v>
      </c>
      <c r="C12751" s="60" t="s">
        <v>11881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9527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9527</v>
      </c>
    </row>
    <row r="12753" spans="1:9" hidden="1" x14ac:dyDescent="0.25">
      <c r="A12753" s="60" t="s">
        <v>499</v>
      </c>
      <c r="B12753" s="79" t="s">
        <v>11524</v>
      </c>
      <c r="C12753" s="60" t="s">
        <v>11882</v>
      </c>
      <c r="D12753" s="65">
        <v>1</v>
      </c>
      <c r="E12753" s="66" t="s">
        <v>31</v>
      </c>
      <c r="F12753" s="67">
        <v>1750000</v>
      </c>
      <c r="G12753" s="68">
        <f t="shared" si="365"/>
        <v>1750000</v>
      </c>
      <c r="H12753" s="86" t="s">
        <v>160</v>
      </c>
      <c r="I12753" s="86" t="s">
        <v>9570</v>
      </c>
    </row>
    <row r="12754" spans="1:9" hidden="1" x14ac:dyDescent="0.25">
      <c r="A12754" s="60" t="s">
        <v>499</v>
      </c>
      <c r="B12754" s="79" t="s">
        <v>11524</v>
      </c>
      <c r="C12754" s="60" t="s">
        <v>11883</v>
      </c>
      <c r="D12754" s="65">
        <v>1</v>
      </c>
      <c r="E12754" s="66" t="s">
        <v>31</v>
      </c>
      <c r="F12754" s="67">
        <v>1750000</v>
      </c>
      <c r="G12754" s="68">
        <f t="shared" si="365"/>
        <v>1750000</v>
      </c>
      <c r="H12754" s="86" t="s">
        <v>160</v>
      </c>
      <c r="I12754" s="86" t="s">
        <v>9570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65"/>
        <v>370000</v>
      </c>
      <c r="H12755" s="86" t="s">
        <v>160</v>
      </c>
      <c r="I12755" s="86" t="s">
        <v>9570</v>
      </c>
    </row>
    <row r="12756" spans="1:9" hidden="1" x14ac:dyDescent="0.25">
      <c r="A12756" s="60" t="s">
        <v>499</v>
      </c>
      <c r="B12756" s="60" t="s">
        <v>11434</v>
      </c>
      <c r="C12756" s="60" t="s">
        <v>5007</v>
      </c>
      <c r="D12756" s="65">
        <v>2</v>
      </c>
      <c r="E12756" s="66" t="s">
        <v>31</v>
      </c>
      <c r="F12756" s="67">
        <v>50000</v>
      </c>
      <c r="G12756" s="68">
        <f t="shared" si="365"/>
        <v>100000</v>
      </c>
      <c r="H12756" s="86" t="s">
        <v>160</v>
      </c>
      <c r="I12756" s="86" t="s">
        <v>9570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65"/>
        <v>15000</v>
      </c>
      <c r="H12757" s="86" t="s">
        <v>160</v>
      </c>
      <c r="I12757" s="86" t="s">
        <v>9570</v>
      </c>
    </row>
    <row r="12758" spans="1:9" hidden="1" x14ac:dyDescent="0.25">
      <c r="A12758" s="60" t="s">
        <v>499</v>
      </c>
      <c r="B12758" s="63" t="s">
        <v>4062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65"/>
        <v>65000</v>
      </c>
      <c r="H12758" s="86" t="s">
        <v>160</v>
      </c>
      <c r="I12758" s="86" t="s">
        <v>9570</v>
      </c>
    </row>
    <row r="12759" spans="1:9" hidden="1" x14ac:dyDescent="0.25">
      <c r="A12759" s="60" t="s">
        <v>499</v>
      </c>
      <c r="B12759" s="79" t="s">
        <v>4852</v>
      </c>
      <c r="C12759" s="60" t="s">
        <v>4853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4062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65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4062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65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5875</v>
      </c>
      <c r="I12763" s="86"/>
    </row>
    <row r="12764" spans="1:9" hidden="1" x14ac:dyDescent="0.25">
      <c r="A12764" s="60" t="s">
        <v>499</v>
      </c>
      <c r="B12764" s="79" t="s">
        <v>5847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5068</v>
      </c>
      <c r="I12764" s="86"/>
    </row>
    <row r="12765" spans="1:9" hidden="1" x14ac:dyDescent="0.25">
      <c r="A12765" s="60" t="s">
        <v>499</v>
      </c>
      <c r="B12765" s="60" t="s">
        <v>5866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5862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5843</v>
      </c>
      <c r="I12766" s="86"/>
    </row>
    <row r="12767" spans="1:9" hidden="1" x14ac:dyDescent="0.25">
      <c r="A12767" s="60" t="s">
        <v>499</v>
      </c>
      <c r="B12767" s="63" t="s">
        <v>5873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5874</v>
      </c>
      <c r="I12767" s="86"/>
    </row>
    <row r="12768" spans="1:9" hidden="1" x14ac:dyDescent="0.25">
      <c r="A12768" s="60" t="s">
        <v>499</v>
      </c>
      <c r="B12768" s="60" t="s">
        <v>4748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65"/>
        <v>5000</v>
      </c>
      <c r="H12768" s="86" t="s">
        <v>5874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5874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9571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65"/>
        <v>33000</v>
      </c>
      <c r="H12771" s="374" t="s">
        <v>2048</v>
      </c>
      <c r="I12771" s="73" t="s">
        <v>9571</v>
      </c>
    </row>
    <row r="12772" spans="1:9" hidden="1" x14ac:dyDescent="0.25">
      <c r="A12772" s="60" t="s">
        <v>5880</v>
      </c>
      <c r="B12772" s="60" t="s">
        <v>3997</v>
      </c>
      <c r="C12772" s="60" t="s">
        <v>4419</v>
      </c>
      <c r="D12772" s="65">
        <v>5</v>
      </c>
      <c r="E12772" s="66" t="s">
        <v>137</v>
      </c>
      <c r="F12772" s="67">
        <v>23206</v>
      </c>
      <c r="G12772" s="68">
        <f t="shared" si="365"/>
        <v>116030</v>
      </c>
      <c r="H12772" s="86" t="s">
        <v>5740</v>
      </c>
      <c r="I12772" s="86"/>
    </row>
    <row r="12773" spans="1:9" hidden="1" x14ac:dyDescent="0.25">
      <c r="A12773" s="60" t="s">
        <v>5880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5740</v>
      </c>
      <c r="I12773" s="399"/>
    </row>
    <row r="12774" spans="1:9" hidden="1" x14ac:dyDescent="0.25">
      <c r="A12774" s="60" t="s">
        <v>5880</v>
      </c>
      <c r="B12774" s="60" t="s">
        <v>5896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5636</v>
      </c>
      <c r="I12774" s="86"/>
    </row>
    <row r="12775" spans="1:9" hidden="1" x14ac:dyDescent="0.25">
      <c r="A12775" s="60" t="s">
        <v>5880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5636</v>
      </c>
      <c r="I12775" s="86"/>
    </row>
    <row r="12776" spans="1:9" hidden="1" x14ac:dyDescent="0.25">
      <c r="A12776" s="60" t="s">
        <v>5880</v>
      </c>
      <c r="B12776" s="60" t="s">
        <v>4956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5636</v>
      </c>
      <c r="I12776" s="86"/>
    </row>
    <row r="12777" spans="1:9" hidden="1" x14ac:dyDescent="0.25">
      <c r="A12777" s="60" t="s">
        <v>5880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5843</v>
      </c>
      <c r="I12777" s="86"/>
    </row>
    <row r="12778" spans="1:9" hidden="1" x14ac:dyDescent="0.25">
      <c r="A12778" s="60" t="s">
        <v>5880</v>
      </c>
      <c r="B12778" s="60" t="s">
        <v>5659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5843</v>
      </c>
      <c r="I12778" s="86"/>
    </row>
    <row r="12779" spans="1:9" hidden="1" x14ac:dyDescent="0.25">
      <c r="A12779" s="60" t="s">
        <v>5880</v>
      </c>
      <c r="B12779" s="60" t="s">
        <v>5815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65"/>
        <v>420000</v>
      </c>
      <c r="H12779" s="86" t="s">
        <v>5843</v>
      </c>
      <c r="I12779" s="86"/>
    </row>
    <row r="12780" spans="1:9" hidden="1" x14ac:dyDescent="0.25">
      <c r="A12780" s="60" t="s">
        <v>5880</v>
      </c>
      <c r="B12780" s="63" t="s">
        <v>5891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65"/>
        <v>75000</v>
      </c>
      <c r="H12780" s="374" t="s">
        <v>5636</v>
      </c>
      <c r="I12780" s="86"/>
    </row>
    <row r="12781" spans="1:9" hidden="1" x14ac:dyDescent="0.25">
      <c r="A12781" s="60" t="s">
        <v>5880</v>
      </c>
      <c r="B12781" s="60" t="s">
        <v>5892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65"/>
        <v>140000</v>
      </c>
      <c r="H12781" s="374" t="s">
        <v>5636</v>
      </c>
      <c r="I12781" s="86"/>
    </row>
    <row r="12782" spans="1:9" hidden="1" x14ac:dyDescent="0.25">
      <c r="A12782" s="60" t="s">
        <v>5880</v>
      </c>
      <c r="B12782" s="60" t="s">
        <v>5895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65"/>
        <v>40000</v>
      </c>
      <c r="H12782" s="86" t="s">
        <v>5636</v>
      </c>
      <c r="I12782" s="86"/>
    </row>
    <row r="12783" spans="1:9" hidden="1" x14ac:dyDescent="0.25">
      <c r="A12783" s="60" t="s">
        <v>5880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6">
        <v>20000</v>
      </c>
      <c r="G12783" s="68">
        <f t="shared" si="365"/>
        <v>160000</v>
      </c>
      <c r="H12783" s="86" t="s">
        <v>5636</v>
      </c>
      <c r="I12783" s="86"/>
    </row>
    <row r="12784" spans="1:9" hidden="1" x14ac:dyDescent="0.25">
      <c r="A12784" s="60" t="s">
        <v>5880</v>
      </c>
      <c r="B12784" s="111" t="s">
        <v>5881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5880</v>
      </c>
      <c r="B12785" s="60" t="s">
        <v>5810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5880</v>
      </c>
      <c r="B12786" s="63" t="s">
        <v>4481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66">F12786*D12786</f>
        <v>55000</v>
      </c>
      <c r="H12786" s="86" t="s">
        <v>134</v>
      </c>
      <c r="I12786" s="86"/>
    </row>
    <row r="12787" spans="1:9" hidden="1" x14ac:dyDescent="0.25">
      <c r="A12787" s="60" t="s">
        <v>5880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66"/>
        <v>40000</v>
      </c>
      <c r="H12787" s="86" t="s">
        <v>134</v>
      </c>
      <c r="I12787" s="86"/>
    </row>
    <row r="12788" spans="1:9" hidden="1" x14ac:dyDescent="0.25">
      <c r="A12788" s="60" t="s">
        <v>5880</v>
      </c>
      <c r="B12788" s="111" t="s">
        <v>5882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66"/>
        <v>22000</v>
      </c>
      <c r="H12788" s="86" t="s">
        <v>134</v>
      </c>
      <c r="I12788" s="86"/>
    </row>
    <row r="12789" spans="1:9" hidden="1" x14ac:dyDescent="0.25">
      <c r="A12789" s="60" t="s">
        <v>5880</v>
      </c>
      <c r="B12789" s="111" t="s">
        <v>5883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66"/>
        <v>4000</v>
      </c>
      <c r="H12789" s="86" t="s">
        <v>134</v>
      </c>
      <c r="I12789" s="86"/>
    </row>
    <row r="12790" spans="1:9" hidden="1" x14ac:dyDescent="0.25">
      <c r="A12790" s="60" t="s">
        <v>5880</v>
      </c>
      <c r="B12790" s="60" t="s">
        <v>5893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66"/>
        <v>1800000</v>
      </c>
      <c r="H12790" s="86" t="s">
        <v>134</v>
      </c>
      <c r="I12790" s="86"/>
    </row>
    <row r="12791" spans="1:9" hidden="1" x14ac:dyDescent="0.25">
      <c r="A12791" s="60" t="s">
        <v>5880</v>
      </c>
      <c r="B12791" s="60" t="s">
        <v>5897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66"/>
        <v>125000</v>
      </c>
      <c r="H12791" s="86" t="s">
        <v>147</v>
      </c>
      <c r="I12791" s="86"/>
    </row>
    <row r="12792" spans="1:9" hidden="1" x14ac:dyDescent="0.25">
      <c r="A12792" s="60" t="s">
        <v>5880</v>
      </c>
      <c r="B12792" s="60" t="s">
        <v>5894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66"/>
        <v>350000</v>
      </c>
      <c r="H12792" s="86" t="s">
        <v>147</v>
      </c>
      <c r="I12792" s="86"/>
    </row>
    <row r="12793" spans="1:9" hidden="1" x14ac:dyDescent="0.25">
      <c r="A12793" s="60" t="s">
        <v>5880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66"/>
        <v>28200</v>
      </c>
      <c r="H12793" s="86" t="s">
        <v>169</v>
      </c>
      <c r="I12793" s="86"/>
    </row>
    <row r="12794" spans="1:9" hidden="1" x14ac:dyDescent="0.25">
      <c r="A12794" s="60" t="s">
        <v>5880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66"/>
        <v>225600</v>
      </c>
      <c r="H12794" s="374" t="s">
        <v>631</v>
      </c>
      <c r="I12794" s="86" t="s">
        <v>9587</v>
      </c>
    </row>
    <row r="12795" spans="1:9" hidden="1" x14ac:dyDescent="0.25">
      <c r="A12795" s="60" t="s">
        <v>5880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66"/>
        <v>253800</v>
      </c>
      <c r="H12795" s="86" t="s">
        <v>825</v>
      </c>
      <c r="I12795" s="86" t="s">
        <v>11884</v>
      </c>
    </row>
    <row r="12796" spans="1:9" hidden="1" x14ac:dyDescent="0.25">
      <c r="A12796" s="60" t="s">
        <v>5880</v>
      </c>
      <c r="B12796" s="60" t="s">
        <v>4047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66"/>
        <v>87791</v>
      </c>
      <c r="H12796" s="86" t="s">
        <v>825</v>
      </c>
      <c r="I12796" s="86" t="s">
        <v>11884</v>
      </c>
    </row>
    <row r="12797" spans="1:9" hidden="1" x14ac:dyDescent="0.25">
      <c r="A12797" s="60" t="s">
        <v>5898</v>
      </c>
      <c r="B12797" s="60" t="s">
        <v>3997</v>
      </c>
      <c r="C12797" s="60" t="s">
        <v>4419</v>
      </c>
      <c r="D12797" s="65">
        <v>5</v>
      </c>
      <c r="E12797" s="66" t="s">
        <v>137</v>
      </c>
      <c r="F12797" s="67">
        <v>23206</v>
      </c>
      <c r="G12797" s="68">
        <f t="shared" si="366"/>
        <v>116030</v>
      </c>
      <c r="H12797" s="86" t="s">
        <v>5740</v>
      </c>
      <c r="I12797" s="86"/>
    </row>
    <row r="12798" spans="1:9" hidden="1" x14ac:dyDescent="0.25">
      <c r="A12798" s="60" t="s">
        <v>5898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5740</v>
      </c>
      <c r="I12798" s="399"/>
    </row>
    <row r="12799" spans="1:9" hidden="1" x14ac:dyDescent="0.25">
      <c r="A12799" s="60" t="s">
        <v>5898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9612</v>
      </c>
    </row>
    <row r="12800" spans="1:9" hidden="1" x14ac:dyDescent="0.25">
      <c r="A12800" s="60" t="s">
        <v>5898</v>
      </c>
      <c r="B12800" s="60" t="s">
        <v>3997</v>
      </c>
      <c r="C12800" s="60" t="s">
        <v>4419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5898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11885</v>
      </c>
    </row>
    <row r="12802" spans="1:9" hidden="1" x14ac:dyDescent="0.25">
      <c r="A12802" s="60" t="s">
        <v>5898</v>
      </c>
      <c r="B12802" s="60" t="s">
        <v>4047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11885</v>
      </c>
    </row>
    <row r="12803" spans="1:9" hidden="1" x14ac:dyDescent="0.25">
      <c r="A12803" s="60" t="s">
        <v>5898</v>
      </c>
      <c r="B12803" s="60" t="s">
        <v>5195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66"/>
        <v>36000</v>
      </c>
      <c r="H12803" s="86" t="s">
        <v>1095</v>
      </c>
      <c r="I12803" s="86" t="s">
        <v>11885</v>
      </c>
    </row>
    <row r="12804" spans="1:9" hidden="1" x14ac:dyDescent="0.25">
      <c r="A12804" s="60" t="s">
        <v>5898</v>
      </c>
      <c r="B12804" s="60" t="s">
        <v>8381</v>
      </c>
      <c r="C12804" s="60" t="s">
        <v>8382</v>
      </c>
      <c r="D12804" s="81">
        <v>1</v>
      </c>
      <c r="E12804" s="66" t="s">
        <v>31</v>
      </c>
      <c r="F12804" s="82">
        <v>92500</v>
      </c>
      <c r="G12804" s="217">
        <f t="shared" si="366"/>
        <v>92500</v>
      </c>
      <c r="H12804" s="374" t="s">
        <v>1095</v>
      </c>
      <c r="I12804" s="86" t="s">
        <v>11885</v>
      </c>
    </row>
    <row r="12805" spans="1:9" hidden="1" x14ac:dyDescent="0.25">
      <c r="A12805" s="60" t="s">
        <v>5898</v>
      </c>
      <c r="B12805" s="60" t="s">
        <v>10636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66"/>
        <v>207050</v>
      </c>
      <c r="H12805" s="86" t="s">
        <v>1032</v>
      </c>
      <c r="I12805" s="86" t="s">
        <v>11886</v>
      </c>
    </row>
    <row r="12806" spans="1:9" hidden="1" x14ac:dyDescent="0.25">
      <c r="A12806" s="60" t="s">
        <v>5898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66"/>
        <v>253800</v>
      </c>
      <c r="H12806" s="86" t="s">
        <v>1032</v>
      </c>
      <c r="I12806" s="86" t="s">
        <v>11886</v>
      </c>
    </row>
    <row r="12807" spans="1:9" hidden="1" x14ac:dyDescent="0.25">
      <c r="A12807" s="60" t="s">
        <v>5898</v>
      </c>
      <c r="B12807" s="60" t="s">
        <v>4047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11886</v>
      </c>
    </row>
    <row r="12808" spans="1:9" hidden="1" x14ac:dyDescent="0.25">
      <c r="A12808" s="60" t="s">
        <v>5898</v>
      </c>
      <c r="B12808" s="60" t="s">
        <v>11867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3884</v>
      </c>
      <c r="I12808" s="86"/>
    </row>
    <row r="12809" spans="1:9" hidden="1" x14ac:dyDescent="0.25">
      <c r="A12809" s="60" t="s">
        <v>5898</v>
      </c>
      <c r="B12809" s="60" t="s">
        <v>11868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3884</v>
      </c>
      <c r="I12809" s="86"/>
    </row>
    <row r="12810" spans="1:9" hidden="1" x14ac:dyDescent="0.25">
      <c r="A12810" s="60" t="s">
        <v>5898</v>
      </c>
      <c r="B12810" s="63" t="s">
        <v>11792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67">F12810*D12810</f>
        <v>7500</v>
      </c>
      <c r="H12810" s="86" t="s">
        <v>3884</v>
      </c>
      <c r="I12810" s="86"/>
    </row>
    <row r="12811" spans="1:9" hidden="1" x14ac:dyDescent="0.25">
      <c r="A12811" s="60" t="s">
        <v>5898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67"/>
        <v>75000</v>
      </c>
      <c r="H12811" s="86" t="s">
        <v>3884</v>
      </c>
      <c r="I12811" s="86"/>
    </row>
    <row r="12812" spans="1:9" hidden="1" x14ac:dyDescent="0.25">
      <c r="A12812" s="60" t="s">
        <v>5898</v>
      </c>
      <c r="B12812" s="111" t="s">
        <v>5900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67"/>
        <v>60000</v>
      </c>
      <c r="H12812" s="86" t="s">
        <v>5901</v>
      </c>
      <c r="I12812" s="86"/>
    </row>
    <row r="12813" spans="1:9" hidden="1" x14ac:dyDescent="0.25">
      <c r="A12813" s="60" t="s">
        <v>5898</v>
      </c>
      <c r="B12813" s="79" t="s">
        <v>5862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67"/>
        <v>16000</v>
      </c>
      <c r="H12813" s="86" t="s">
        <v>5636</v>
      </c>
      <c r="I12813" s="86"/>
    </row>
    <row r="12814" spans="1:9" hidden="1" x14ac:dyDescent="0.25">
      <c r="A12814" s="60" t="s">
        <v>5898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67"/>
        <v>12000</v>
      </c>
      <c r="H12814" s="86" t="s">
        <v>5636</v>
      </c>
      <c r="I12814" s="86"/>
    </row>
    <row r="12815" spans="1:9" hidden="1" x14ac:dyDescent="0.25">
      <c r="A12815" s="60" t="s">
        <v>5898</v>
      </c>
      <c r="B12815" s="63" t="s">
        <v>5902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67"/>
        <v>45000</v>
      </c>
      <c r="H12815" s="86" t="s">
        <v>648</v>
      </c>
      <c r="I12815" s="86"/>
    </row>
    <row r="12816" spans="1:9" hidden="1" x14ac:dyDescent="0.25">
      <c r="A12816" s="60" t="s">
        <v>5898</v>
      </c>
      <c r="B12816" s="80" t="s">
        <v>5903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67"/>
        <v>15000</v>
      </c>
      <c r="H12816" s="86" t="s">
        <v>648</v>
      </c>
      <c r="I12816" s="86"/>
    </row>
    <row r="12817" spans="1:9" hidden="1" x14ac:dyDescent="0.25">
      <c r="A12817" s="60" t="s">
        <v>5898</v>
      </c>
      <c r="B12817" s="111" t="s">
        <v>5904</v>
      </c>
      <c r="C12817" s="60" t="s">
        <v>5905</v>
      </c>
      <c r="D12817" s="65">
        <v>3</v>
      </c>
      <c r="E12817" s="66" t="s">
        <v>31</v>
      </c>
      <c r="F12817" s="67">
        <v>15000</v>
      </c>
      <c r="G12817" s="68">
        <f t="shared" si="367"/>
        <v>45000</v>
      </c>
      <c r="H12817" s="86" t="s">
        <v>648</v>
      </c>
      <c r="I12817" s="86"/>
    </row>
    <row r="12818" spans="1:9" hidden="1" x14ac:dyDescent="0.25">
      <c r="A12818" s="60" t="s">
        <v>5898</v>
      </c>
      <c r="B12818" s="111" t="s">
        <v>5906</v>
      </c>
      <c r="C12818" s="60" t="s">
        <v>5905</v>
      </c>
      <c r="D12818" s="65">
        <v>3</v>
      </c>
      <c r="E12818" s="66" t="s">
        <v>31</v>
      </c>
      <c r="F12818" s="67">
        <v>5000</v>
      </c>
      <c r="G12818" s="68">
        <f t="shared" si="367"/>
        <v>15000</v>
      </c>
      <c r="H12818" s="86" t="s">
        <v>648</v>
      </c>
      <c r="I12818" s="86"/>
    </row>
    <row r="12819" spans="1:9" hidden="1" x14ac:dyDescent="0.25">
      <c r="A12819" s="60" t="s">
        <v>5898</v>
      </c>
      <c r="B12819" s="60" t="s">
        <v>5907</v>
      </c>
      <c r="C12819" s="60" t="s">
        <v>5905</v>
      </c>
      <c r="D12819" s="65">
        <v>5</v>
      </c>
      <c r="E12819" s="66" t="s">
        <v>38</v>
      </c>
      <c r="F12819" s="72">
        <v>11500</v>
      </c>
      <c r="G12819" s="68">
        <f t="shared" si="367"/>
        <v>57500</v>
      </c>
      <c r="H12819" s="86" t="s">
        <v>648</v>
      </c>
      <c r="I12819" s="86"/>
    </row>
    <row r="12820" spans="1:9" hidden="1" x14ac:dyDescent="0.25">
      <c r="A12820" s="60" t="s">
        <v>5898</v>
      </c>
      <c r="B12820" s="60" t="s">
        <v>4528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66"/>
        <v>900000</v>
      </c>
      <c r="H12820" s="86" t="s">
        <v>2007</v>
      </c>
      <c r="I12820" s="86" t="s">
        <v>11887</v>
      </c>
    </row>
    <row r="12821" spans="1:9" hidden="1" x14ac:dyDescent="0.25">
      <c r="A12821" s="60" t="s">
        <v>5898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9601</v>
      </c>
    </row>
    <row r="12822" spans="1:9" hidden="1" x14ac:dyDescent="0.25">
      <c r="A12822" s="60" t="s">
        <v>5898</v>
      </c>
      <c r="B12822" s="75" t="s">
        <v>2</v>
      </c>
      <c r="C12822" s="75" t="s">
        <v>11145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5898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9610</v>
      </c>
    </row>
    <row r="12824" spans="1:9" hidden="1" x14ac:dyDescent="0.25">
      <c r="A12824" s="60" t="s">
        <v>5898</v>
      </c>
      <c r="B12824" s="60" t="s">
        <v>3997</v>
      </c>
      <c r="C12824" s="60" t="s">
        <v>4419</v>
      </c>
      <c r="D12824" s="65">
        <v>3</v>
      </c>
      <c r="E12824" s="66" t="s">
        <v>137</v>
      </c>
      <c r="F12824" s="67">
        <v>23206</v>
      </c>
      <c r="G12824" s="68">
        <f t="shared" si="366"/>
        <v>69618</v>
      </c>
      <c r="H12824" s="86" t="s">
        <v>166</v>
      </c>
      <c r="I12824" s="86" t="s">
        <v>9610</v>
      </c>
    </row>
    <row r="12825" spans="1:9" hidden="1" x14ac:dyDescent="0.25">
      <c r="A12825" s="60" t="s">
        <v>5898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66"/>
        <v>49500</v>
      </c>
      <c r="H12825" s="86" t="s">
        <v>166</v>
      </c>
      <c r="I12825" s="86" t="s">
        <v>9610</v>
      </c>
    </row>
    <row r="12826" spans="1:9" hidden="1" x14ac:dyDescent="0.25">
      <c r="A12826" s="60" t="s">
        <v>5898</v>
      </c>
      <c r="B12826" s="611" t="s">
        <v>5651</v>
      </c>
      <c r="C12826" s="491" t="s">
        <v>600</v>
      </c>
      <c r="D12826" s="486">
        <v>1</v>
      </c>
      <c r="E12826" s="487" t="s">
        <v>31</v>
      </c>
      <c r="F12826" s="488">
        <v>505000</v>
      </c>
      <c r="G12826" s="489">
        <f t="shared" si="366"/>
        <v>505000</v>
      </c>
      <c r="H12826" s="592" t="s">
        <v>166</v>
      </c>
      <c r="I12826" s="592" t="s">
        <v>9610</v>
      </c>
    </row>
    <row r="12827" spans="1:9" hidden="1" x14ac:dyDescent="0.25">
      <c r="A12827" s="60" t="s">
        <v>5898</v>
      </c>
      <c r="B12827" s="79" t="s">
        <v>5651</v>
      </c>
      <c r="C12827" s="60" t="s">
        <v>10563</v>
      </c>
      <c r="D12827" s="81">
        <v>2</v>
      </c>
      <c r="E12827" s="66" t="s">
        <v>31</v>
      </c>
      <c r="F12827" s="217">
        <v>520000</v>
      </c>
      <c r="G12827" s="68">
        <f t="shared" si="366"/>
        <v>1040000</v>
      </c>
      <c r="H12827" s="374" t="s">
        <v>126</v>
      </c>
      <c r="I12827" s="73" t="s">
        <v>9611</v>
      </c>
    </row>
    <row r="12828" spans="1:9" hidden="1" x14ac:dyDescent="0.25">
      <c r="A12828" s="60" t="s">
        <v>5898</v>
      </c>
      <c r="B12828" s="63" t="s">
        <v>11792</v>
      </c>
      <c r="C12828" s="71"/>
      <c r="D12828" s="65">
        <v>1</v>
      </c>
      <c r="E12828" s="66" t="s">
        <v>31</v>
      </c>
      <c r="F12828" s="67">
        <v>7500</v>
      </c>
      <c r="G12828" s="68">
        <f t="shared" si="366"/>
        <v>7500</v>
      </c>
      <c r="H12828" s="374" t="s">
        <v>126</v>
      </c>
      <c r="I12828" s="73" t="s">
        <v>9611</v>
      </c>
    </row>
    <row r="12829" spans="1:9" hidden="1" x14ac:dyDescent="0.25">
      <c r="A12829" s="60" t="s">
        <v>5898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66"/>
        <v>180000</v>
      </c>
      <c r="H12829" s="86" t="s">
        <v>126</v>
      </c>
      <c r="I12829" s="73" t="s">
        <v>9611</v>
      </c>
    </row>
    <row r="12830" spans="1:9" hidden="1" x14ac:dyDescent="0.25">
      <c r="A12830" s="60" t="s">
        <v>5898</v>
      </c>
      <c r="B12830" s="94" t="s">
        <v>4299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66"/>
        <v>20000</v>
      </c>
      <c r="H12830" s="86" t="s">
        <v>126</v>
      </c>
      <c r="I12830" s="73" t="s">
        <v>9611</v>
      </c>
    </row>
    <row r="12831" spans="1:9" hidden="1" x14ac:dyDescent="0.25">
      <c r="A12831" s="60" t="s">
        <v>5898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66"/>
        <v>49500</v>
      </c>
      <c r="H12831" s="86" t="s">
        <v>126</v>
      </c>
      <c r="I12831" s="73" t="s">
        <v>9611</v>
      </c>
    </row>
    <row r="12832" spans="1:9" hidden="1" x14ac:dyDescent="0.25">
      <c r="A12832" s="60" t="s">
        <v>5898</v>
      </c>
      <c r="B12832" s="60" t="s">
        <v>3997</v>
      </c>
      <c r="C12832" s="60" t="s">
        <v>4419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9611</v>
      </c>
    </row>
    <row r="12833" spans="1:9" hidden="1" x14ac:dyDescent="0.25">
      <c r="A12833" s="60" t="s">
        <v>5898</v>
      </c>
      <c r="B12833" s="63" t="s">
        <v>4062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66"/>
        <v>130000</v>
      </c>
      <c r="H12833" s="86" t="s">
        <v>714</v>
      </c>
      <c r="I12833" s="364" t="s">
        <v>11888</v>
      </c>
    </row>
    <row r="12834" spans="1:9" hidden="1" x14ac:dyDescent="0.25">
      <c r="A12834" s="60" t="s">
        <v>5898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66"/>
        <v>45000</v>
      </c>
      <c r="H12834" s="86" t="s">
        <v>714</v>
      </c>
      <c r="I12834" s="364" t="s">
        <v>11888</v>
      </c>
    </row>
    <row r="12835" spans="1:9" hidden="1" x14ac:dyDescent="0.25">
      <c r="A12835" s="60" t="s">
        <v>5898</v>
      </c>
      <c r="B12835" s="63" t="s">
        <v>5909</v>
      </c>
      <c r="C12835" s="60" t="s">
        <v>5910</v>
      </c>
      <c r="D12835" s="65">
        <v>1</v>
      </c>
      <c r="E12835" s="76" t="s">
        <v>28</v>
      </c>
      <c r="F12835" s="72">
        <v>575000</v>
      </c>
      <c r="G12835" s="68">
        <f t="shared" si="366"/>
        <v>575000</v>
      </c>
      <c r="H12835" s="86" t="s">
        <v>1665</v>
      </c>
      <c r="I12835" s="364"/>
    </row>
    <row r="12836" spans="1:9" hidden="1" x14ac:dyDescent="0.25">
      <c r="A12836" s="60" t="s">
        <v>5911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66"/>
        <v>6000</v>
      </c>
      <c r="H12836" s="86" t="s">
        <v>696</v>
      </c>
      <c r="I12836" s="86" t="s">
        <v>11889</v>
      </c>
    </row>
    <row r="12837" spans="1:9" hidden="1" x14ac:dyDescent="0.25">
      <c r="A12837" s="60" t="s">
        <v>5911</v>
      </c>
      <c r="B12837" s="79" t="s">
        <v>4425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66"/>
        <v>1050000</v>
      </c>
      <c r="H12837" s="86" t="s">
        <v>696</v>
      </c>
      <c r="I12837" s="86" t="s">
        <v>11889</v>
      </c>
    </row>
    <row r="12838" spans="1:9" hidden="1" x14ac:dyDescent="0.25">
      <c r="A12838" s="60" t="s">
        <v>5911</v>
      </c>
      <c r="B12838" s="60" t="s">
        <v>5890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66"/>
        <v>1500000</v>
      </c>
      <c r="H12838" s="86" t="s">
        <v>696</v>
      </c>
      <c r="I12838" s="86" t="s">
        <v>11889</v>
      </c>
    </row>
    <row r="12839" spans="1:9" hidden="1" x14ac:dyDescent="0.25">
      <c r="A12839" s="60" t="s">
        <v>5911</v>
      </c>
      <c r="B12839" s="60" t="s">
        <v>11861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66"/>
        <v>240000</v>
      </c>
      <c r="H12839" s="86" t="s">
        <v>696</v>
      </c>
      <c r="I12839" s="86" t="s">
        <v>11889</v>
      </c>
    </row>
    <row r="12840" spans="1:9" hidden="1" x14ac:dyDescent="0.25">
      <c r="A12840" s="60" t="s">
        <v>5911</v>
      </c>
      <c r="B12840" s="60" t="s">
        <v>11439</v>
      </c>
      <c r="C12840" s="60" t="s">
        <v>5007</v>
      </c>
      <c r="D12840" s="65">
        <v>3</v>
      </c>
      <c r="E12840" s="66" t="s">
        <v>31</v>
      </c>
      <c r="F12840" s="67">
        <v>90000</v>
      </c>
      <c r="G12840" s="68">
        <f t="shared" si="366"/>
        <v>270000</v>
      </c>
      <c r="H12840" s="86" t="s">
        <v>696</v>
      </c>
      <c r="I12840" s="86" t="s">
        <v>11889</v>
      </c>
    </row>
    <row r="12841" spans="1:9" hidden="1" x14ac:dyDescent="0.25">
      <c r="A12841" s="60" t="s">
        <v>5911</v>
      </c>
      <c r="B12841" s="60" t="s">
        <v>11890</v>
      </c>
      <c r="C12841" s="60" t="s">
        <v>11891</v>
      </c>
      <c r="D12841" s="65">
        <v>1</v>
      </c>
      <c r="E12841" s="66" t="s">
        <v>31</v>
      </c>
      <c r="F12841" s="67">
        <v>1550000</v>
      </c>
      <c r="G12841" s="68">
        <f t="shared" si="366"/>
        <v>1550000</v>
      </c>
      <c r="H12841" s="86" t="s">
        <v>696</v>
      </c>
      <c r="I12841" s="86" t="s">
        <v>11889</v>
      </c>
    </row>
    <row r="12842" spans="1:9" hidden="1" x14ac:dyDescent="0.25">
      <c r="A12842" s="60" t="s">
        <v>5911</v>
      </c>
      <c r="B12842" s="60" t="s">
        <v>11890</v>
      </c>
      <c r="C12842" s="60" t="s">
        <v>11892</v>
      </c>
      <c r="D12842" s="65">
        <v>1</v>
      </c>
      <c r="E12842" s="66" t="s">
        <v>31</v>
      </c>
      <c r="F12842" s="67">
        <v>1550000</v>
      </c>
      <c r="G12842" s="68">
        <f t="shared" si="366"/>
        <v>1550000</v>
      </c>
      <c r="H12842" s="86" t="s">
        <v>696</v>
      </c>
      <c r="I12842" s="86" t="s">
        <v>11889</v>
      </c>
    </row>
    <row r="12843" spans="1:9" hidden="1" x14ac:dyDescent="0.25">
      <c r="A12843" s="60" t="s">
        <v>5911</v>
      </c>
      <c r="B12843" s="60" t="s">
        <v>11893</v>
      </c>
      <c r="C12843" s="60" t="s">
        <v>11894</v>
      </c>
      <c r="D12843" s="81">
        <v>1</v>
      </c>
      <c r="E12843" s="66" t="s">
        <v>31</v>
      </c>
      <c r="F12843" s="67">
        <v>1550000</v>
      </c>
      <c r="G12843" s="68">
        <f t="shared" si="366"/>
        <v>1550000</v>
      </c>
      <c r="H12843" s="86" t="s">
        <v>696</v>
      </c>
      <c r="I12843" s="86" t="s">
        <v>11889</v>
      </c>
    </row>
    <row r="12844" spans="1:9" hidden="1" x14ac:dyDescent="0.25">
      <c r="A12844" s="60" t="s">
        <v>5911</v>
      </c>
      <c r="B12844" s="60" t="s">
        <v>11893</v>
      </c>
      <c r="C12844" s="60" t="s">
        <v>11895</v>
      </c>
      <c r="D12844" s="81">
        <v>1</v>
      </c>
      <c r="E12844" s="66" t="s">
        <v>31</v>
      </c>
      <c r="F12844" s="67">
        <v>1550000</v>
      </c>
      <c r="G12844" s="217">
        <f t="shared" si="366"/>
        <v>1550000</v>
      </c>
      <c r="H12844" s="86" t="s">
        <v>696</v>
      </c>
      <c r="I12844" s="86" t="s">
        <v>11889</v>
      </c>
    </row>
    <row r="12845" spans="1:9" hidden="1" x14ac:dyDescent="0.25">
      <c r="A12845" s="60" t="s">
        <v>5911</v>
      </c>
      <c r="B12845" s="60" t="s">
        <v>11890</v>
      </c>
      <c r="C12845" s="60" t="s">
        <v>11896</v>
      </c>
      <c r="D12845" s="81">
        <v>1</v>
      </c>
      <c r="E12845" s="66" t="s">
        <v>31</v>
      </c>
      <c r="F12845" s="67">
        <v>1550000</v>
      </c>
      <c r="G12845" s="217">
        <f t="shared" si="366"/>
        <v>1550000</v>
      </c>
      <c r="H12845" s="86" t="s">
        <v>696</v>
      </c>
      <c r="I12845" s="86" t="s">
        <v>11889</v>
      </c>
    </row>
    <row r="12846" spans="1:9" hidden="1" x14ac:dyDescent="0.25">
      <c r="A12846" s="60" t="s">
        <v>5911</v>
      </c>
      <c r="B12846" s="60" t="s">
        <v>11890</v>
      </c>
      <c r="C12846" s="60" t="s">
        <v>11897</v>
      </c>
      <c r="D12846" s="81">
        <v>1</v>
      </c>
      <c r="E12846" s="66" t="s">
        <v>31</v>
      </c>
      <c r="F12846" s="67">
        <v>1550000</v>
      </c>
      <c r="G12846" s="217">
        <f t="shared" si="366"/>
        <v>1550000</v>
      </c>
      <c r="H12846" s="86" t="s">
        <v>696</v>
      </c>
      <c r="I12846" s="86" t="s">
        <v>11889</v>
      </c>
    </row>
    <row r="12847" spans="1:9" hidden="1" x14ac:dyDescent="0.25">
      <c r="A12847" s="60" t="s">
        <v>5911</v>
      </c>
      <c r="B12847" s="60" t="s">
        <v>11893</v>
      </c>
      <c r="C12847" s="60" t="s">
        <v>11898</v>
      </c>
      <c r="D12847" s="65">
        <v>1</v>
      </c>
      <c r="E12847" s="66" t="s">
        <v>31</v>
      </c>
      <c r="F12847" s="67">
        <v>1550000</v>
      </c>
      <c r="G12847" s="68">
        <f t="shared" si="366"/>
        <v>1550000</v>
      </c>
      <c r="H12847" s="86" t="s">
        <v>696</v>
      </c>
      <c r="I12847" s="86" t="s">
        <v>11889</v>
      </c>
    </row>
    <row r="12848" spans="1:9" hidden="1" x14ac:dyDescent="0.25">
      <c r="A12848" s="60" t="s">
        <v>5911</v>
      </c>
      <c r="B12848" s="60" t="s">
        <v>11893</v>
      </c>
      <c r="C12848" s="60" t="s">
        <v>11899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11889</v>
      </c>
    </row>
    <row r="12849" spans="1:9" hidden="1" x14ac:dyDescent="0.25">
      <c r="A12849" s="60" t="s">
        <v>5911</v>
      </c>
      <c r="B12849" s="60" t="s">
        <v>11893</v>
      </c>
      <c r="C12849" s="60" t="s">
        <v>11900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11901</v>
      </c>
    </row>
    <row r="12850" spans="1:9" hidden="1" x14ac:dyDescent="0.25">
      <c r="A12850" s="60" t="s">
        <v>5911</v>
      </c>
      <c r="B12850" s="60" t="s">
        <v>11893</v>
      </c>
      <c r="C12850" s="60" t="s">
        <v>11902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11901</v>
      </c>
    </row>
    <row r="12851" spans="1:9" hidden="1" x14ac:dyDescent="0.25">
      <c r="A12851" s="60" t="s">
        <v>5911</v>
      </c>
      <c r="B12851" s="60" t="s">
        <v>11903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9648</v>
      </c>
    </row>
    <row r="12852" spans="1:9" hidden="1" x14ac:dyDescent="0.25">
      <c r="A12852" s="60" t="s">
        <v>5911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68">F12852*D12852</f>
        <v>66000</v>
      </c>
      <c r="H12852" s="86" t="s">
        <v>198</v>
      </c>
      <c r="I12852" s="86" t="s">
        <v>9648</v>
      </c>
    </row>
    <row r="12853" spans="1:9" hidden="1" x14ac:dyDescent="0.25">
      <c r="A12853" s="60" t="s">
        <v>5911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68"/>
        <v>250000</v>
      </c>
      <c r="H12853" s="86" t="s">
        <v>198</v>
      </c>
      <c r="I12853" s="86" t="s">
        <v>9648</v>
      </c>
    </row>
    <row r="12854" spans="1:9" hidden="1" x14ac:dyDescent="0.25">
      <c r="A12854" s="60" t="s">
        <v>5911</v>
      </c>
      <c r="B12854" s="111" t="s">
        <v>11904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68"/>
        <v>1</v>
      </c>
      <c r="H12854" s="86" t="s">
        <v>3462</v>
      </c>
      <c r="I12854" s="86" t="s">
        <v>9628</v>
      </c>
    </row>
    <row r="12855" spans="1:9" hidden="1" x14ac:dyDescent="0.25">
      <c r="A12855" s="60" t="s">
        <v>5911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68"/>
        <v>40000</v>
      </c>
      <c r="H12855" s="86" t="s">
        <v>3462</v>
      </c>
      <c r="I12855" s="86" t="s">
        <v>9628</v>
      </c>
    </row>
    <row r="12856" spans="1:9" hidden="1" x14ac:dyDescent="0.25">
      <c r="A12856" s="60" t="s">
        <v>5911</v>
      </c>
      <c r="B12856" s="60" t="s">
        <v>4925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68"/>
        <v>20000</v>
      </c>
      <c r="H12856" s="86" t="s">
        <v>3462</v>
      </c>
      <c r="I12856" s="86" t="s">
        <v>9628</v>
      </c>
    </row>
    <row r="12857" spans="1:9" hidden="1" x14ac:dyDescent="0.25">
      <c r="A12857" s="60" t="s">
        <v>5911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68"/>
        <v>49500</v>
      </c>
      <c r="H12857" s="86" t="s">
        <v>3462</v>
      </c>
      <c r="I12857" s="86" t="s">
        <v>9628</v>
      </c>
    </row>
    <row r="12858" spans="1:9" hidden="1" x14ac:dyDescent="0.25">
      <c r="A12858" s="60" t="s">
        <v>5911</v>
      </c>
      <c r="B12858" s="79" t="s">
        <v>4205</v>
      </c>
      <c r="C12858" s="71" t="s">
        <v>5967</v>
      </c>
      <c r="D12858" s="65">
        <v>1</v>
      </c>
      <c r="E12858" s="66" t="s">
        <v>31</v>
      </c>
      <c r="F12858" s="67">
        <v>255000</v>
      </c>
      <c r="G12858" s="68">
        <f t="shared" si="368"/>
        <v>255000</v>
      </c>
      <c r="H12858" s="86" t="s">
        <v>3462</v>
      </c>
      <c r="I12858" s="86" t="s">
        <v>9628</v>
      </c>
    </row>
    <row r="12859" spans="1:9" hidden="1" x14ac:dyDescent="0.25">
      <c r="A12859" s="60" t="s">
        <v>5911</v>
      </c>
      <c r="B12859" s="60" t="s">
        <v>11905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68"/>
        <v>50000</v>
      </c>
      <c r="H12859" s="86" t="s">
        <v>3462</v>
      </c>
      <c r="I12859" s="86" t="s">
        <v>9628</v>
      </c>
    </row>
    <row r="12860" spans="1:9" hidden="1" x14ac:dyDescent="0.25">
      <c r="A12860" s="60" t="s">
        <v>5911</v>
      </c>
      <c r="B12860" s="80" t="s">
        <v>11906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68"/>
        <v>1</v>
      </c>
      <c r="H12860" s="86" t="s">
        <v>3462</v>
      </c>
      <c r="I12860" s="86" t="s">
        <v>9628</v>
      </c>
    </row>
    <row r="12861" spans="1:9" hidden="1" x14ac:dyDescent="0.25">
      <c r="A12861" s="60" t="s">
        <v>5911</v>
      </c>
      <c r="B12861" s="60" t="s">
        <v>5912</v>
      </c>
      <c r="C12861" s="60" t="s">
        <v>5913</v>
      </c>
      <c r="D12861" s="65">
        <v>1</v>
      </c>
      <c r="E12861" s="66" t="s">
        <v>31</v>
      </c>
      <c r="F12861" s="67">
        <v>1340000</v>
      </c>
      <c r="G12861" s="68">
        <f t="shared" si="368"/>
        <v>1340000</v>
      </c>
      <c r="H12861" s="86" t="s">
        <v>1606</v>
      </c>
      <c r="I12861" s="86" t="s">
        <v>9613</v>
      </c>
    </row>
    <row r="12862" spans="1:9" hidden="1" x14ac:dyDescent="0.25">
      <c r="A12862" s="60" t="s">
        <v>5911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68"/>
        <v>165000</v>
      </c>
      <c r="H12862" s="86" t="s">
        <v>1606</v>
      </c>
      <c r="I12862" s="86" t="s">
        <v>9613</v>
      </c>
    </row>
    <row r="12863" spans="1:9" hidden="1" x14ac:dyDescent="0.25">
      <c r="A12863" s="60" t="s">
        <v>5911</v>
      </c>
      <c r="B12863" s="60" t="s">
        <v>11215</v>
      </c>
      <c r="C12863" s="353" t="s">
        <v>11907</v>
      </c>
      <c r="D12863" s="65">
        <v>1</v>
      </c>
      <c r="E12863" s="66" t="s">
        <v>31</v>
      </c>
      <c r="F12863" s="72">
        <v>1545000</v>
      </c>
      <c r="G12863" s="68">
        <f t="shared" si="368"/>
        <v>1545000</v>
      </c>
      <c r="H12863" s="86" t="s">
        <v>1606</v>
      </c>
      <c r="I12863" s="86" t="s">
        <v>9613</v>
      </c>
    </row>
    <row r="12864" spans="1:9" hidden="1" x14ac:dyDescent="0.25">
      <c r="A12864" s="60" t="s">
        <v>5911</v>
      </c>
      <c r="B12864" s="60" t="s">
        <v>11215</v>
      </c>
      <c r="C12864" s="353" t="s">
        <v>11908</v>
      </c>
      <c r="D12864" s="65">
        <v>1</v>
      </c>
      <c r="E12864" s="66" t="s">
        <v>31</v>
      </c>
      <c r="F12864" s="72">
        <v>1545000</v>
      </c>
      <c r="G12864" s="68">
        <f t="shared" si="368"/>
        <v>1545000</v>
      </c>
      <c r="H12864" s="86" t="s">
        <v>1606</v>
      </c>
      <c r="I12864" s="86" t="s">
        <v>9613</v>
      </c>
    </row>
    <row r="12865" spans="1:9" hidden="1" x14ac:dyDescent="0.25">
      <c r="A12865" s="60" t="s">
        <v>5911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68"/>
        <v>370000</v>
      </c>
      <c r="H12865" s="86" t="s">
        <v>1606</v>
      </c>
      <c r="I12865" s="86" t="s">
        <v>9613</v>
      </c>
    </row>
    <row r="12866" spans="1:9" hidden="1" x14ac:dyDescent="0.25">
      <c r="A12866" s="60" t="s">
        <v>5911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68"/>
        <v>225600</v>
      </c>
      <c r="H12866" s="86" t="s">
        <v>1606</v>
      </c>
      <c r="I12866" s="86" t="s">
        <v>9613</v>
      </c>
    </row>
    <row r="12867" spans="1:9" hidden="1" x14ac:dyDescent="0.25">
      <c r="A12867" s="60" t="s">
        <v>5911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5911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5068</v>
      </c>
      <c r="I12868" s="86"/>
    </row>
    <row r="12869" spans="1:9" hidden="1" x14ac:dyDescent="0.25">
      <c r="A12869" s="60" t="s">
        <v>5911</v>
      </c>
      <c r="B12869" s="60" t="s">
        <v>4957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5068</v>
      </c>
      <c r="I12869" s="86"/>
    </row>
    <row r="12870" spans="1:9" hidden="1" x14ac:dyDescent="0.25">
      <c r="A12870" s="60" t="s">
        <v>5911</v>
      </c>
      <c r="B12870" s="63" t="s">
        <v>5914</v>
      </c>
      <c r="C12870" s="71" t="s">
        <v>4223</v>
      </c>
      <c r="D12870" s="65">
        <v>1</v>
      </c>
      <c r="E12870" s="66" t="s">
        <v>31</v>
      </c>
      <c r="F12870" s="67">
        <v>40000</v>
      </c>
      <c r="G12870" s="68">
        <f t="shared" si="368"/>
        <v>40000</v>
      </c>
      <c r="H12870" s="86" t="s">
        <v>786</v>
      </c>
      <c r="I12870" s="364"/>
    </row>
    <row r="12871" spans="1:9" hidden="1" x14ac:dyDescent="0.25">
      <c r="A12871" s="60" t="s">
        <v>5911</v>
      </c>
      <c r="B12871" s="80" t="s">
        <v>5915</v>
      </c>
      <c r="C12871" s="80" t="s">
        <v>4223</v>
      </c>
      <c r="D12871" s="65">
        <v>10</v>
      </c>
      <c r="E12871" s="66" t="s">
        <v>31</v>
      </c>
      <c r="F12871" s="67">
        <v>1500</v>
      </c>
      <c r="G12871" s="68">
        <f t="shared" si="368"/>
        <v>15000</v>
      </c>
      <c r="H12871" s="86" t="s">
        <v>648</v>
      </c>
      <c r="I12871" s="86"/>
    </row>
    <row r="12872" spans="1:9" hidden="1" x14ac:dyDescent="0.25">
      <c r="A12872" s="60" t="s">
        <v>5911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68"/>
        <v>5950000</v>
      </c>
      <c r="H12872" s="86" t="s">
        <v>552</v>
      </c>
      <c r="I12872" s="86" t="s">
        <v>11909</v>
      </c>
    </row>
    <row r="12873" spans="1:9" hidden="1" x14ac:dyDescent="0.25">
      <c r="A12873" s="60" t="s">
        <v>5911</v>
      </c>
      <c r="B12873" s="94" t="s">
        <v>5884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68"/>
        <v>740000</v>
      </c>
      <c r="H12873" s="86" t="s">
        <v>11910</v>
      </c>
      <c r="I12873" s="86" t="s">
        <v>11909</v>
      </c>
    </row>
    <row r="12874" spans="1:9" hidden="1" x14ac:dyDescent="0.25">
      <c r="A12874" s="60" t="s">
        <v>5911</v>
      </c>
      <c r="B12874" s="94" t="s">
        <v>5885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68"/>
        <v>450000</v>
      </c>
      <c r="H12874" s="86" t="s">
        <v>11910</v>
      </c>
      <c r="I12874" s="86" t="s">
        <v>11909</v>
      </c>
    </row>
    <row r="12875" spans="1:9" hidden="1" x14ac:dyDescent="0.25">
      <c r="A12875" s="60" t="s">
        <v>5911</v>
      </c>
      <c r="B12875" s="63" t="s">
        <v>5886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68"/>
        <v>450000</v>
      </c>
      <c r="H12875" s="86" t="s">
        <v>11910</v>
      </c>
      <c r="I12875" s="86" t="s">
        <v>11909</v>
      </c>
    </row>
    <row r="12876" spans="1:9" hidden="1" x14ac:dyDescent="0.25">
      <c r="A12876" s="60" t="s">
        <v>5911</v>
      </c>
      <c r="B12876" s="60" t="s">
        <v>5887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68"/>
        <v>70000</v>
      </c>
      <c r="H12876" s="86" t="s">
        <v>11910</v>
      </c>
      <c r="I12876" s="86" t="s">
        <v>11909</v>
      </c>
    </row>
    <row r="12877" spans="1:9" hidden="1" x14ac:dyDescent="0.25">
      <c r="A12877" s="60" t="s">
        <v>5911</v>
      </c>
      <c r="B12877" s="63" t="s">
        <v>5888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68"/>
        <v>90000</v>
      </c>
      <c r="H12877" s="86" t="s">
        <v>11910</v>
      </c>
      <c r="I12877" s="86" t="s">
        <v>11909</v>
      </c>
    </row>
    <row r="12878" spans="1:9" hidden="1" x14ac:dyDescent="0.25">
      <c r="A12878" s="60" t="s">
        <v>5911</v>
      </c>
      <c r="B12878" s="60" t="s">
        <v>9205</v>
      </c>
      <c r="C12878" s="60"/>
      <c r="D12878" s="65">
        <v>1</v>
      </c>
      <c r="E12878" s="66" t="s">
        <v>77</v>
      </c>
      <c r="F12878" s="67">
        <v>75000</v>
      </c>
      <c r="G12878" s="68">
        <f t="shared" si="368"/>
        <v>75000</v>
      </c>
      <c r="H12878" s="86" t="s">
        <v>552</v>
      </c>
      <c r="I12878" s="73" t="s">
        <v>11911</v>
      </c>
    </row>
    <row r="12879" spans="1:9" hidden="1" x14ac:dyDescent="0.25">
      <c r="A12879" s="60" t="s">
        <v>5911</v>
      </c>
      <c r="B12879" s="60" t="s">
        <v>5920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3891</v>
      </c>
      <c r="I12879" s="73"/>
    </row>
    <row r="12880" spans="1:9" hidden="1" x14ac:dyDescent="0.25">
      <c r="A12880" s="60" t="s">
        <v>5911</v>
      </c>
      <c r="B12880" s="60" t="s">
        <v>11867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68"/>
        <v>20000</v>
      </c>
      <c r="H12880" s="86" t="s">
        <v>134</v>
      </c>
      <c r="I12880" s="364"/>
    </row>
    <row r="12881" spans="1:9" hidden="1" x14ac:dyDescent="0.25">
      <c r="A12881" s="60" t="s">
        <v>5921</v>
      </c>
      <c r="B12881" s="60" t="s">
        <v>4638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68"/>
        <v>106000</v>
      </c>
      <c r="H12881" s="374" t="s">
        <v>5068</v>
      </c>
      <c r="I12881" s="86"/>
    </row>
    <row r="12882" spans="1:9" hidden="1" x14ac:dyDescent="0.25">
      <c r="A12882" s="60" t="s">
        <v>5921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68"/>
        <v>1776158</v>
      </c>
      <c r="H12882" s="86" t="s">
        <v>5068</v>
      </c>
      <c r="I12882" s="86"/>
    </row>
    <row r="12883" spans="1:9" hidden="1" x14ac:dyDescent="0.25">
      <c r="A12883" s="60" t="s">
        <v>5921</v>
      </c>
      <c r="B12883" s="60" t="s">
        <v>4362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68"/>
        <v>37500</v>
      </c>
      <c r="H12883" s="86" t="s">
        <v>5068</v>
      </c>
      <c r="I12883" s="86"/>
    </row>
    <row r="12884" spans="1:9" hidden="1" x14ac:dyDescent="0.25">
      <c r="A12884" s="60" t="s">
        <v>5921</v>
      </c>
      <c r="B12884" s="60" t="s">
        <v>11792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68"/>
        <v>7500</v>
      </c>
      <c r="H12884" s="86" t="s">
        <v>5068</v>
      </c>
      <c r="I12884" s="86"/>
    </row>
    <row r="12885" spans="1:9" hidden="1" x14ac:dyDescent="0.25">
      <c r="A12885" s="60" t="s">
        <v>5921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68"/>
        <v>42300</v>
      </c>
      <c r="H12885" s="86" t="s">
        <v>154</v>
      </c>
      <c r="I12885" s="86"/>
    </row>
    <row r="12886" spans="1:9" hidden="1" x14ac:dyDescent="0.25">
      <c r="A12886" s="60" t="s">
        <v>5921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68"/>
        <v>2500</v>
      </c>
      <c r="H12886" s="86" t="s">
        <v>5740</v>
      </c>
      <c r="I12886" s="86"/>
    </row>
    <row r="12887" spans="1:9" hidden="1" x14ac:dyDescent="0.25">
      <c r="A12887" s="60" t="s">
        <v>5921</v>
      </c>
      <c r="B12887" s="60" t="s">
        <v>11912</v>
      </c>
      <c r="C12887" s="60" t="s">
        <v>11913</v>
      </c>
      <c r="D12887" s="81">
        <v>1</v>
      </c>
      <c r="E12887" s="66" t="s">
        <v>71</v>
      </c>
      <c r="F12887" s="67">
        <v>615000</v>
      </c>
      <c r="G12887" s="68">
        <f t="shared" si="368"/>
        <v>615000</v>
      </c>
      <c r="H12887" s="86" t="s">
        <v>5740</v>
      </c>
      <c r="I12887" s="86"/>
    </row>
    <row r="12888" spans="1:9" hidden="1" x14ac:dyDescent="0.25">
      <c r="A12888" s="60" t="s">
        <v>5921</v>
      </c>
      <c r="B12888" s="60" t="s">
        <v>3997</v>
      </c>
      <c r="C12888" s="60" t="s">
        <v>4419</v>
      </c>
      <c r="D12888" s="81">
        <v>30</v>
      </c>
      <c r="E12888" s="66" t="s">
        <v>137</v>
      </c>
      <c r="F12888" s="67">
        <v>23206</v>
      </c>
      <c r="G12888" s="217">
        <f t="shared" si="368"/>
        <v>696180</v>
      </c>
      <c r="H12888" s="86" t="s">
        <v>5740</v>
      </c>
      <c r="I12888" s="86"/>
    </row>
    <row r="12889" spans="1:9" hidden="1" x14ac:dyDescent="0.25">
      <c r="A12889" s="60" t="s">
        <v>5921</v>
      </c>
      <c r="B12889" s="60" t="s">
        <v>5292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68"/>
        <v>10000</v>
      </c>
      <c r="H12889" s="86" t="s">
        <v>5740</v>
      </c>
      <c r="I12889" s="86"/>
    </row>
    <row r="12890" spans="1:9" hidden="1" x14ac:dyDescent="0.25">
      <c r="A12890" s="60" t="s">
        <v>5921</v>
      </c>
      <c r="B12890" s="75" t="s">
        <v>5922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68"/>
        <v>12000</v>
      </c>
      <c r="H12890" s="86" t="s">
        <v>550</v>
      </c>
      <c r="I12890" s="86"/>
    </row>
    <row r="12891" spans="1:9" hidden="1" x14ac:dyDescent="0.25">
      <c r="A12891" s="60" t="s">
        <v>5921</v>
      </c>
      <c r="B12891" s="60" t="s">
        <v>5877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11914</v>
      </c>
    </row>
    <row r="12892" spans="1:9" hidden="1" x14ac:dyDescent="0.25">
      <c r="A12892" s="60" t="s">
        <v>5921</v>
      </c>
      <c r="B12892" s="63" t="s">
        <v>5923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69">F12892*D12892</f>
        <v>62500</v>
      </c>
      <c r="H12892" s="86" t="s">
        <v>2435</v>
      </c>
      <c r="I12892" s="86"/>
    </row>
    <row r="12893" spans="1:9" hidden="1" x14ac:dyDescent="0.25">
      <c r="A12893" s="60" t="s">
        <v>5921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69"/>
        <v>225600</v>
      </c>
      <c r="H12893" s="86" t="s">
        <v>2435</v>
      </c>
      <c r="I12893" s="86"/>
    </row>
    <row r="12894" spans="1:9" hidden="1" x14ac:dyDescent="0.25">
      <c r="A12894" s="60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69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3997</v>
      </c>
      <c r="C12895" s="60" t="s">
        <v>4419</v>
      </c>
      <c r="D12895" s="65">
        <v>1.5</v>
      </c>
      <c r="E12895" s="66" t="s">
        <v>137</v>
      </c>
      <c r="F12895" s="67">
        <v>23206</v>
      </c>
      <c r="G12895" s="217">
        <f t="shared" si="369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5936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69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11792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69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4287</v>
      </c>
      <c r="C12898" s="619" t="s">
        <v>11915</v>
      </c>
      <c r="D12898" s="65">
        <v>20</v>
      </c>
      <c r="E12898" s="66" t="s">
        <v>31</v>
      </c>
      <c r="F12898" s="90">
        <v>850</v>
      </c>
      <c r="G12898" s="68">
        <f t="shared" si="369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69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5890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69"/>
        <v>1500000</v>
      </c>
      <c r="H12900" s="86" t="s">
        <v>552</v>
      </c>
      <c r="I12900" s="86" t="s">
        <v>11916</v>
      </c>
    </row>
    <row r="12901" spans="1:9" hidden="1" x14ac:dyDescent="0.25">
      <c r="A12901" s="218">
        <v>44598</v>
      </c>
      <c r="B12901" s="60" t="s">
        <v>11917</v>
      </c>
      <c r="C12901" s="77" t="s">
        <v>11918</v>
      </c>
      <c r="D12901" s="81">
        <v>1</v>
      </c>
      <c r="E12901" s="66" t="s">
        <v>31</v>
      </c>
      <c r="F12901" s="67">
        <v>1550000</v>
      </c>
      <c r="G12901" s="68">
        <f t="shared" si="369"/>
        <v>1550000</v>
      </c>
      <c r="H12901" s="86" t="s">
        <v>552</v>
      </c>
      <c r="I12901" s="86" t="s">
        <v>11916</v>
      </c>
    </row>
    <row r="12902" spans="1:9" hidden="1" x14ac:dyDescent="0.25">
      <c r="A12902" s="218">
        <v>44598</v>
      </c>
      <c r="B12902" s="60" t="s">
        <v>11917</v>
      </c>
      <c r="C12902" s="77" t="s">
        <v>11919</v>
      </c>
      <c r="D12902" s="81">
        <v>1</v>
      </c>
      <c r="E12902" s="66" t="s">
        <v>31</v>
      </c>
      <c r="F12902" s="67">
        <v>1550000</v>
      </c>
      <c r="G12902" s="217">
        <f t="shared" si="369"/>
        <v>1550000</v>
      </c>
      <c r="H12902" s="86" t="s">
        <v>552</v>
      </c>
      <c r="I12902" s="86" t="s">
        <v>11916</v>
      </c>
    </row>
    <row r="12903" spans="1:9" hidden="1" x14ac:dyDescent="0.25">
      <c r="A12903" s="218">
        <v>44598</v>
      </c>
      <c r="B12903" s="60" t="s">
        <v>11917</v>
      </c>
      <c r="C12903" s="77" t="s">
        <v>11920</v>
      </c>
      <c r="D12903" s="81">
        <v>1</v>
      </c>
      <c r="E12903" s="66" t="s">
        <v>31</v>
      </c>
      <c r="F12903" s="67">
        <v>1550000</v>
      </c>
      <c r="G12903" s="217">
        <f t="shared" si="369"/>
        <v>1550000</v>
      </c>
      <c r="H12903" s="86" t="s">
        <v>552</v>
      </c>
      <c r="I12903" s="86" t="s">
        <v>11916</v>
      </c>
    </row>
    <row r="12904" spans="1:9" hidden="1" x14ac:dyDescent="0.25">
      <c r="A12904" s="218">
        <v>44598</v>
      </c>
      <c r="B12904" s="60" t="s">
        <v>11917</v>
      </c>
      <c r="C12904" s="77" t="s">
        <v>11921</v>
      </c>
      <c r="D12904" s="65">
        <v>1</v>
      </c>
      <c r="E12904" s="66" t="s">
        <v>31</v>
      </c>
      <c r="F12904" s="67">
        <v>1550000</v>
      </c>
      <c r="G12904" s="68">
        <f t="shared" si="369"/>
        <v>1550000</v>
      </c>
      <c r="H12904" s="86" t="s">
        <v>552</v>
      </c>
      <c r="I12904" s="86" t="s">
        <v>11916</v>
      </c>
    </row>
    <row r="12905" spans="1:9" hidden="1" x14ac:dyDescent="0.25">
      <c r="A12905" s="218">
        <v>44598</v>
      </c>
      <c r="B12905" s="60" t="s">
        <v>11917</v>
      </c>
      <c r="C12905" s="77" t="s">
        <v>11922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11916</v>
      </c>
    </row>
    <row r="12906" spans="1:9" hidden="1" x14ac:dyDescent="0.25">
      <c r="A12906" s="218">
        <v>44598</v>
      </c>
      <c r="B12906" s="60" t="s">
        <v>11917</v>
      </c>
      <c r="C12906" s="77" t="s">
        <v>11923</v>
      </c>
      <c r="D12906" s="65">
        <v>1</v>
      </c>
      <c r="E12906" s="66" t="s">
        <v>31</v>
      </c>
      <c r="F12906" s="67">
        <v>1550000</v>
      </c>
      <c r="G12906" s="68">
        <f t="shared" ref="G12906:G12930" si="370">F12906*D12906</f>
        <v>1550000</v>
      </c>
      <c r="H12906" s="86" t="s">
        <v>552</v>
      </c>
      <c r="I12906" s="86" t="s">
        <v>11916</v>
      </c>
    </row>
    <row r="12907" spans="1:9" hidden="1" x14ac:dyDescent="0.25">
      <c r="A12907" s="218">
        <v>44598</v>
      </c>
      <c r="B12907" s="60" t="s">
        <v>5933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11924</v>
      </c>
    </row>
    <row r="12908" spans="1:9" hidden="1" x14ac:dyDescent="0.25">
      <c r="A12908" s="218">
        <v>44598</v>
      </c>
      <c r="B12908" s="111" t="s">
        <v>5916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70"/>
        <v>292000</v>
      </c>
      <c r="H12908" s="86" t="s">
        <v>5068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70"/>
        <v>2500</v>
      </c>
      <c r="H12909" s="86" t="s">
        <v>5068</v>
      </c>
      <c r="I12909" s="86"/>
    </row>
    <row r="12910" spans="1:9" hidden="1" x14ac:dyDescent="0.25">
      <c r="A12910" s="218">
        <v>44598</v>
      </c>
      <c r="B12910" s="79" t="s">
        <v>5934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5068</v>
      </c>
      <c r="I12910" s="86"/>
    </row>
    <row r="12911" spans="1:9" hidden="1" x14ac:dyDescent="0.25">
      <c r="A12911" s="218">
        <v>44598</v>
      </c>
      <c r="B12911" s="60" t="s">
        <v>5935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5068</v>
      </c>
      <c r="I12911" s="86"/>
    </row>
    <row r="12912" spans="1:9" hidden="1" x14ac:dyDescent="0.25">
      <c r="A12912" s="218">
        <v>44598</v>
      </c>
      <c r="B12912" s="60" t="s">
        <v>5924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70"/>
        <v>30000</v>
      </c>
      <c r="H12912" s="86" t="s">
        <v>5925</v>
      </c>
      <c r="I12912" s="86"/>
    </row>
    <row r="12913" spans="1:9" hidden="1" x14ac:dyDescent="0.25">
      <c r="A12913" s="218">
        <v>44598</v>
      </c>
      <c r="B12913" s="75" t="s">
        <v>5926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70"/>
        <v>60000</v>
      </c>
      <c r="H12913" s="86" t="s">
        <v>5925</v>
      </c>
      <c r="I12913" s="86"/>
    </row>
    <row r="12914" spans="1:9" hidden="1" x14ac:dyDescent="0.25">
      <c r="A12914" s="218">
        <v>44598</v>
      </c>
      <c r="B12914" s="63" t="s">
        <v>5927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70"/>
        <v>5000</v>
      </c>
      <c r="H12914" s="86" t="s">
        <v>5925</v>
      </c>
      <c r="I12914" s="86"/>
    </row>
    <row r="12915" spans="1:9" hidden="1" x14ac:dyDescent="0.25">
      <c r="A12915" s="218">
        <v>44598</v>
      </c>
      <c r="B12915" s="80" t="s">
        <v>5928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70"/>
        <v>6000</v>
      </c>
      <c r="H12915" s="86" t="s">
        <v>5925</v>
      </c>
      <c r="I12915" s="86"/>
    </row>
    <row r="12916" spans="1:9" hidden="1" x14ac:dyDescent="0.25">
      <c r="A12916" s="218">
        <v>44598</v>
      </c>
      <c r="B12916" s="60" t="s">
        <v>9205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70"/>
        <v>75000</v>
      </c>
      <c r="H12916" s="86" t="s">
        <v>5925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70"/>
        <v>2500</v>
      </c>
      <c r="H12917" s="86" t="s">
        <v>5925</v>
      </c>
      <c r="I12917" s="86"/>
    </row>
    <row r="12918" spans="1:9" hidden="1" x14ac:dyDescent="0.25">
      <c r="A12918" s="218">
        <v>44598</v>
      </c>
      <c r="B12918" s="60" t="s">
        <v>5937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70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5938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70"/>
        <v>71000</v>
      </c>
      <c r="H12919" s="86" t="s">
        <v>3891</v>
      </c>
      <c r="I12919" s="86"/>
    </row>
    <row r="12920" spans="1:9" hidden="1" x14ac:dyDescent="0.25">
      <c r="A12920" s="218">
        <v>44598</v>
      </c>
      <c r="B12920" s="611" t="s">
        <v>5651</v>
      </c>
      <c r="C12920" s="491" t="s">
        <v>600</v>
      </c>
      <c r="D12920" s="486">
        <v>1</v>
      </c>
      <c r="E12920" s="487" t="s">
        <v>31</v>
      </c>
      <c r="F12920" s="488">
        <v>505000</v>
      </c>
      <c r="G12920" s="489">
        <f t="shared" si="370"/>
        <v>505000</v>
      </c>
      <c r="H12920" s="616" t="s">
        <v>631</v>
      </c>
      <c r="I12920" s="592" t="s">
        <v>9665</v>
      </c>
    </row>
    <row r="12921" spans="1:9" hidden="1" x14ac:dyDescent="0.25">
      <c r="A12921" s="218">
        <v>44598</v>
      </c>
      <c r="B12921" s="60" t="s">
        <v>5939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70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5916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70"/>
        <v>219000</v>
      </c>
      <c r="H12922" s="86" t="s">
        <v>5068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70"/>
        <v>255000</v>
      </c>
      <c r="H12923" s="86" t="s">
        <v>5068</v>
      </c>
      <c r="I12923" s="86"/>
    </row>
    <row r="12924" spans="1:9" hidden="1" x14ac:dyDescent="0.25">
      <c r="A12924" s="218">
        <v>44626</v>
      </c>
      <c r="B12924" s="80" t="s">
        <v>5943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70"/>
        <v>60000</v>
      </c>
      <c r="H12924" s="86" t="s">
        <v>5068</v>
      </c>
      <c r="I12924" s="86"/>
    </row>
    <row r="12925" spans="1:9" hidden="1" x14ac:dyDescent="0.25">
      <c r="A12925" s="218">
        <v>44626</v>
      </c>
      <c r="B12925" s="111" t="s">
        <v>5944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70"/>
        <v>22000</v>
      </c>
      <c r="H12925" s="86" t="s">
        <v>5068</v>
      </c>
      <c r="I12925" s="86"/>
    </row>
    <row r="12926" spans="1:9" hidden="1" x14ac:dyDescent="0.25">
      <c r="A12926" s="218">
        <v>44626</v>
      </c>
      <c r="B12926" s="111" t="s">
        <v>5945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70"/>
        <v>16000</v>
      </c>
      <c r="H12926" s="86" t="s">
        <v>5068</v>
      </c>
      <c r="I12926" s="86"/>
    </row>
    <row r="12927" spans="1:9" hidden="1" x14ac:dyDescent="0.25">
      <c r="A12927" s="218">
        <v>44626</v>
      </c>
      <c r="B12927" s="60" t="s">
        <v>5946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70"/>
        <v>6000</v>
      </c>
      <c r="H12927" s="86" t="s">
        <v>5068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70"/>
        <v>150000</v>
      </c>
      <c r="H12928" s="86" t="s">
        <v>5068</v>
      </c>
      <c r="I12928" s="86"/>
    </row>
    <row r="12929" spans="1:9" hidden="1" x14ac:dyDescent="0.25">
      <c r="A12929" s="218">
        <v>44626</v>
      </c>
      <c r="B12929" s="63" t="s">
        <v>5919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70"/>
        <v>160000</v>
      </c>
      <c r="H12929" s="86" t="s">
        <v>5068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70"/>
        <v>253800</v>
      </c>
      <c r="H12930" s="86" t="s">
        <v>1146</v>
      </c>
      <c r="I12930" s="86" t="s">
        <v>9666</v>
      </c>
    </row>
    <row r="12931" spans="1:9" hidden="1" x14ac:dyDescent="0.25">
      <c r="A12931" s="218">
        <v>44626</v>
      </c>
      <c r="B12931" s="60" t="s">
        <v>4047</v>
      </c>
      <c r="C12931" s="60" t="s">
        <v>340</v>
      </c>
      <c r="D12931" s="62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9666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71">F12932*D12932</f>
        <v>138756</v>
      </c>
      <c r="H12932" s="86" t="s">
        <v>1146</v>
      </c>
      <c r="I12932" s="86" t="s">
        <v>9666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71"/>
        <v>12500</v>
      </c>
      <c r="H12933" s="374" t="s">
        <v>1146</v>
      </c>
      <c r="I12933" s="86" t="s">
        <v>9666</v>
      </c>
    </row>
    <row r="12934" spans="1:9" hidden="1" x14ac:dyDescent="0.25">
      <c r="A12934" s="218">
        <v>44626</v>
      </c>
      <c r="B12934" s="60" t="s">
        <v>4726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71"/>
        <v>230000</v>
      </c>
      <c r="H12934" s="86" t="s">
        <v>1146</v>
      </c>
      <c r="I12934" s="86" t="s">
        <v>9666</v>
      </c>
    </row>
    <row r="12935" spans="1:9" hidden="1" x14ac:dyDescent="0.25">
      <c r="A12935" s="218">
        <v>44626</v>
      </c>
      <c r="B12935" s="60" t="s">
        <v>5124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71"/>
        <v>40000</v>
      </c>
      <c r="H12935" s="86" t="s">
        <v>1146</v>
      </c>
      <c r="I12935" s="86" t="s">
        <v>9666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71"/>
        <v>193500</v>
      </c>
      <c r="H12936" s="86" t="s">
        <v>1041</v>
      </c>
      <c r="I12936" s="86" t="s">
        <v>9664</v>
      </c>
    </row>
    <row r="12937" spans="1:9" hidden="1" x14ac:dyDescent="0.25">
      <c r="A12937" s="218">
        <v>44626</v>
      </c>
      <c r="B12937" s="79" t="s">
        <v>4852</v>
      </c>
      <c r="C12937" s="60" t="s">
        <v>4853</v>
      </c>
      <c r="D12937" s="81">
        <v>1</v>
      </c>
      <c r="E12937" s="66" t="s">
        <v>31</v>
      </c>
      <c r="F12937" s="89">
        <v>187035</v>
      </c>
      <c r="G12937" s="68">
        <f t="shared" si="371"/>
        <v>187035</v>
      </c>
      <c r="H12937" s="86" t="s">
        <v>1041</v>
      </c>
      <c r="I12937" s="86" t="s">
        <v>9664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71"/>
        <v>40000</v>
      </c>
      <c r="H12938" s="86" t="s">
        <v>1041</v>
      </c>
      <c r="I12938" s="86" t="s">
        <v>9664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71"/>
        <v>173445</v>
      </c>
      <c r="H12939" s="86" t="s">
        <v>1041</v>
      </c>
      <c r="I12939" s="86" t="s">
        <v>9664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9664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71"/>
        <v>24750</v>
      </c>
      <c r="H12941" s="86" t="s">
        <v>1041</v>
      </c>
      <c r="I12941" s="86" t="s">
        <v>9664</v>
      </c>
    </row>
    <row r="12942" spans="1:9" hidden="1" x14ac:dyDescent="0.25">
      <c r="A12942" s="218">
        <v>44626</v>
      </c>
      <c r="B12942" s="60" t="s">
        <v>5471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71"/>
        <v>2000000</v>
      </c>
      <c r="H12942" s="86" t="s">
        <v>1041</v>
      </c>
      <c r="I12942" s="86" t="s">
        <v>9664</v>
      </c>
    </row>
    <row r="12943" spans="1:9" hidden="1" x14ac:dyDescent="0.25">
      <c r="A12943" s="218">
        <v>44626</v>
      </c>
      <c r="B12943" s="60" t="s">
        <v>5948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11925</v>
      </c>
      <c r="I12943" s="86" t="s">
        <v>11926</v>
      </c>
    </row>
    <row r="12944" spans="1:9" hidden="1" x14ac:dyDescent="0.25">
      <c r="A12944" s="218">
        <v>44626</v>
      </c>
      <c r="B12944" s="60" t="s">
        <v>5949</v>
      </c>
      <c r="C12944" s="87" t="s">
        <v>5950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11610</v>
      </c>
      <c r="C12945" s="60" t="s">
        <v>10646</v>
      </c>
      <c r="D12945" s="65">
        <v>1</v>
      </c>
      <c r="E12945" s="66" t="s">
        <v>31</v>
      </c>
      <c r="F12945" s="72">
        <v>50000</v>
      </c>
      <c r="G12945" s="217">
        <f t="shared" si="371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5951</v>
      </c>
      <c r="C12946" s="60"/>
      <c r="D12946" s="65">
        <v>1</v>
      </c>
      <c r="E12946" s="66" t="s">
        <v>31</v>
      </c>
      <c r="F12946" s="67">
        <v>7000</v>
      </c>
      <c r="G12946" s="68">
        <f t="shared" si="371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5952</v>
      </c>
      <c r="C12947" s="60"/>
      <c r="D12947" s="81">
        <v>1</v>
      </c>
      <c r="E12947" s="66" t="s">
        <v>31</v>
      </c>
      <c r="F12947" s="82">
        <v>6000</v>
      </c>
      <c r="G12947" s="68">
        <f t="shared" si="371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4169</v>
      </c>
      <c r="C12948" s="60" t="s">
        <v>8582</v>
      </c>
      <c r="D12948" s="65">
        <v>1</v>
      </c>
      <c r="E12948" s="66" t="s">
        <v>31</v>
      </c>
      <c r="F12948" s="67">
        <v>31000</v>
      </c>
      <c r="G12948" s="68">
        <f t="shared" si="371"/>
        <v>31000</v>
      </c>
      <c r="H12948" s="86" t="s">
        <v>909</v>
      </c>
      <c r="I12948" s="364" t="s">
        <v>9669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71"/>
        <v>69378</v>
      </c>
      <c r="H12949" s="86" t="s">
        <v>909</v>
      </c>
      <c r="I12949" s="364" t="s">
        <v>9669</v>
      </c>
    </row>
    <row r="12950" spans="1:9" hidden="1" x14ac:dyDescent="0.25">
      <c r="A12950" s="218">
        <v>44626</v>
      </c>
      <c r="B12950" s="60" t="s">
        <v>11927</v>
      </c>
      <c r="C12950" s="60" t="s">
        <v>11928</v>
      </c>
      <c r="D12950" s="81">
        <v>1</v>
      </c>
      <c r="E12950" s="66" t="s">
        <v>31</v>
      </c>
      <c r="F12950" s="82">
        <v>1385000</v>
      </c>
      <c r="G12950" s="217">
        <f t="shared" si="371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5954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71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71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4207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71"/>
        <v>120000</v>
      </c>
      <c r="H12953" s="86" t="s">
        <v>166</v>
      </c>
      <c r="I12953" s="86" t="s">
        <v>11929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71"/>
        <v>225600</v>
      </c>
      <c r="H12954" s="86" t="s">
        <v>166</v>
      </c>
      <c r="I12954" s="86" t="s">
        <v>11929</v>
      </c>
    </row>
    <row r="12955" spans="1:9" hidden="1" x14ac:dyDescent="0.25">
      <c r="A12955" s="218">
        <v>44657</v>
      </c>
      <c r="B12955" s="60" t="s">
        <v>5195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71"/>
        <v>36000</v>
      </c>
      <c r="H12955" s="86" t="s">
        <v>166</v>
      </c>
      <c r="I12955" s="86" t="s">
        <v>11929</v>
      </c>
    </row>
    <row r="12956" spans="1:9" hidden="1" x14ac:dyDescent="0.25">
      <c r="A12956" s="218">
        <v>44657</v>
      </c>
      <c r="B12956" s="60" t="s">
        <v>8381</v>
      </c>
      <c r="C12956" s="60" t="s">
        <v>8382</v>
      </c>
      <c r="D12956" s="65">
        <v>1</v>
      </c>
      <c r="E12956" s="66" t="s">
        <v>31</v>
      </c>
      <c r="F12956" s="90">
        <v>92500</v>
      </c>
      <c r="G12956" s="68">
        <f t="shared" si="371"/>
        <v>92500</v>
      </c>
      <c r="H12956" s="86" t="s">
        <v>166</v>
      </c>
      <c r="I12956" s="86" t="s">
        <v>11929</v>
      </c>
    </row>
    <row r="12957" spans="1:9" hidden="1" x14ac:dyDescent="0.25">
      <c r="A12957" s="218">
        <v>44657</v>
      </c>
      <c r="B12957" s="60" t="s">
        <v>4751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71"/>
        <v>74000</v>
      </c>
      <c r="H12957" s="86" t="s">
        <v>5068</v>
      </c>
      <c r="I12957" s="86"/>
    </row>
    <row r="12958" spans="1:9" hidden="1" x14ac:dyDescent="0.25">
      <c r="A12958" s="218">
        <v>44657</v>
      </c>
      <c r="B12958" s="60" t="s">
        <v>5955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71"/>
        <v>222000</v>
      </c>
      <c r="H12958" s="86" t="s">
        <v>5068</v>
      </c>
      <c r="I12958" s="86"/>
    </row>
    <row r="12959" spans="1:9" hidden="1" x14ac:dyDescent="0.25">
      <c r="A12959" s="218">
        <v>44657</v>
      </c>
      <c r="B12959" s="60" t="s">
        <v>4368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71"/>
        <v>255000</v>
      </c>
      <c r="H12959" s="86" t="s">
        <v>5068</v>
      </c>
      <c r="I12959" s="86"/>
    </row>
    <row r="12960" spans="1:9" hidden="1" x14ac:dyDescent="0.25">
      <c r="A12960" s="218">
        <v>44657</v>
      </c>
      <c r="B12960" s="111" t="s">
        <v>5917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71"/>
        <v>75000</v>
      </c>
      <c r="H12960" s="86" t="s">
        <v>5068</v>
      </c>
      <c r="I12960" s="86"/>
    </row>
    <row r="12961" spans="1:9" hidden="1" x14ac:dyDescent="0.25">
      <c r="A12961" s="218">
        <v>44657</v>
      </c>
      <c r="B12961" s="60" t="s">
        <v>4368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71"/>
        <v>306000</v>
      </c>
      <c r="H12961" s="86" t="s">
        <v>5068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71"/>
        <v>646000</v>
      </c>
      <c r="H12962" s="86" t="s">
        <v>11930</v>
      </c>
      <c r="I12962" s="86" t="s">
        <v>11931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20">
        <v>1</v>
      </c>
      <c r="E12963" s="66" t="s">
        <v>31</v>
      </c>
      <c r="F12963" s="68">
        <v>2500</v>
      </c>
      <c r="G12963" s="68">
        <f t="shared" si="371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5443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71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5733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71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4528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71"/>
        <v>1550000</v>
      </c>
      <c r="H12966" s="86" t="s">
        <v>1101</v>
      </c>
      <c r="I12966" s="86" t="s">
        <v>11932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71"/>
        <v>45000</v>
      </c>
      <c r="H12967" s="86" t="s">
        <v>1101</v>
      </c>
      <c r="I12967" s="86" t="s">
        <v>11932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71"/>
        <v>185000</v>
      </c>
      <c r="H12968" s="86" t="s">
        <v>1101</v>
      </c>
      <c r="I12968" s="86" t="s">
        <v>11932</v>
      </c>
    </row>
    <row r="12969" spans="1:9" hidden="1" x14ac:dyDescent="0.25">
      <c r="A12969" s="218">
        <v>44657</v>
      </c>
      <c r="B12969" s="60" t="s">
        <v>5958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71"/>
        <v>2000000</v>
      </c>
      <c r="H12969" s="86" t="s">
        <v>789</v>
      </c>
      <c r="I12969" s="86" t="s">
        <v>8616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71"/>
        <v>193500</v>
      </c>
      <c r="H12970" s="86" t="s">
        <v>789</v>
      </c>
      <c r="I12970" s="86" t="s">
        <v>8616</v>
      </c>
    </row>
    <row r="12971" spans="1:9" hidden="1" x14ac:dyDescent="0.25">
      <c r="A12971" s="218">
        <v>44657</v>
      </c>
      <c r="B12971" s="79" t="s">
        <v>4852</v>
      </c>
      <c r="C12971" s="60" t="s">
        <v>4853</v>
      </c>
      <c r="D12971" s="65">
        <v>1</v>
      </c>
      <c r="E12971" s="66" t="s">
        <v>31</v>
      </c>
      <c r="F12971" s="72">
        <v>187035</v>
      </c>
      <c r="G12971" s="217">
        <f t="shared" si="371"/>
        <v>187035</v>
      </c>
      <c r="H12971" s="86" t="s">
        <v>789</v>
      </c>
      <c r="I12971" s="86" t="s">
        <v>8616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71"/>
        <v>40000</v>
      </c>
      <c r="H12972" s="86" t="s">
        <v>789</v>
      </c>
      <c r="I12972" s="86" t="s">
        <v>8616</v>
      </c>
    </row>
    <row r="12973" spans="1:9" hidden="1" x14ac:dyDescent="0.25">
      <c r="A12973" s="218">
        <v>44657</v>
      </c>
      <c r="B12973" s="60" t="s">
        <v>10919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71"/>
        <v>1100000</v>
      </c>
      <c r="H12973" s="374" t="s">
        <v>789</v>
      </c>
      <c r="I12973" s="86" t="s">
        <v>8616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71"/>
        <v>12500</v>
      </c>
      <c r="H12974" s="374" t="s">
        <v>789</v>
      </c>
      <c r="I12974" s="86" t="s">
        <v>8616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71"/>
        <v>173445</v>
      </c>
      <c r="H12975" s="374" t="s">
        <v>789</v>
      </c>
      <c r="I12975" s="86" t="s">
        <v>8616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71"/>
        <v>49500</v>
      </c>
      <c r="H12976" s="374" t="s">
        <v>789</v>
      </c>
      <c r="I12976" s="86" t="s">
        <v>8616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71"/>
        <v>125000</v>
      </c>
      <c r="H12977" s="86" t="s">
        <v>1788</v>
      </c>
      <c r="I12977" s="86" t="s">
        <v>11933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71"/>
        <v>180000</v>
      </c>
      <c r="H12978" s="86" t="s">
        <v>1788</v>
      </c>
      <c r="I12978" s="86" t="s">
        <v>11933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71"/>
        <v>80000</v>
      </c>
      <c r="H12979" s="86" t="s">
        <v>1788</v>
      </c>
      <c r="I12979" s="86" t="s">
        <v>11933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71"/>
        <v>74250</v>
      </c>
      <c r="H12980" s="86" t="s">
        <v>1788</v>
      </c>
      <c r="I12980" s="86" t="s">
        <v>11933</v>
      </c>
    </row>
    <row r="12981" spans="1:9" hidden="1" x14ac:dyDescent="0.25">
      <c r="A12981" s="218">
        <v>44657</v>
      </c>
      <c r="B12981" s="111" t="s">
        <v>5467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71"/>
        <v>65000</v>
      </c>
      <c r="H12981" s="86" t="s">
        <v>3462</v>
      </c>
      <c r="I12981" s="86" t="s">
        <v>11934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71"/>
        <v>90000</v>
      </c>
      <c r="H12982" s="86" t="s">
        <v>3462</v>
      </c>
      <c r="I12982" s="86" t="s">
        <v>11934</v>
      </c>
    </row>
    <row r="12983" spans="1:9" hidden="1" x14ac:dyDescent="0.25">
      <c r="A12983" s="218">
        <v>44657</v>
      </c>
      <c r="B12983" s="60" t="s">
        <v>5736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71"/>
        <v>38000</v>
      </c>
      <c r="H12983" s="86" t="s">
        <v>3462</v>
      </c>
      <c r="I12983" s="86" t="s">
        <v>11934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71"/>
        <v>20000</v>
      </c>
      <c r="H12984" s="86" t="s">
        <v>3462</v>
      </c>
      <c r="I12984" s="364" t="s">
        <v>11934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71"/>
        <v>220000</v>
      </c>
      <c r="H12985" s="86" t="s">
        <v>667</v>
      </c>
      <c r="I12985" s="364" t="s">
        <v>11935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71"/>
        <v>150000</v>
      </c>
      <c r="H12986" s="86" t="s">
        <v>667</v>
      </c>
      <c r="I12986" s="364" t="s">
        <v>11935</v>
      </c>
    </row>
    <row r="12987" spans="1:9" hidden="1" x14ac:dyDescent="0.25">
      <c r="A12987" s="218">
        <v>44657</v>
      </c>
      <c r="B12987" s="79" t="s">
        <v>4205</v>
      </c>
      <c r="C12987" s="71" t="s">
        <v>5967</v>
      </c>
      <c r="D12987" s="81">
        <v>1</v>
      </c>
      <c r="E12987" s="66" t="s">
        <v>31</v>
      </c>
      <c r="F12987" s="217">
        <v>255000</v>
      </c>
      <c r="G12987" s="68">
        <f t="shared" si="371"/>
        <v>255000</v>
      </c>
      <c r="H12987" s="86" t="s">
        <v>667</v>
      </c>
      <c r="I12987" s="364" t="s">
        <v>11935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71"/>
        <v>120000</v>
      </c>
      <c r="H12988" s="86" t="s">
        <v>2038</v>
      </c>
      <c r="I12988" s="364" t="s">
        <v>11936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71"/>
        <v>41250</v>
      </c>
      <c r="H12989" s="86" t="s">
        <v>2038</v>
      </c>
      <c r="I12989" s="364" t="s">
        <v>11936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71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3997</v>
      </c>
      <c r="C12991" s="60" t="s">
        <v>4419</v>
      </c>
      <c r="D12991" s="65">
        <v>3</v>
      </c>
      <c r="E12991" s="66" t="s">
        <v>137</v>
      </c>
      <c r="F12991" s="62">
        <v>23206</v>
      </c>
      <c r="G12991" s="68">
        <f t="shared" si="371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5467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71"/>
        <v>130000</v>
      </c>
      <c r="H12992" s="86" t="s">
        <v>536</v>
      </c>
      <c r="I12992" s="364" t="s">
        <v>11937</v>
      </c>
    </row>
    <row r="12993" spans="1:9" hidden="1" x14ac:dyDescent="0.25">
      <c r="A12993" s="218">
        <v>44657</v>
      </c>
      <c r="B12993" s="63" t="s">
        <v>4062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71"/>
        <v>65000</v>
      </c>
      <c r="H12993" s="86" t="s">
        <v>536</v>
      </c>
      <c r="I12993" s="364" t="s">
        <v>11937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71"/>
        <v>193500</v>
      </c>
      <c r="H12994" s="86" t="s">
        <v>536</v>
      </c>
      <c r="I12994" s="364" t="s">
        <v>11937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71"/>
        <v>40000</v>
      </c>
      <c r="H12995" s="86" t="s">
        <v>536</v>
      </c>
      <c r="I12995" s="364" t="s">
        <v>11937</v>
      </c>
    </row>
    <row r="12996" spans="1:9" hidden="1" x14ac:dyDescent="0.25">
      <c r="A12996" s="218">
        <v>44657</v>
      </c>
      <c r="B12996" s="60" t="s">
        <v>11938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72">F12996*D12996</f>
        <v>50000</v>
      </c>
      <c r="H12996" s="86" t="s">
        <v>1043</v>
      </c>
      <c r="I12996" s="60" t="s">
        <v>9736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72"/>
        <v>75000</v>
      </c>
      <c r="H12997" s="86" t="s">
        <v>1043</v>
      </c>
      <c r="I12997" s="60" t="s">
        <v>9736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72"/>
        <v>41250</v>
      </c>
      <c r="H12998" s="86" t="s">
        <v>1043</v>
      </c>
      <c r="I12998" s="60" t="s">
        <v>9736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72"/>
        <v>225600</v>
      </c>
      <c r="H12999" s="86" t="s">
        <v>2058</v>
      </c>
      <c r="I12999" s="60" t="s">
        <v>9734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72"/>
        <v>38000</v>
      </c>
      <c r="H13000" s="86" t="s">
        <v>2058</v>
      </c>
      <c r="I13000" s="60" t="s">
        <v>9734</v>
      </c>
    </row>
    <row r="13001" spans="1:9" hidden="1" x14ac:dyDescent="0.25">
      <c r="A13001" s="218">
        <v>44657</v>
      </c>
      <c r="B13001" s="60" t="s">
        <v>8381</v>
      </c>
      <c r="C13001" s="60" t="s">
        <v>8382</v>
      </c>
      <c r="D13001" s="60">
        <v>1</v>
      </c>
      <c r="E13001" s="60" t="s">
        <v>31</v>
      </c>
      <c r="F13001" s="60">
        <v>92500</v>
      </c>
      <c r="G13001" s="68">
        <f t="shared" si="372"/>
        <v>92500</v>
      </c>
      <c r="H13001" s="86" t="s">
        <v>2058</v>
      </c>
      <c r="I13001" s="60" t="s">
        <v>9734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72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5962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5963</v>
      </c>
      <c r="I13003" s="60" t="s">
        <v>11939</v>
      </c>
    </row>
    <row r="13004" spans="1:9" hidden="1" x14ac:dyDescent="0.25">
      <c r="A13004" s="218">
        <v>44657</v>
      </c>
      <c r="B13004" s="60" t="s">
        <v>115</v>
      </c>
      <c r="C13004" s="60" t="s">
        <v>11940</v>
      </c>
      <c r="D13004" s="60">
        <v>1</v>
      </c>
      <c r="E13004" s="60" t="s">
        <v>71</v>
      </c>
      <c r="F13004" s="61">
        <v>1900000</v>
      </c>
      <c r="G13004" s="68">
        <f t="shared" si="372"/>
        <v>1900000</v>
      </c>
      <c r="H13004" s="86" t="s">
        <v>2007</v>
      </c>
      <c r="I13004" s="60" t="s">
        <v>9744</v>
      </c>
    </row>
    <row r="13005" spans="1:9" hidden="1" x14ac:dyDescent="0.25">
      <c r="A13005" s="218">
        <v>44657</v>
      </c>
      <c r="B13005" s="60" t="s">
        <v>115</v>
      </c>
      <c r="C13005" s="60" t="s">
        <v>11941</v>
      </c>
      <c r="D13005" s="60">
        <v>1</v>
      </c>
      <c r="E13005" s="60" t="s">
        <v>71</v>
      </c>
      <c r="F13005" s="61">
        <v>1900000</v>
      </c>
      <c r="G13005" s="68">
        <f t="shared" si="372"/>
        <v>1900000</v>
      </c>
      <c r="H13005" s="86" t="s">
        <v>2007</v>
      </c>
      <c r="I13005" s="86" t="s">
        <v>9744</v>
      </c>
    </row>
    <row r="13006" spans="1:9" hidden="1" x14ac:dyDescent="0.25">
      <c r="A13006" s="218">
        <v>44657</v>
      </c>
      <c r="B13006" s="60" t="s">
        <v>115</v>
      </c>
      <c r="C13006" s="60" t="s">
        <v>11708</v>
      </c>
      <c r="D13006" s="60">
        <v>1</v>
      </c>
      <c r="E13006" s="60" t="s">
        <v>71</v>
      </c>
      <c r="F13006" s="61">
        <v>1900000</v>
      </c>
      <c r="G13006" s="68">
        <f t="shared" si="372"/>
        <v>1900000</v>
      </c>
      <c r="H13006" s="86" t="s">
        <v>2007</v>
      </c>
      <c r="I13006" s="86" t="s">
        <v>9744</v>
      </c>
    </row>
    <row r="13007" spans="1:9" hidden="1" x14ac:dyDescent="0.25">
      <c r="A13007" s="218">
        <v>44657</v>
      </c>
      <c r="B13007" s="60" t="s">
        <v>115</v>
      </c>
      <c r="C13007" s="60" t="s">
        <v>11940</v>
      </c>
      <c r="D13007" s="60">
        <v>1</v>
      </c>
      <c r="E13007" s="60" t="s">
        <v>71</v>
      </c>
      <c r="F13007" s="61">
        <v>1900000</v>
      </c>
      <c r="G13007" s="68">
        <f t="shared" si="372"/>
        <v>1900000</v>
      </c>
      <c r="H13007" s="86" t="s">
        <v>2007</v>
      </c>
      <c r="I13007" s="86" t="s">
        <v>9744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72"/>
        <v>253800</v>
      </c>
      <c r="H13008" s="86" t="s">
        <v>2007</v>
      </c>
      <c r="I13008" s="86" t="s">
        <v>9744</v>
      </c>
    </row>
    <row r="13009" spans="1:9" hidden="1" x14ac:dyDescent="0.25">
      <c r="A13009" s="218">
        <v>44657</v>
      </c>
      <c r="B13009" s="60" t="s">
        <v>4047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72"/>
        <v>87791</v>
      </c>
      <c r="H13009" s="86" t="s">
        <v>2007</v>
      </c>
      <c r="I13009" s="86" t="s">
        <v>9744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72"/>
        <v>38000</v>
      </c>
      <c r="H13010" s="86" t="s">
        <v>2007</v>
      </c>
      <c r="I13010" s="86" t="s">
        <v>9744</v>
      </c>
    </row>
    <row r="13011" spans="1:9" hidden="1" x14ac:dyDescent="0.25">
      <c r="A13011" s="218">
        <v>44657</v>
      </c>
      <c r="B13011" s="60" t="s">
        <v>8381</v>
      </c>
      <c r="C13011" s="60" t="s">
        <v>8382</v>
      </c>
      <c r="D13011" s="60">
        <v>1</v>
      </c>
      <c r="E13011" s="60" t="s">
        <v>31</v>
      </c>
      <c r="F13011" s="60">
        <v>92500</v>
      </c>
      <c r="G13011" s="68">
        <f t="shared" si="372"/>
        <v>92500</v>
      </c>
      <c r="H13011" s="86" t="s">
        <v>2007</v>
      </c>
      <c r="I13011" s="86" t="s">
        <v>9744</v>
      </c>
    </row>
    <row r="13012" spans="1:9" hidden="1" x14ac:dyDescent="0.25">
      <c r="A13012" s="218">
        <v>44657</v>
      </c>
      <c r="B13012" s="75" t="s">
        <v>11144</v>
      </c>
      <c r="C13012" s="75" t="s">
        <v>11145</v>
      </c>
      <c r="D13012" s="60">
        <v>5</v>
      </c>
      <c r="E13012" s="60" t="s">
        <v>31</v>
      </c>
      <c r="F13012" s="61">
        <v>5000</v>
      </c>
      <c r="G13012" s="68">
        <f t="shared" si="372"/>
        <v>25000</v>
      </c>
      <c r="H13012" s="86" t="s">
        <v>198</v>
      </c>
      <c r="I13012" s="60" t="s">
        <v>11942</v>
      </c>
    </row>
    <row r="13013" spans="1:9" hidden="1" x14ac:dyDescent="0.25">
      <c r="A13013" s="218">
        <v>44657</v>
      </c>
      <c r="B13013" s="111" t="s">
        <v>5929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72"/>
        <v>200000</v>
      </c>
      <c r="H13013" s="86" t="s">
        <v>198</v>
      </c>
      <c r="I13013" s="60" t="s">
        <v>11942</v>
      </c>
    </row>
    <row r="13014" spans="1:9" hidden="1" x14ac:dyDescent="0.25">
      <c r="A13014" s="218">
        <v>44657</v>
      </c>
      <c r="B13014" s="79" t="s">
        <v>5964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72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5862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72"/>
        <v>48000</v>
      </c>
      <c r="H13016" s="86" t="s">
        <v>5068</v>
      </c>
      <c r="I13016" s="86"/>
    </row>
    <row r="13017" spans="1:9" hidden="1" x14ac:dyDescent="0.25">
      <c r="A13017" s="218">
        <v>44718</v>
      </c>
      <c r="B13017" s="94" t="s">
        <v>5815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72"/>
        <v>570000</v>
      </c>
      <c r="H13017" s="86" t="s">
        <v>5068</v>
      </c>
      <c r="I13017" s="86"/>
    </row>
    <row r="13018" spans="1:9" hidden="1" x14ac:dyDescent="0.25">
      <c r="A13018" s="218">
        <v>44718</v>
      </c>
      <c r="B13018" s="77" t="s">
        <v>4808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72"/>
        <v>157500</v>
      </c>
      <c r="H13018" s="86" t="s">
        <v>5068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72"/>
        <v>120000</v>
      </c>
      <c r="H13019" s="86" t="s">
        <v>5068</v>
      </c>
      <c r="I13019" s="86"/>
    </row>
    <row r="13020" spans="1:9" hidden="1" x14ac:dyDescent="0.25">
      <c r="A13020" s="218">
        <v>44718</v>
      </c>
      <c r="B13020" s="60" t="s">
        <v>11753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72"/>
        <v>5555000</v>
      </c>
      <c r="H13020" s="86" t="s">
        <v>717</v>
      </c>
      <c r="I13020" s="86" t="s">
        <v>11943</v>
      </c>
    </row>
    <row r="13021" spans="1:9" hidden="1" x14ac:dyDescent="0.25">
      <c r="A13021" s="218">
        <v>44718</v>
      </c>
      <c r="B13021" s="79" t="s">
        <v>4205</v>
      </c>
      <c r="C13021" s="71" t="s">
        <v>5967</v>
      </c>
      <c r="D13021" s="65">
        <v>1</v>
      </c>
      <c r="E13021" s="66" t="s">
        <v>31</v>
      </c>
      <c r="F13021" s="72">
        <v>255000</v>
      </c>
      <c r="G13021" s="68">
        <f t="shared" si="372"/>
        <v>255000</v>
      </c>
      <c r="H13021" s="86" t="s">
        <v>1637</v>
      </c>
      <c r="I13021" s="86" t="s">
        <v>11944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72"/>
        <v>7500</v>
      </c>
      <c r="H13022" s="86" t="s">
        <v>1637</v>
      </c>
      <c r="I13022" s="86" t="s">
        <v>11944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72"/>
        <v>220000</v>
      </c>
      <c r="H13023" s="86" t="s">
        <v>1637</v>
      </c>
      <c r="I13023" s="86" t="s">
        <v>11944</v>
      </c>
    </row>
    <row r="13024" spans="1:9" hidden="1" x14ac:dyDescent="0.25">
      <c r="A13024" s="218">
        <v>44718</v>
      </c>
      <c r="B13024" s="60" t="s">
        <v>4207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72"/>
        <v>130000</v>
      </c>
      <c r="H13024" s="86" t="s">
        <v>1637</v>
      </c>
      <c r="I13024" s="86" t="s">
        <v>11944</v>
      </c>
    </row>
    <row r="13025" spans="1:9" hidden="1" x14ac:dyDescent="0.25">
      <c r="A13025" s="218">
        <v>44718</v>
      </c>
      <c r="B13025" s="94" t="s">
        <v>4299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72"/>
        <v>20000</v>
      </c>
      <c r="H13025" s="86" t="s">
        <v>1637</v>
      </c>
      <c r="I13025" s="86" t="s">
        <v>11944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72"/>
        <v>180000</v>
      </c>
      <c r="H13026" s="86" t="s">
        <v>1637</v>
      </c>
      <c r="I13026" s="86" t="s">
        <v>11944</v>
      </c>
    </row>
    <row r="13027" spans="1:9" hidden="1" x14ac:dyDescent="0.25">
      <c r="A13027" s="218">
        <v>44718</v>
      </c>
      <c r="B13027" s="611" t="s">
        <v>5651</v>
      </c>
      <c r="C13027" s="491" t="s">
        <v>600</v>
      </c>
      <c r="D13027" s="486">
        <v>1</v>
      </c>
      <c r="E13027" s="487" t="s">
        <v>31</v>
      </c>
      <c r="F13027" s="488">
        <v>505000</v>
      </c>
      <c r="G13027" s="489">
        <f t="shared" si="372"/>
        <v>505000</v>
      </c>
      <c r="H13027" s="592" t="s">
        <v>1637</v>
      </c>
      <c r="I13027" s="592" t="s">
        <v>11944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72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72"/>
        <v>20000</v>
      </c>
      <c r="H13029" s="374" t="s">
        <v>1105</v>
      </c>
      <c r="I13029" s="86" t="s">
        <v>11945</v>
      </c>
    </row>
    <row r="13030" spans="1:9" hidden="1" x14ac:dyDescent="0.25">
      <c r="A13030" s="218">
        <v>44718</v>
      </c>
      <c r="B13030" s="63" t="s">
        <v>4170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72"/>
        <v>21000</v>
      </c>
      <c r="H13030" s="374" t="s">
        <v>1105</v>
      </c>
      <c r="I13030" s="86" t="s">
        <v>11945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72"/>
        <v>253800</v>
      </c>
      <c r="H13031" s="86" t="s">
        <v>1105</v>
      </c>
      <c r="I13031" s="86" t="s">
        <v>11945</v>
      </c>
    </row>
    <row r="13032" spans="1:9" hidden="1" x14ac:dyDescent="0.25">
      <c r="A13032" s="218">
        <v>44718</v>
      </c>
      <c r="B13032" s="60" t="s">
        <v>4047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72"/>
        <v>87791</v>
      </c>
      <c r="H13032" s="86" t="s">
        <v>1105</v>
      </c>
      <c r="I13032" s="86" t="s">
        <v>11945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72"/>
        <v>38000</v>
      </c>
      <c r="H13033" s="86" t="s">
        <v>1105</v>
      </c>
      <c r="I13033" s="86" t="s">
        <v>11945</v>
      </c>
    </row>
    <row r="13034" spans="1:9" hidden="1" x14ac:dyDescent="0.25">
      <c r="A13034" s="218">
        <v>44718</v>
      </c>
      <c r="B13034" s="60" t="s">
        <v>8381</v>
      </c>
      <c r="C13034" s="60" t="s">
        <v>8382</v>
      </c>
      <c r="D13034" s="65">
        <v>1</v>
      </c>
      <c r="E13034" s="66" t="s">
        <v>31</v>
      </c>
      <c r="F13034" s="90">
        <v>92500</v>
      </c>
      <c r="G13034" s="68">
        <f t="shared" si="372"/>
        <v>92500</v>
      </c>
      <c r="H13034" s="86" t="s">
        <v>1105</v>
      </c>
      <c r="I13034" s="86" t="s">
        <v>11945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72"/>
        <v>12500</v>
      </c>
      <c r="H13035" s="86" t="s">
        <v>1105</v>
      </c>
      <c r="I13035" s="86" t="s">
        <v>11945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72"/>
        <v>173445</v>
      </c>
      <c r="H13036" s="86" t="s">
        <v>1105</v>
      </c>
      <c r="I13036" s="86" t="s">
        <v>11945</v>
      </c>
    </row>
    <row r="13037" spans="1:9" hidden="1" x14ac:dyDescent="0.25">
      <c r="A13037" s="218">
        <v>44718</v>
      </c>
      <c r="B13037" s="60" t="s">
        <v>234</v>
      </c>
      <c r="C13037" s="77" t="s">
        <v>11766</v>
      </c>
      <c r="D13037" s="81">
        <v>1</v>
      </c>
      <c r="E13037" s="66" t="s">
        <v>31</v>
      </c>
      <c r="F13037" s="89">
        <v>134500</v>
      </c>
      <c r="G13037" s="68">
        <f t="shared" si="372"/>
        <v>134500</v>
      </c>
      <c r="H13037" s="86" t="s">
        <v>1105</v>
      </c>
      <c r="I13037" s="86" t="s">
        <v>11945</v>
      </c>
    </row>
    <row r="13038" spans="1:9" hidden="1" x14ac:dyDescent="0.25">
      <c r="A13038" s="218">
        <v>44718</v>
      </c>
      <c r="B13038" s="60" t="s">
        <v>11946</v>
      </c>
      <c r="C13038" s="60" t="s">
        <v>5969</v>
      </c>
      <c r="D13038" s="65">
        <v>1</v>
      </c>
      <c r="E13038" s="66" t="s">
        <v>31</v>
      </c>
      <c r="F13038" s="217">
        <v>1400000</v>
      </c>
      <c r="G13038" s="68">
        <f t="shared" si="372"/>
        <v>1400000</v>
      </c>
      <c r="H13038" s="86" t="s">
        <v>1105</v>
      </c>
      <c r="I13038" s="86" t="s">
        <v>11945</v>
      </c>
    </row>
    <row r="13039" spans="1:9" hidden="1" x14ac:dyDescent="0.25">
      <c r="A13039" s="218">
        <v>44718</v>
      </c>
      <c r="B13039" s="60" t="s">
        <v>11946</v>
      </c>
      <c r="C13039" s="60" t="s">
        <v>5969</v>
      </c>
      <c r="D13039" s="65">
        <v>1</v>
      </c>
      <c r="E13039" s="66" t="s">
        <v>31</v>
      </c>
      <c r="F13039" s="217">
        <v>1400000</v>
      </c>
      <c r="G13039" s="68">
        <f t="shared" si="372"/>
        <v>1400000</v>
      </c>
      <c r="H13039" s="86" t="s">
        <v>1105</v>
      </c>
      <c r="I13039" s="86" t="s">
        <v>11945</v>
      </c>
    </row>
    <row r="13040" spans="1:9" hidden="1" x14ac:dyDescent="0.25">
      <c r="A13040" s="218">
        <v>44718</v>
      </c>
      <c r="B13040" s="75" t="s">
        <v>5970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72"/>
        <v>360000</v>
      </c>
      <c r="H13040" s="86" t="s">
        <v>1105</v>
      </c>
      <c r="I13040" s="86" t="s">
        <v>11945</v>
      </c>
    </row>
    <row r="13041" spans="1:9" hidden="1" x14ac:dyDescent="0.25">
      <c r="A13041" s="218">
        <v>44718</v>
      </c>
      <c r="B13041" s="60" t="s">
        <v>11434</v>
      </c>
      <c r="C13041" s="60" t="s">
        <v>5007</v>
      </c>
      <c r="D13041" s="81">
        <v>2</v>
      </c>
      <c r="E13041" s="66" t="s">
        <v>31</v>
      </c>
      <c r="F13041" s="217">
        <v>50000</v>
      </c>
      <c r="G13041" s="68">
        <f t="shared" si="372"/>
        <v>100000</v>
      </c>
      <c r="H13041" s="86" t="s">
        <v>1105</v>
      </c>
      <c r="I13041" s="86" t="s">
        <v>11945</v>
      </c>
    </row>
    <row r="13042" spans="1:9" hidden="1" x14ac:dyDescent="0.25">
      <c r="A13042" s="218">
        <v>44718</v>
      </c>
      <c r="B13042" s="111" t="s">
        <v>5467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72"/>
        <v>65000</v>
      </c>
      <c r="H13042" s="86" t="s">
        <v>1791</v>
      </c>
      <c r="I13042" s="86" t="s">
        <v>11947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72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72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4205</v>
      </c>
      <c r="C13045" s="71" t="s">
        <v>5967</v>
      </c>
      <c r="D13045" s="65">
        <v>1</v>
      </c>
      <c r="E13045" s="66" t="s">
        <v>31</v>
      </c>
      <c r="F13045" s="72">
        <v>255000</v>
      </c>
      <c r="G13045" s="68">
        <f t="shared" si="372"/>
        <v>255000</v>
      </c>
      <c r="H13045" s="374" t="s">
        <v>166</v>
      </c>
      <c r="I13045" s="86" t="s">
        <v>11948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72"/>
        <v>141000</v>
      </c>
      <c r="H13046" s="374" t="s">
        <v>4490</v>
      </c>
      <c r="I13046" s="86"/>
    </row>
    <row r="13047" spans="1:9" hidden="1" x14ac:dyDescent="0.25">
      <c r="A13047" s="218">
        <v>44718</v>
      </c>
      <c r="B13047" s="60" t="s">
        <v>11949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72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5975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72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5976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72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5973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72"/>
        <v>105000</v>
      </c>
      <c r="H13050" s="374" t="s">
        <v>5974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72"/>
        <v>225600</v>
      </c>
      <c r="H13051" s="86" t="s">
        <v>126</v>
      </c>
      <c r="I13051" s="86" t="s">
        <v>11950</v>
      </c>
    </row>
    <row r="13052" spans="1:9" hidden="1" x14ac:dyDescent="0.25">
      <c r="A13052" s="218">
        <v>44718</v>
      </c>
      <c r="B13052" s="60" t="s">
        <v>234</v>
      </c>
      <c r="C13052" s="77" t="s">
        <v>11766</v>
      </c>
      <c r="D13052" s="65">
        <v>1</v>
      </c>
      <c r="E13052" s="66" t="s">
        <v>31</v>
      </c>
      <c r="F13052" s="89">
        <v>134500</v>
      </c>
      <c r="G13052" s="68">
        <f t="shared" si="372"/>
        <v>134500</v>
      </c>
      <c r="H13052" s="86" t="s">
        <v>3462</v>
      </c>
      <c r="I13052" s="86" t="s">
        <v>11951</v>
      </c>
    </row>
    <row r="13053" spans="1:9" hidden="1" x14ac:dyDescent="0.25">
      <c r="A13053" s="218">
        <v>44718</v>
      </c>
      <c r="B13053" s="60" t="s">
        <v>236</v>
      </c>
      <c r="C13053" s="60" t="s">
        <v>10699</v>
      </c>
      <c r="D13053" s="65">
        <v>1</v>
      </c>
      <c r="E13053" s="66" t="s">
        <v>31</v>
      </c>
      <c r="F13053" s="67">
        <v>60000</v>
      </c>
      <c r="G13053" s="68">
        <f t="shared" si="372"/>
        <v>60000</v>
      </c>
      <c r="H13053" s="86" t="s">
        <v>3462</v>
      </c>
      <c r="I13053" s="86" t="s">
        <v>11951</v>
      </c>
    </row>
    <row r="13054" spans="1:9" hidden="1" x14ac:dyDescent="0.25">
      <c r="A13054" s="218">
        <v>44718</v>
      </c>
      <c r="B13054" s="63" t="s">
        <v>4170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72"/>
        <v>21000</v>
      </c>
      <c r="H13054" s="86" t="s">
        <v>3462</v>
      </c>
      <c r="I13054" s="86" t="s">
        <v>11951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72"/>
        <v>20000</v>
      </c>
      <c r="H13055" s="86" t="s">
        <v>3462</v>
      </c>
      <c r="I13055" s="86" t="s">
        <v>11951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72"/>
        <v>123250</v>
      </c>
      <c r="H13056" s="86" t="s">
        <v>5740</v>
      </c>
      <c r="I13056" s="86"/>
    </row>
    <row r="13057" spans="1:9" hidden="1" x14ac:dyDescent="0.25">
      <c r="A13057" s="218">
        <v>44748</v>
      </c>
      <c r="B13057" s="60" t="s">
        <v>3997</v>
      </c>
      <c r="C13057" s="60" t="s">
        <v>4419</v>
      </c>
      <c r="D13057" s="65">
        <v>3</v>
      </c>
      <c r="E13057" s="66" t="s">
        <v>137</v>
      </c>
      <c r="F13057" s="72">
        <v>23206</v>
      </c>
      <c r="G13057" s="68">
        <f t="shared" si="372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7223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72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5983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72"/>
        <v>190000</v>
      </c>
      <c r="H13059" s="86" t="s">
        <v>5068</v>
      </c>
      <c r="I13059" s="86"/>
    </row>
    <row r="13060" spans="1:9" hidden="1" x14ac:dyDescent="0.25">
      <c r="A13060" s="218">
        <v>44748</v>
      </c>
      <c r="B13060" s="75" t="s">
        <v>5992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73">F13060*D13060</f>
        <v>450000</v>
      </c>
      <c r="H13060" s="86" t="s">
        <v>5068</v>
      </c>
      <c r="I13060" s="86"/>
    </row>
    <row r="13061" spans="1:9" hidden="1" x14ac:dyDescent="0.25">
      <c r="A13061" s="218">
        <v>44748</v>
      </c>
      <c r="B13061" s="60" t="s">
        <v>5249</v>
      </c>
      <c r="C13061" s="60" t="s">
        <v>5989</v>
      </c>
      <c r="D13061" s="65">
        <v>1</v>
      </c>
      <c r="E13061" s="66" t="s">
        <v>31</v>
      </c>
      <c r="F13061" s="217">
        <v>111000</v>
      </c>
      <c r="G13061" s="68">
        <f t="shared" si="373"/>
        <v>111000</v>
      </c>
      <c r="H13061" s="86" t="s">
        <v>6752</v>
      </c>
      <c r="I13061" s="86"/>
    </row>
    <row r="13062" spans="1:9" hidden="1" x14ac:dyDescent="0.25">
      <c r="A13062" s="218">
        <v>44748</v>
      </c>
      <c r="B13062" s="60" t="s">
        <v>5981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73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5982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73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6234</v>
      </c>
      <c r="C13064" s="60"/>
      <c r="D13064" s="65">
        <v>1</v>
      </c>
      <c r="E13064" s="66" t="s">
        <v>31</v>
      </c>
      <c r="F13064" s="67">
        <v>2500</v>
      </c>
      <c r="G13064" s="68">
        <f t="shared" si="373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3997</v>
      </c>
      <c r="C13065" s="60" t="s">
        <v>4419</v>
      </c>
      <c r="D13065" s="65">
        <v>1</v>
      </c>
      <c r="E13065" s="66" t="s">
        <v>137</v>
      </c>
      <c r="F13065" s="72">
        <v>23206</v>
      </c>
      <c r="G13065" s="68">
        <f t="shared" si="373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73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5733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73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73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11952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73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5651</v>
      </c>
      <c r="C13070" s="60" t="s">
        <v>11953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11954</v>
      </c>
    </row>
    <row r="13071" spans="1:9" hidden="1" x14ac:dyDescent="0.25">
      <c r="A13071" s="218">
        <v>44748</v>
      </c>
      <c r="B13071" s="611" t="s">
        <v>5651</v>
      </c>
      <c r="C13071" s="491" t="s">
        <v>11953</v>
      </c>
      <c r="D13071" s="486">
        <v>1</v>
      </c>
      <c r="E13071" s="487" t="s">
        <v>31</v>
      </c>
      <c r="F13071" s="621">
        <v>520000</v>
      </c>
      <c r="G13071" s="591">
        <f>F13071*D13071</f>
        <v>520000</v>
      </c>
      <c r="H13071" s="616" t="s">
        <v>3239</v>
      </c>
      <c r="I13071" s="592" t="s">
        <v>11955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20">
        <v>1</v>
      </c>
      <c r="E13072" s="66" t="s">
        <v>31</v>
      </c>
      <c r="F13072" s="68">
        <v>888079</v>
      </c>
      <c r="G13072" s="68">
        <f t="shared" si="373"/>
        <v>888079</v>
      </c>
      <c r="H13072" s="86" t="s">
        <v>1606</v>
      </c>
      <c r="I13072" s="86" t="s">
        <v>11956</v>
      </c>
    </row>
    <row r="13073" spans="1:9" hidden="1" x14ac:dyDescent="0.25">
      <c r="A13073" s="218">
        <v>44748</v>
      </c>
      <c r="B13073" s="79" t="s">
        <v>5984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73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5985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73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5986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73"/>
        <v>1900000</v>
      </c>
      <c r="H13075" s="86" t="s">
        <v>5987</v>
      </c>
      <c r="I13075" s="86"/>
    </row>
    <row r="13076" spans="1:9" hidden="1" x14ac:dyDescent="0.25">
      <c r="A13076" s="218">
        <v>44748</v>
      </c>
      <c r="B13076" s="60" t="s">
        <v>6516</v>
      </c>
      <c r="C13076" s="60" t="s">
        <v>8459</v>
      </c>
      <c r="D13076" s="65">
        <v>0.6</v>
      </c>
      <c r="E13076" s="66" t="s">
        <v>137</v>
      </c>
      <c r="F13076" s="72">
        <v>82500</v>
      </c>
      <c r="G13076" s="68">
        <f t="shared" si="373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6234</v>
      </c>
      <c r="C13077" s="60"/>
      <c r="D13077" s="65">
        <v>1</v>
      </c>
      <c r="E13077" s="66" t="s">
        <v>31</v>
      </c>
      <c r="F13077" s="90">
        <v>2500</v>
      </c>
      <c r="G13077" s="68">
        <f t="shared" si="373"/>
        <v>2500</v>
      </c>
      <c r="H13077" s="86" t="s">
        <v>11957</v>
      </c>
      <c r="I13077" s="86"/>
    </row>
    <row r="13078" spans="1:9" hidden="1" x14ac:dyDescent="0.25">
      <c r="A13078" s="218">
        <v>44748</v>
      </c>
      <c r="B13078" s="611" t="s">
        <v>5651</v>
      </c>
      <c r="C13078" s="617" t="s">
        <v>1053</v>
      </c>
      <c r="D13078" s="486">
        <v>1</v>
      </c>
      <c r="E13078" s="487" t="s">
        <v>31</v>
      </c>
      <c r="F13078" s="489">
        <v>570000</v>
      </c>
      <c r="G13078" s="489">
        <f t="shared" si="373"/>
        <v>570000</v>
      </c>
      <c r="H13078" s="592" t="s">
        <v>2007</v>
      </c>
      <c r="I13078" s="592"/>
    </row>
    <row r="13079" spans="1:9" hidden="1" x14ac:dyDescent="0.25">
      <c r="A13079" s="218">
        <v>44748</v>
      </c>
      <c r="B13079" s="79" t="s">
        <v>5651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73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5988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73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5991</v>
      </c>
      <c r="C13081" s="60" t="s">
        <v>10563</v>
      </c>
      <c r="D13081" s="65">
        <v>1</v>
      </c>
      <c r="E13081" s="66" t="s">
        <v>31</v>
      </c>
      <c r="F13081" s="217">
        <v>520000</v>
      </c>
      <c r="G13081" s="68">
        <f t="shared" si="373"/>
        <v>520000</v>
      </c>
      <c r="H13081" s="86" t="s">
        <v>1791</v>
      </c>
      <c r="I13081" s="86" t="s">
        <v>11947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73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5930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73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73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73"/>
        <v>13333</v>
      </c>
      <c r="H13085" s="86" t="s">
        <v>7282</v>
      </c>
      <c r="I13085" s="86"/>
    </row>
    <row r="13086" spans="1:9" hidden="1" x14ac:dyDescent="0.25">
      <c r="A13086" s="218">
        <v>44779</v>
      </c>
      <c r="B13086" s="111" t="s">
        <v>5576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73"/>
        <v>75000</v>
      </c>
      <c r="H13086" s="86" t="s">
        <v>7282</v>
      </c>
      <c r="I13086" s="86"/>
    </row>
    <row r="13087" spans="1:9" hidden="1" x14ac:dyDescent="0.25">
      <c r="A13087" s="218">
        <v>44779</v>
      </c>
      <c r="B13087" s="60" t="s">
        <v>5706</v>
      </c>
      <c r="C13087" s="60" t="s">
        <v>5707</v>
      </c>
      <c r="D13087" s="65">
        <v>2</v>
      </c>
      <c r="E13087" s="66" t="s">
        <v>1462</v>
      </c>
      <c r="F13087" s="67">
        <v>5000</v>
      </c>
      <c r="G13087" s="68">
        <f t="shared" si="373"/>
        <v>10000</v>
      </c>
      <c r="H13087" s="86" t="s">
        <v>7282</v>
      </c>
      <c r="I13087" s="86"/>
    </row>
    <row r="13088" spans="1:9" hidden="1" x14ac:dyDescent="0.25">
      <c r="A13088" s="218">
        <v>44779</v>
      </c>
      <c r="B13088" s="60" t="s">
        <v>4616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7282</v>
      </c>
      <c r="I13088" s="86"/>
    </row>
    <row r="13089" spans="1:9" hidden="1" x14ac:dyDescent="0.25">
      <c r="A13089" s="218">
        <v>44779</v>
      </c>
      <c r="B13089" s="60" t="s">
        <v>5993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7282</v>
      </c>
      <c r="I13089" s="86"/>
    </row>
    <row r="13090" spans="1:9" hidden="1" x14ac:dyDescent="0.25">
      <c r="A13090" s="218">
        <v>44779</v>
      </c>
      <c r="B13090" s="79" t="s">
        <v>5994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7282</v>
      </c>
      <c r="I13090" s="86"/>
    </row>
    <row r="13091" spans="1:9" hidden="1" x14ac:dyDescent="0.25">
      <c r="A13091" s="218">
        <v>44779</v>
      </c>
      <c r="B13091" s="79" t="s">
        <v>5995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73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7223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73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73"/>
        <v>500000</v>
      </c>
      <c r="H13094" s="86" t="s">
        <v>11958</v>
      </c>
      <c r="I13094" s="86" t="s">
        <v>11959</v>
      </c>
    </row>
    <row r="13095" spans="1:9" hidden="1" x14ac:dyDescent="0.25">
      <c r="A13095" s="218">
        <v>44779</v>
      </c>
      <c r="B13095" s="79" t="s">
        <v>101</v>
      </c>
      <c r="C13095" s="60" t="s">
        <v>11960</v>
      </c>
      <c r="D13095" s="65">
        <v>1</v>
      </c>
      <c r="E13095" s="66" t="s">
        <v>31</v>
      </c>
      <c r="F13095" s="67">
        <v>3150000</v>
      </c>
      <c r="G13095" s="68">
        <f t="shared" si="373"/>
        <v>3150000</v>
      </c>
      <c r="H13095" s="86" t="s">
        <v>1916</v>
      </c>
      <c r="I13095" s="86" t="s">
        <v>11959</v>
      </c>
    </row>
    <row r="13096" spans="1:9" hidden="1" x14ac:dyDescent="0.25">
      <c r="A13096" s="218">
        <v>44779</v>
      </c>
      <c r="B13096" s="79" t="s">
        <v>101</v>
      </c>
      <c r="C13096" s="60" t="s">
        <v>11961</v>
      </c>
      <c r="D13096" s="65">
        <v>1</v>
      </c>
      <c r="E13096" s="66" t="s">
        <v>31</v>
      </c>
      <c r="F13096" s="67">
        <v>3150000</v>
      </c>
      <c r="G13096" s="68">
        <f t="shared" si="373"/>
        <v>3150000</v>
      </c>
      <c r="H13096" s="86" t="s">
        <v>1916</v>
      </c>
      <c r="I13096" s="86" t="s">
        <v>11959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73"/>
        <v>253800</v>
      </c>
      <c r="H13097" s="86" t="s">
        <v>138</v>
      </c>
      <c r="I13097" s="86" t="s">
        <v>11962</v>
      </c>
    </row>
    <row r="13098" spans="1:9" hidden="1" x14ac:dyDescent="0.25">
      <c r="A13098" s="218">
        <v>44779</v>
      </c>
      <c r="B13098" s="60" t="s">
        <v>4047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73"/>
        <v>87791</v>
      </c>
      <c r="H13098" s="86" t="s">
        <v>138</v>
      </c>
      <c r="I13098" s="86" t="s">
        <v>11962</v>
      </c>
    </row>
    <row r="13099" spans="1:9" hidden="1" x14ac:dyDescent="0.25">
      <c r="A13099" s="218">
        <v>44779</v>
      </c>
      <c r="B13099" s="60" t="s">
        <v>8381</v>
      </c>
      <c r="C13099" s="60" t="s">
        <v>8382</v>
      </c>
      <c r="D13099" s="65">
        <v>1</v>
      </c>
      <c r="E13099" s="66" t="s">
        <v>31</v>
      </c>
      <c r="F13099" s="72">
        <v>92500</v>
      </c>
      <c r="G13099" s="68">
        <f t="shared" si="373"/>
        <v>92500</v>
      </c>
      <c r="H13099" s="86" t="s">
        <v>138</v>
      </c>
      <c r="I13099" s="86" t="s">
        <v>11962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73"/>
        <v>38000</v>
      </c>
      <c r="H13100" s="86" t="s">
        <v>138</v>
      </c>
      <c r="I13100" s="86" t="s">
        <v>11962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73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5733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73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5996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73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73"/>
        <v>20000</v>
      </c>
      <c r="H13104" s="86" t="s">
        <v>126</v>
      </c>
      <c r="I13104" s="86" t="s">
        <v>11963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73"/>
        <v>49500</v>
      </c>
      <c r="H13105" s="86" t="s">
        <v>126</v>
      </c>
      <c r="I13105" s="86" t="s">
        <v>11963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73"/>
        <v>130000</v>
      </c>
      <c r="H13106" s="86" t="s">
        <v>126</v>
      </c>
      <c r="I13106" s="86" t="s">
        <v>11963</v>
      </c>
    </row>
    <row r="13107" spans="1:9" hidden="1" x14ac:dyDescent="0.25">
      <c r="A13107" s="218">
        <v>44779</v>
      </c>
      <c r="B13107" s="60" t="s">
        <v>3997</v>
      </c>
      <c r="C13107" s="60" t="s">
        <v>4419</v>
      </c>
      <c r="D13107" s="65">
        <v>1</v>
      </c>
      <c r="E13107" s="66" t="s">
        <v>137</v>
      </c>
      <c r="F13107" s="72">
        <v>23206</v>
      </c>
      <c r="G13107" s="217">
        <f t="shared" si="373"/>
        <v>23206</v>
      </c>
      <c r="H13107" s="86" t="s">
        <v>126</v>
      </c>
      <c r="I13107" s="86" t="s">
        <v>11963</v>
      </c>
    </row>
    <row r="13108" spans="1:9" hidden="1" x14ac:dyDescent="0.25">
      <c r="A13108" s="218">
        <v>44779</v>
      </c>
      <c r="B13108" s="79" t="s">
        <v>5997</v>
      </c>
      <c r="C13108" s="74" t="s">
        <v>5998</v>
      </c>
      <c r="D13108" s="65">
        <v>1</v>
      </c>
      <c r="E13108" s="66" t="s">
        <v>31</v>
      </c>
      <c r="F13108" s="67">
        <v>40000</v>
      </c>
      <c r="G13108" s="68">
        <f t="shared" si="373"/>
        <v>40000</v>
      </c>
      <c r="H13108" s="86" t="s">
        <v>3096</v>
      </c>
      <c r="I13108" s="86" t="s">
        <v>8616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73"/>
        <v>13333</v>
      </c>
      <c r="H13109" s="86" t="s">
        <v>3096</v>
      </c>
      <c r="I13109" s="86" t="s">
        <v>8616</v>
      </c>
    </row>
    <row r="13110" spans="1:9" hidden="1" x14ac:dyDescent="0.25">
      <c r="A13110" s="218">
        <v>44779</v>
      </c>
      <c r="B13110" s="60" t="s">
        <v>5997</v>
      </c>
      <c r="C13110" s="165" t="s">
        <v>5998</v>
      </c>
      <c r="D13110" s="65">
        <v>1</v>
      </c>
      <c r="E13110" s="66" t="s">
        <v>31</v>
      </c>
      <c r="F13110" s="67">
        <v>40000</v>
      </c>
      <c r="G13110" s="68">
        <f t="shared" si="373"/>
        <v>40000</v>
      </c>
      <c r="H13110" s="86" t="s">
        <v>3096</v>
      </c>
      <c r="I13110" s="86" t="s">
        <v>8616</v>
      </c>
    </row>
    <row r="13111" spans="1:9" hidden="1" x14ac:dyDescent="0.25">
      <c r="A13111" s="218">
        <v>44779</v>
      </c>
      <c r="B13111" s="79" t="s">
        <v>11964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73"/>
        <v>100000</v>
      </c>
      <c r="H13111" s="374" t="s">
        <v>11965</v>
      </c>
      <c r="I13111" s="86" t="s">
        <v>11966</v>
      </c>
    </row>
    <row r="13112" spans="1:9" hidden="1" x14ac:dyDescent="0.25">
      <c r="A13112" s="218">
        <v>44810</v>
      </c>
      <c r="B13112" s="60" t="s">
        <v>3997</v>
      </c>
      <c r="C13112" s="60" t="s">
        <v>4419</v>
      </c>
      <c r="D13112" s="65">
        <v>23</v>
      </c>
      <c r="E13112" s="66" t="s">
        <v>137</v>
      </c>
      <c r="F13112" s="217">
        <v>23206</v>
      </c>
      <c r="G13112" s="217">
        <f t="shared" si="373"/>
        <v>533738</v>
      </c>
      <c r="H13112" s="86" t="s">
        <v>696</v>
      </c>
      <c r="I13112" s="86" t="s">
        <v>11967</v>
      </c>
    </row>
    <row r="13113" spans="1:9" hidden="1" x14ac:dyDescent="0.25">
      <c r="A13113" s="218">
        <v>44810</v>
      </c>
      <c r="B13113" s="60" t="s">
        <v>10575</v>
      </c>
      <c r="C13113" s="60" t="s">
        <v>10576</v>
      </c>
      <c r="D13113" s="65">
        <v>1</v>
      </c>
      <c r="E13113" s="66" t="s">
        <v>57</v>
      </c>
      <c r="F13113" s="68">
        <v>1261000</v>
      </c>
      <c r="G13113" s="68">
        <f t="shared" si="373"/>
        <v>1261000</v>
      </c>
      <c r="H13113" s="86" t="s">
        <v>696</v>
      </c>
      <c r="I13113" s="86" t="s">
        <v>11967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73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73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73"/>
        <v>138756</v>
      </c>
      <c r="H13116" s="86" t="s">
        <v>3096</v>
      </c>
      <c r="I13116" s="86" t="s">
        <v>8616</v>
      </c>
    </row>
    <row r="13117" spans="1:9" hidden="1" x14ac:dyDescent="0.25">
      <c r="A13117" s="218">
        <v>44810</v>
      </c>
      <c r="B13117" s="60" t="s">
        <v>5999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73"/>
        <v>800000</v>
      </c>
      <c r="H13117" s="86" t="s">
        <v>3096</v>
      </c>
      <c r="I13117" s="86" t="s">
        <v>8616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8616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8616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8616</v>
      </c>
    </row>
    <row r="13121" spans="1:9" hidden="1" x14ac:dyDescent="0.25">
      <c r="A13121" s="218">
        <v>44810</v>
      </c>
      <c r="B13121" s="79" t="s">
        <v>11968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73"/>
        <v>70000</v>
      </c>
      <c r="H13121" s="86" t="s">
        <v>3096</v>
      </c>
      <c r="I13121" s="86" t="s">
        <v>8616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73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3997</v>
      </c>
      <c r="C13123" s="60" t="s">
        <v>4419</v>
      </c>
      <c r="D13123" s="65">
        <v>2</v>
      </c>
      <c r="E13123" s="66" t="s">
        <v>137</v>
      </c>
      <c r="F13123" s="217">
        <v>23206</v>
      </c>
      <c r="G13123" s="68">
        <f t="shared" si="373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74">F13124*D13124</f>
        <v>56400</v>
      </c>
      <c r="H13124" s="86" t="s">
        <v>11969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74"/>
        <v>64600</v>
      </c>
      <c r="H13125" s="86" t="s">
        <v>11969</v>
      </c>
      <c r="I13125" s="86"/>
    </row>
    <row r="13126" spans="1:9" hidden="1" x14ac:dyDescent="0.25">
      <c r="A13126" s="218">
        <v>44810</v>
      </c>
      <c r="B13126" s="60" t="s">
        <v>6014</v>
      </c>
      <c r="C13126" s="60" t="s">
        <v>6015</v>
      </c>
      <c r="D13126" s="81">
        <v>2</v>
      </c>
      <c r="E13126" s="66" t="s">
        <v>31</v>
      </c>
      <c r="F13126" s="82">
        <v>40000</v>
      </c>
      <c r="G13126" s="217">
        <f t="shared" si="374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6007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74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5330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74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6001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74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6002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74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6003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74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74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74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74"/>
        <v>5000</v>
      </c>
      <c r="H13134" s="86" t="s">
        <v>6241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74"/>
        <v>75000</v>
      </c>
      <c r="H13135" s="86" t="s">
        <v>6241</v>
      </c>
      <c r="I13135" s="86"/>
    </row>
    <row r="13136" spans="1:9" hidden="1" x14ac:dyDescent="0.25">
      <c r="A13136" s="218">
        <v>44810</v>
      </c>
      <c r="B13136" s="75" t="s">
        <v>6010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74"/>
        <v>25000</v>
      </c>
      <c r="H13136" s="86" t="s">
        <v>5068</v>
      </c>
      <c r="I13136" s="86"/>
    </row>
    <row r="13137" spans="1:9" hidden="1" x14ac:dyDescent="0.25">
      <c r="A13137" s="218">
        <v>44810</v>
      </c>
      <c r="B13137" s="60" t="s">
        <v>6011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74"/>
        <v>55000</v>
      </c>
      <c r="H13137" s="374" t="s">
        <v>5068</v>
      </c>
      <c r="I13137" s="86"/>
    </row>
    <row r="13138" spans="1:9" hidden="1" x14ac:dyDescent="0.25">
      <c r="A13138" s="218">
        <v>44810</v>
      </c>
      <c r="B13138" s="79" t="s">
        <v>6012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74"/>
        <v>375000</v>
      </c>
      <c r="H13138" s="374" t="s">
        <v>5068</v>
      </c>
      <c r="I13138" s="86"/>
    </row>
    <row r="13139" spans="1:9" hidden="1" x14ac:dyDescent="0.25">
      <c r="A13139" s="218">
        <v>44810</v>
      </c>
      <c r="B13139" s="60" t="s">
        <v>5180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74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5733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74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6024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74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11970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74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6025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74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74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6030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74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3997</v>
      </c>
      <c r="C13146" s="60" t="s">
        <v>4419</v>
      </c>
      <c r="D13146" s="65">
        <v>3</v>
      </c>
      <c r="E13146" s="66" t="s">
        <v>137</v>
      </c>
      <c r="F13146" s="217">
        <v>23206</v>
      </c>
      <c r="G13146" s="217">
        <f t="shared" si="374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5467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74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6034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74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6035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74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6036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74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74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6016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75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5108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75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6017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75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6018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75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75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6016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75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6020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75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75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11971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75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4536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75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6021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75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6023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75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11972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75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6027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75"/>
        <v>378000</v>
      </c>
      <c r="H13166" s="374" t="s">
        <v>631</v>
      </c>
      <c r="I13166" s="86" t="s">
        <v>11973</v>
      </c>
    </row>
    <row r="13167" spans="1:9" hidden="1" x14ac:dyDescent="0.25">
      <c r="A13167" s="218">
        <v>44840</v>
      </c>
      <c r="B13167" s="60" t="s">
        <v>3997</v>
      </c>
      <c r="C13167" s="60" t="s">
        <v>4419</v>
      </c>
      <c r="D13167" s="65">
        <v>5</v>
      </c>
      <c r="E13167" s="66" t="s">
        <v>137</v>
      </c>
      <c r="F13167" s="217">
        <v>23206</v>
      </c>
      <c r="G13167" s="68">
        <f t="shared" si="374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3997</v>
      </c>
      <c r="C13168" s="60" t="s">
        <v>4419</v>
      </c>
      <c r="D13168" s="65">
        <v>5</v>
      </c>
      <c r="E13168" s="66" t="s">
        <v>137</v>
      </c>
      <c r="F13168" s="217">
        <v>23206</v>
      </c>
      <c r="G13168" s="217">
        <f t="shared" si="374"/>
        <v>116030</v>
      </c>
      <c r="H13168" s="374" t="s">
        <v>11974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74"/>
        <v>28200</v>
      </c>
      <c r="H13169" s="374" t="s">
        <v>11974</v>
      </c>
      <c r="I13169" s="86"/>
    </row>
    <row r="13170" spans="1:9" hidden="1" x14ac:dyDescent="0.25">
      <c r="A13170" s="218">
        <v>44840</v>
      </c>
      <c r="B13170" s="63" t="s">
        <v>5467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74"/>
        <v>195000</v>
      </c>
      <c r="H13170" s="86" t="s">
        <v>2744</v>
      </c>
      <c r="I13170" s="86" t="s">
        <v>11975</v>
      </c>
    </row>
    <row r="13171" spans="1:9" hidden="1" x14ac:dyDescent="0.25">
      <c r="A13171" s="218">
        <v>44840</v>
      </c>
      <c r="B13171" s="63" t="s">
        <v>10892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74"/>
        <v>65000</v>
      </c>
      <c r="H13171" s="86" t="s">
        <v>2744</v>
      </c>
      <c r="I13171" s="86" t="s">
        <v>11975</v>
      </c>
    </row>
    <row r="13172" spans="1:9" hidden="1" x14ac:dyDescent="0.25">
      <c r="A13172" s="218">
        <v>44840</v>
      </c>
      <c r="B13172" s="79" t="s">
        <v>6028</v>
      </c>
      <c r="C13172" s="60" t="s">
        <v>6029</v>
      </c>
      <c r="D13172" s="65">
        <v>1</v>
      </c>
      <c r="E13172" s="66" t="s">
        <v>71</v>
      </c>
      <c r="F13172" s="67">
        <v>310000</v>
      </c>
      <c r="G13172" s="68">
        <f t="shared" si="374"/>
        <v>310000</v>
      </c>
      <c r="H13172" s="374" t="s">
        <v>2744</v>
      </c>
      <c r="I13172" s="86" t="s">
        <v>11975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74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74"/>
        <v>693960</v>
      </c>
      <c r="H13174" s="86" t="s">
        <v>11976</v>
      </c>
      <c r="I13174" s="86" t="s">
        <v>11977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74"/>
        <v>100000</v>
      </c>
      <c r="H13175" s="86" t="s">
        <v>126</v>
      </c>
      <c r="I13175" s="86" t="s">
        <v>11978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74"/>
        <v>20000</v>
      </c>
      <c r="H13176" s="86" t="s">
        <v>126</v>
      </c>
      <c r="I13176" s="86" t="s">
        <v>11979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74"/>
        <v>130000</v>
      </c>
      <c r="H13177" s="86" t="s">
        <v>126</v>
      </c>
      <c r="I13177" s="86" t="s">
        <v>11979</v>
      </c>
    </row>
    <row r="13178" spans="1:9" hidden="1" x14ac:dyDescent="0.25">
      <c r="A13178" s="218">
        <v>44840</v>
      </c>
      <c r="B13178" s="79" t="s">
        <v>9507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74"/>
        <v>24750</v>
      </c>
      <c r="H13178" s="86" t="s">
        <v>126</v>
      </c>
      <c r="I13178" s="86" t="s">
        <v>11979</v>
      </c>
    </row>
    <row r="13179" spans="1:9" hidden="1" x14ac:dyDescent="0.25">
      <c r="A13179" s="218">
        <v>44840</v>
      </c>
      <c r="B13179" s="60" t="s">
        <v>3997</v>
      </c>
      <c r="C13179" s="60" t="s">
        <v>4419</v>
      </c>
      <c r="D13179" s="65">
        <v>1</v>
      </c>
      <c r="E13179" s="66" t="s">
        <v>137</v>
      </c>
      <c r="F13179" s="217">
        <v>23206</v>
      </c>
      <c r="G13179" s="68">
        <f t="shared" si="374"/>
        <v>23206</v>
      </c>
      <c r="H13179" s="86" t="s">
        <v>126</v>
      </c>
      <c r="I13179" s="86" t="s">
        <v>11979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74"/>
        <v>75000</v>
      </c>
      <c r="H13180" s="86" t="s">
        <v>552</v>
      </c>
      <c r="I13180" s="86" t="s">
        <v>11980</v>
      </c>
    </row>
    <row r="13181" spans="1:9" hidden="1" x14ac:dyDescent="0.25">
      <c r="A13181" s="218">
        <v>44840</v>
      </c>
      <c r="B13181" s="63" t="s">
        <v>5467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74"/>
        <v>65000</v>
      </c>
      <c r="H13181" s="86" t="s">
        <v>198</v>
      </c>
      <c r="I13181" s="86" t="s">
        <v>11981</v>
      </c>
    </row>
    <row r="13182" spans="1:9" hidden="1" x14ac:dyDescent="0.25">
      <c r="A13182" s="218">
        <v>44840</v>
      </c>
      <c r="B13182" s="79" t="s">
        <v>5651</v>
      </c>
      <c r="C13182" s="79" t="s">
        <v>10563</v>
      </c>
      <c r="D13182" s="81">
        <v>1</v>
      </c>
      <c r="E13182" s="66" t="s">
        <v>28</v>
      </c>
      <c r="F13182" s="217">
        <v>520000</v>
      </c>
      <c r="G13182" s="68">
        <f t="shared" si="374"/>
        <v>520000</v>
      </c>
      <c r="H13182" s="86" t="s">
        <v>1032</v>
      </c>
      <c r="I13182" s="86" t="s">
        <v>11982</v>
      </c>
    </row>
    <row r="13183" spans="1:9" hidden="1" x14ac:dyDescent="0.25">
      <c r="A13183" s="218">
        <v>44840</v>
      </c>
      <c r="B13183" s="77" t="s">
        <v>4060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74"/>
        <v>150000</v>
      </c>
      <c r="H13183" s="86" t="s">
        <v>166</v>
      </c>
      <c r="I13183" s="86" t="s">
        <v>11983</v>
      </c>
    </row>
    <row r="13184" spans="1:9" hidden="1" x14ac:dyDescent="0.25">
      <c r="A13184" s="218">
        <v>44840</v>
      </c>
      <c r="B13184" s="60" t="s">
        <v>6004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74"/>
        <v>800000</v>
      </c>
      <c r="H13184" s="374" t="s">
        <v>1043</v>
      </c>
      <c r="I13184" s="86" t="s">
        <v>11984</v>
      </c>
    </row>
    <row r="13185" spans="1:9" hidden="1" x14ac:dyDescent="0.25">
      <c r="A13185" s="218">
        <v>44840</v>
      </c>
      <c r="B13185" s="60" t="s">
        <v>6031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74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74"/>
        <v>60000</v>
      </c>
      <c r="H13186" s="86" t="s">
        <v>3530</v>
      </c>
      <c r="I13186" s="86" t="s">
        <v>9810</v>
      </c>
    </row>
    <row r="13187" spans="1:9" hidden="1" x14ac:dyDescent="0.25">
      <c r="A13187" s="218">
        <v>44840</v>
      </c>
      <c r="B13187" s="79" t="s">
        <v>9507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74"/>
        <v>24750</v>
      </c>
      <c r="H13187" s="86" t="s">
        <v>3530</v>
      </c>
      <c r="I13187" s="86" t="s">
        <v>9810</v>
      </c>
    </row>
    <row r="13188" spans="1:9" hidden="1" x14ac:dyDescent="0.25">
      <c r="A13188" s="218">
        <v>44871</v>
      </c>
      <c r="B13188" s="60" t="s">
        <v>11985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76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76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11792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76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76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6026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76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5862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6033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76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3997</v>
      </c>
      <c r="C13196" s="60" t="s">
        <v>4419</v>
      </c>
      <c r="D13196" s="65">
        <v>25</v>
      </c>
      <c r="E13196" s="66" t="s">
        <v>330</v>
      </c>
      <c r="F13196" s="217">
        <v>23206</v>
      </c>
      <c r="G13196" s="217">
        <f t="shared" si="376"/>
        <v>580150</v>
      </c>
      <c r="H13196" s="86" t="s">
        <v>11974</v>
      </c>
      <c r="I13196" s="73"/>
    </row>
    <row r="13197" spans="1:9" hidden="1" x14ac:dyDescent="0.25">
      <c r="A13197" s="218">
        <v>44871</v>
      </c>
      <c r="B13197" s="60" t="s">
        <v>11986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76"/>
        <v>225000</v>
      </c>
      <c r="H13197" s="86" t="s">
        <v>11974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76"/>
        <v>225600</v>
      </c>
      <c r="H13198" s="86" t="s">
        <v>667</v>
      </c>
      <c r="I13198" s="86" t="s">
        <v>11987</v>
      </c>
    </row>
    <row r="13199" spans="1:9" hidden="1" x14ac:dyDescent="0.25">
      <c r="A13199" s="218">
        <v>44871</v>
      </c>
      <c r="B13199" s="60" t="s">
        <v>8381</v>
      </c>
      <c r="C13199" s="60" t="s">
        <v>8382</v>
      </c>
      <c r="D13199" s="65">
        <v>1</v>
      </c>
      <c r="E13199" s="66" t="s">
        <v>31</v>
      </c>
      <c r="F13199" s="72">
        <v>92500</v>
      </c>
      <c r="G13199" s="68">
        <f t="shared" si="376"/>
        <v>92500</v>
      </c>
      <c r="H13199" s="86" t="s">
        <v>667</v>
      </c>
      <c r="I13199" s="86" t="s">
        <v>11987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76"/>
        <v>38000</v>
      </c>
      <c r="H13200" s="86" t="s">
        <v>667</v>
      </c>
      <c r="I13200" s="86" t="s">
        <v>11987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76"/>
        <v>165000</v>
      </c>
      <c r="H13201" s="86" t="s">
        <v>1306</v>
      </c>
      <c r="I13201" s="86" t="s">
        <v>9790</v>
      </c>
    </row>
    <row r="13202" spans="1:9" hidden="1" x14ac:dyDescent="0.25">
      <c r="A13202" s="218">
        <v>44871</v>
      </c>
      <c r="B13202" s="60" t="s">
        <v>6039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76"/>
        <v>55000</v>
      </c>
      <c r="H13202" s="86" t="s">
        <v>1306</v>
      </c>
      <c r="I13202" s="86" t="s">
        <v>9790</v>
      </c>
    </row>
    <row r="13203" spans="1:9" hidden="1" x14ac:dyDescent="0.25">
      <c r="A13203" s="218">
        <v>44871</v>
      </c>
      <c r="B13203" s="60" t="s">
        <v>6037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76"/>
        <v>435000</v>
      </c>
      <c r="H13203" s="86" t="s">
        <v>1146</v>
      </c>
      <c r="I13203" s="86"/>
    </row>
    <row r="13204" spans="1:9" hidden="1" x14ac:dyDescent="0.25">
      <c r="A13204" s="60" t="s">
        <v>6044</v>
      </c>
      <c r="B13204" s="77" t="s">
        <v>4750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6044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77">F13205*D13205</f>
        <v>128000</v>
      </c>
      <c r="H13205" s="86" t="s">
        <v>1146</v>
      </c>
      <c r="I13205" s="86"/>
    </row>
    <row r="13206" spans="1:9" hidden="1" x14ac:dyDescent="0.25">
      <c r="A13206" s="60" t="s">
        <v>6044</v>
      </c>
      <c r="B13206" s="79" t="s">
        <v>6047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77"/>
        <v>45000</v>
      </c>
      <c r="H13206" s="86" t="s">
        <v>1146</v>
      </c>
      <c r="I13206" s="86"/>
    </row>
    <row r="13207" spans="1:9" hidden="1" x14ac:dyDescent="0.25">
      <c r="A13207" s="60" t="s">
        <v>6044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77"/>
        <v>75000</v>
      </c>
      <c r="H13207" s="86" t="s">
        <v>6055</v>
      </c>
      <c r="I13207" s="86"/>
    </row>
    <row r="13208" spans="1:9" hidden="1" x14ac:dyDescent="0.25">
      <c r="A13208" s="60" t="s">
        <v>6044</v>
      </c>
      <c r="B13208" s="80" t="s">
        <v>4022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77"/>
        <v>110000</v>
      </c>
      <c r="H13208" s="86" t="s">
        <v>6055</v>
      </c>
      <c r="I13208" s="73"/>
    </row>
    <row r="13209" spans="1:9" hidden="1" x14ac:dyDescent="0.25">
      <c r="A13209" s="60" t="s">
        <v>6044</v>
      </c>
      <c r="B13209" s="60" t="s">
        <v>11988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6044</v>
      </c>
      <c r="B13210" s="79" t="s">
        <v>4205</v>
      </c>
      <c r="C13210" s="71" t="s">
        <v>5967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11989</v>
      </c>
    </row>
    <row r="13211" spans="1:9" hidden="1" x14ac:dyDescent="0.25">
      <c r="A13211" s="60" t="s">
        <v>6044</v>
      </c>
      <c r="B13211" s="94" t="s">
        <v>4299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77"/>
        <v>20000</v>
      </c>
      <c r="H13211" s="86" t="s">
        <v>2058</v>
      </c>
      <c r="I13211" s="73" t="s">
        <v>11989</v>
      </c>
    </row>
    <row r="13212" spans="1:9" hidden="1" x14ac:dyDescent="0.25">
      <c r="A13212" s="60" t="s">
        <v>6044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77"/>
        <v>50000</v>
      </c>
      <c r="H13212" s="86" t="s">
        <v>2058</v>
      </c>
      <c r="I13212" s="73" t="s">
        <v>11989</v>
      </c>
    </row>
    <row r="13213" spans="1:9" hidden="1" x14ac:dyDescent="0.25">
      <c r="A13213" s="60" t="s">
        <v>6044</v>
      </c>
      <c r="B13213" s="60" t="s">
        <v>8285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77"/>
        <v>20000</v>
      </c>
      <c r="H13213" s="86" t="s">
        <v>138</v>
      </c>
      <c r="I13213" s="73" t="s">
        <v>11990</v>
      </c>
    </row>
    <row r="13214" spans="1:9" hidden="1" x14ac:dyDescent="0.25">
      <c r="A13214" s="60" t="s">
        <v>6044</v>
      </c>
      <c r="B13214" s="63" t="s">
        <v>5830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77"/>
        <v>210000</v>
      </c>
      <c r="H13214" s="86" t="s">
        <v>1101</v>
      </c>
      <c r="I13214" s="86"/>
    </row>
    <row r="13215" spans="1:9" hidden="1" x14ac:dyDescent="0.25">
      <c r="A13215" s="60" t="s">
        <v>6044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77"/>
        <v>350000</v>
      </c>
      <c r="H13215" s="86" t="s">
        <v>1101</v>
      </c>
      <c r="I13215" s="86"/>
    </row>
    <row r="13216" spans="1:9" hidden="1" x14ac:dyDescent="0.25">
      <c r="A13216" s="60" t="s">
        <v>6044</v>
      </c>
      <c r="B13216" s="79" t="s">
        <v>4852</v>
      </c>
      <c r="C13216" s="60" t="s">
        <v>4853</v>
      </c>
      <c r="D13216" s="65">
        <v>1</v>
      </c>
      <c r="E13216" s="66" t="s">
        <v>31</v>
      </c>
      <c r="F13216" s="90">
        <v>187035</v>
      </c>
      <c r="G13216" s="68">
        <f t="shared" si="377"/>
        <v>187035</v>
      </c>
      <c r="H13216" s="86" t="s">
        <v>1101</v>
      </c>
      <c r="I13216" s="86"/>
    </row>
    <row r="13217" spans="1:9" hidden="1" x14ac:dyDescent="0.25">
      <c r="A13217" s="60" t="s">
        <v>6044</v>
      </c>
      <c r="B13217" s="79" t="s">
        <v>4926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77"/>
        <v>350000</v>
      </c>
      <c r="H13217" s="86" t="s">
        <v>198</v>
      </c>
      <c r="I13217" s="86" t="s">
        <v>11991</v>
      </c>
    </row>
    <row r="13218" spans="1:9" hidden="1" x14ac:dyDescent="0.25">
      <c r="A13218" s="60" t="s">
        <v>6044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77"/>
        <v>13333</v>
      </c>
      <c r="H13218" s="86" t="s">
        <v>198</v>
      </c>
      <c r="I13218" s="86" t="s">
        <v>11991</v>
      </c>
    </row>
    <row r="13219" spans="1:9" hidden="1" x14ac:dyDescent="0.25">
      <c r="A13219" s="60" t="s">
        <v>6044</v>
      </c>
      <c r="B13219" s="60" t="s">
        <v>4043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77"/>
        <v>10000</v>
      </c>
      <c r="H13219" s="86" t="s">
        <v>198</v>
      </c>
      <c r="I13219" s="86" t="s">
        <v>11991</v>
      </c>
    </row>
    <row r="13220" spans="1:9" hidden="1" x14ac:dyDescent="0.25">
      <c r="A13220" s="60" t="s">
        <v>6044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77"/>
        <v>173490</v>
      </c>
      <c r="H13220" s="86" t="s">
        <v>198</v>
      </c>
      <c r="I13220" s="86" t="s">
        <v>11991</v>
      </c>
    </row>
    <row r="13221" spans="1:9" hidden="1" x14ac:dyDescent="0.25">
      <c r="A13221" s="60" t="s">
        <v>6044</v>
      </c>
      <c r="B13221" s="60" t="s">
        <v>3997</v>
      </c>
      <c r="C13221" s="60" t="s">
        <v>4419</v>
      </c>
      <c r="D13221" s="65">
        <v>1.5</v>
      </c>
      <c r="E13221" s="66" t="s">
        <v>137</v>
      </c>
      <c r="F13221" s="217">
        <v>23206</v>
      </c>
      <c r="G13221" s="217">
        <f t="shared" si="377"/>
        <v>34809</v>
      </c>
      <c r="H13221" s="86" t="s">
        <v>198</v>
      </c>
      <c r="I13221" s="86" t="s">
        <v>11991</v>
      </c>
    </row>
    <row r="13222" spans="1:9" hidden="1" x14ac:dyDescent="0.25">
      <c r="A13222" s="60" t="s">
        <v>6044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77"/>
        <v>42300</v>
      </c>
      <c r="H13222" s="86" t="s">
        <v>198</v>
      </c>
      <c r="I13222" s="86" t="s">
        <v>11991</v>
      </c>
    </row>
    <row r="13223" spans="1:9" hidden="1" x14ac:dyDescent="0.25">
      <c r="A13223" s="60" t="s">
        <v>6044</v>
      </c>
      <c r="B13223" s="60" t="s">
        <v>6008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77"/>
        <v>10000</v>
      </c>
      <c r="H13223" s="86" t="s">
        <v>198</v>
      </c>
      <c r="I13223" s="86" t="s">
        <v>11991</v>
      </c>
    </row>
    <row r="13224" spans="1:9" hidden="1" x14ac:dyDescent="0.25">
      <c r="A13224" s="60" t="s">
        <v>6044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77"/>
        <v>484500</v>
      </c>
      <c r="H13224" s="86" t="s">
        <v>2600</v>
      </c>
      <c r="I13224" s="86" t="s">
        <v>11992</v>
      </c>
    </row>
    <row r="13225" spans="1:9" hidden="1" x14ac:dyDescent="0.25">
      <c r="A13225" s="60" t="s">
        <v>6044</v>
      </c>
      <c r="B13225" s="60" t="s">
        <v>11993</v>
      </c>
      <c r="C13225" s="77" t="s">
        <v>11994</v>
      </c>
      <c r="D13225" s="65">
        <v>1</v>
      </c>
      <c r="E13225" s="66" t="s">
        <v>31</v>
      </c>
      <c r="F13225" s="67">
        <v>775000</v>
      </c>
      <c r="G13225" s="68">
        <f t="shared" si="377"/>
        <v>775000</v>
      </c>
      <c r="H13225" s="86" t="s">
        <v>552</v>
      </c>
      <c r="I13225" s="86" t="s">
        <v>11995</v>
      </c>
    </row>
    <row r="13226" spans="1:9" hidden="1" x14ac:dyDescent="0.25">
      <c r="A13226" s="60" t="s">
        <v>6044</v>
      </c>
      <c r="B13226" s="60" t="s">
        <v>11996</v>
      </c>
      <c r="C13226" s="77" t="s">
        <v>11997</v>
      </c>
      <c r="D13226" s="65">
        <v>1</v>
      </c>
      <c r="E13226" s="66" t="s">
        <v>31</v>
      </c>
      <c r="F13226" s="67">
        <v>1450000</v>
      </c>
      <c r="G13226" s="68">
        <f t="shared" si="377"/>
        <v>1450000</v>
      </c>
      <c r="H13226" s="86" t="s">
        <v>552</v>
      </c>
      <c r="I13226" s="86" t="s">
        <v>11995</v>
      </c>
    </row>
    <row r="13227" spans="1:9" hidden="1" x14ac:dyDescent="0.25">
      <c r="A13227" s="60" t="s">
        <v>6044</v>
      </c>
      <c r="B13227" s="60" t="s">
        <v>11996</v>
      </c>
      <c r="C13227" s="77" t="s">
        <v>11998</v>
      </c>
      <c r="D13227" s="65">
        <v>1</v>
      </c>
      <c r="E13227" s="66" t="s">
        <v>31</v>
      </c>
      <c r="F13227" s="67">
        <v>1450000</v>
      </c>
      <c r="G13227" s="68">
        <f t="shared" si="377"/>
        <v>1450000</v>
      </c>
      <c r="H13227" s="86" t="s">
        <v>552</v>
      </c>
      <c r="I13227" s="86" t="s">
        <v>11995</v>
      </c>
    </row>
    <row r="13228" spans="1:9" hidden="1" x14ac:dyDescent="0.25">
      <c r="A13228" s="60" t="s">
        <v>6044</v>
      </c>
      <c r="B13228" s="60" t="s">
        <v>11996</v>
      </c>
      <c r="C13228" s="77" t="s">
        <v>11999</v>
      </c>
      <c r="D13228" s="65">
        <v>1</v>
      </c>
      <c r="E13228" s="66" t="s">
        <v>28</v>
      </c>
      <c r="F13228" s="67">
        <v>1450000</v>
      </c>
      <c r="G13228" s="68">
        <f t="shared" si="377"/>
        <v>1450000</v>
      </c>
      <c r="H13228" s="86" t="s">
        <v>552</v>
      </c>
      <c r="I13228" s="86" t="s">
        <v>11995</v>
      </c>
    </row>
    <row r="13229" spans="1:9" hidden="1" x14ac:dyDescent="0.25">
      <c r="A13229" s="60" t="s">
        <v>6044</v>
      </c>
      <c r="B13229" s="60" t="s">
        <v>11996</v>
      </c>
      <c r="C13229" s="77" t="s">
        <v>12000</v>
      </c>
      <c r="D13229" s="65">
        <v>1</v>
      </c>
      <c r="E13229" s="66" t="s">
        <v>28</v>
      </c>
      <c r="F13229" s="67">
        <v>1450000</v>
      </c>
      <c r="G13229" s="68">
        <f t="shared" si="377"/>
        <v>1450000</v>
      </c>
      <c r="H13229" s="86" t="s">
        <v>552</v>
      </c>
      <c r="I13229" s="86" t="s">
        <v>11995</v>
      </c>
    </row>
    <row r="13230" spans="1:9" hidden="1" x14ac:dyDescent="0.25">
      <c r="A13230" s="60" t="s">
        <v>6044</v>
      </c>
      <c r="B13230" s="60" t="s">
        <v>11996</v>
      </c>
      <c r="C13230" s="77" t="s">
        <v>12001</v>
      </c>
      <c r="D13230" s="65">
        <v>1</v>
      </c>
      <c r="E13230" s="66" t="s">
        <v>31</v>
      </c>
      <c r="F13230" s="67">
        <v>1450000</v>
      </c>
      <c r="G13230" s="68">
        <f t="shared" si="377"/>
        <v>1450000</v>
      </c>
      <c r="H13230" s="86" t="s">
        <v>552</v>
      </c>
      <c r="I13230" s="86" t="s">
        <v>11995</v>
      </c>
    </row>
    <row r="13231" spans="1:9" hidden="1" x14ac:dyDescent="0.25">
      <c r="A13231" s="60" t="s">
        <v>6044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77"/>
        <v>253800</v>
      </c>
      <c r="H13231" s="86" t="s">
        <v>620</v>
      </c>
      <c r="I13231" s="86" t="s">
        <v>12002</v>
      </c>
    </row>
    <row r="13232" spans="1:9" hidden="1" x14ac:dyDescent="0.25">
      <c r="A13232" s="60" t="s">
        <v>6044</v>
      </c>
      <c r="B13232" s="60" t="s">
        <v>4047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77"/>
        <v>87791</v>
      </c>
      <c r="H13232" s="374" t="s">
        <v>620</v>
      </c>
      <c r="I13232" s="86" t="s">
        <v>12002</v>
      </c>
    </row>
    <row r="13233" spans="1:9" hidden="1" x14ac:dyDescent="0.25">
      <c r="A13233" s="60" t="s">
        <v>6044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77"/>
        <v>38000</v>
      </c>
      <c r="H13233" s="86" t="s">
        <v>825</v>
      </c>
      <c r="I13233" s="86" t="s">
        <v>12003</v>
      </c>
    </row>
    <row r="13234" spans="1:9" hidden="1" x14ac:dyDescent="0.25">
      <c r="A13234" s="60" t="s">
        <v>6044</v>
      </c>
      <c r="B13234" s="60" t="s">
        <v>8381</v>
      </c>
      <c r="C13234" s="60" t="s">
        <v>8382</v>
      </c>
      <c r="D13234" s="65">
        <v>1</v>
      </c>
      <c r="E13234" s="66" t="s">
        <v>31</v>
      </c>
      <c r="F13234" s="217">
        <v>92500</v>
      </c>
      <c r="G13234" s="217">
        <f t="shared" si="377"/>
        <v>92500</v>
      </c>
      <c r="H13234" s="86" t="s">
        <v>825</v>
      </c>
      <c r="I13234" s="86" t="s">
        <v>12003</v>
      </c>
    </row>
    <row r="13235" spans="1:9" hidden="1" x14ac:dyDescent="0.25">
      <c r="A13235" s="60" t="s">
        <v>6044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77"/>
        <v>24750</v>
      </c>
      <c r="H13235" s="86" t="s">
        <v>825</v>
      </c>
      <c r="I13235" s="86" t="s">
        <v>12003</v>
      </c>
    </row>
    <row r="13236" spans="1:9" hidden="1" x14ac:dyDescent="0.25">
      <c r="A13236" s="60" t="s">
        <v>6044</v>
      </c>
      <c r="B13236" s="60" t="s">
        <v>115</v>
      </c>
      <c r="C13236" s="119" t="s">
        <v>11941</v>
      </c>
      <c r="D13236" s="81">
        <v>1</v>
      </c>
      <c r="E13236" s="66" t="s">
        <v>71</v>
      </c>
      <c r="F13236" s="82">
        <v>1900000</v>
      </c>
      <c r="G13236" s="217">
        <f t="shared" si="377"/>
        <v>1900000</v>
      </c>
      <c r="H13236" s="86" t="s">
        <v>1041</v>
      </c>
      <c r="I13236" s="86" t="s">
        <v>12004</v>
      </c>
    </row>
    <row r="13237" spans="1:9" hidden="1" x14ac:dyDescent="0.25">
      <c r="A13237" s="60" t="s">
        <v>6044</v>
      </c>
      <c r="B13237" s="60" t="s">
        <v>115</v>
      </c>
      <c r="C13237" s="60" t="s">
        <v>11708</v>
      </c>
      <c r="D13237" s="65">
        <v>1</v>
      </c>
      <c r="E13237" s="66" t="s">
        <v>71</v>
      </c>
      <c r="F13237" s="67">
        <v>1900000</v>
      </c>
      <c r="G13237" s="68">
        <f t="shared" si="377"/>
        <v>1900000</v>
      </c>
      <c r="H13237" s="374" t="s">
        <v>1041</v>
      </c>
      <c r="I13237" s="86" t="s">
        <v>12004</v>
      </c>
    </row>
    <row r="13238" spans="1:9" hidden="1" x14ac:dyDescent="0.25">
      <c r="A13238" s="60" t="s">
        <v>6053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6053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78">F13239*D13239</f>
        <v>56400</v>
      </c>
      <c r="H13239" s="86" t="s">
        <v>169</v>
      </c>
      <c r="I13239" s="86"/>
    </row>
    <row r="13240" spans="1:9" hidden="1" x14ac:dyDescent="0.25">
      <c r="A13240" s="60" t="s">
        <v>6053</v>
      </c>
      <c r="B13240" s="60" t="s">
        <v>8285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78"/>
        <v>20000</v>
      </c>
      <c r="H13240" s="86" t="s">
        <v>138</v>
      </c>
      <c r="I13240" s="86"/>
    </row>
    <row r="13241" spans="1:9" hidden="1" x14ac:dyDescent="0.25">
      <c r="A13241" s="60" t="s">
        <v>6053</v>
      </c>
      <c r="B13241" s="60" t="s">
        <v>6054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78"/>
        <v>63000</v>
      </c>
      <c r="H13241" s="86" t="s">
        <v>6055</v>
      </c>
      <c r="I13241" s="73"/>
    </row>
    <row r="13242" spans="1:9" hidden="1" x14ac:dyDescent="0.25">
      <c r="A13242" s="60" t="s">
        <v>6053</v>
      </c>
      <c r="B13242" s="79" t="s">
        <v>6056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78"/>
        <v>22500</v>
      </c>
      <c r="H13242" s="86" t="s">
        <v>6055</v>
      </c>
      <c r="I13242" s="86"/>
    </row>
    <row r="13243" spans="1:9" hidden="1" x14ac:dyDescent="0.25">
      <c r="A13243" s="60" t="s">
        <v>6053</v>
      </c>
      <c r="B13243" s="80" t="s">
        <v>11792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78"/>
        <v>7500</v>
      </c>
      <c r="H13243" s="86" t="s">
        <v>6134</v>
      </c>
      <c r="I13243" s="73"/>
    </row>
    <row r="13244" spans="1:9" hidden="1" x14ac:dyDescent="0.25">
      <c r="A13244" s="60" t="s">
        <v>6053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78"/>
        <v>225600</v>
      </c>
      <c r="H13244" s="86" t="s">
        <v>5740</v>
      </c>
      <c r="I13244" s="73"/>
    </row>
    <row r="13245" spans="1:9" hidden="1" x14ac:dyDescent="0.25">
      <c r="A13245" s="60" t="s">
        <v>6053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5740</v>
      </c>
      <c r="I13245" s="73"/>
    </row>
    <row r="13246" spans="1:9" hidden="1" x14ac:dyDescent="0.25">
      <c r="A13246" s="60" t="s">
        <v>6053</v>
      </c>
      <c r="B13246" s="79" t="s">
        <v>4959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78"/>
        <v>30000</v>
      </c>
      <c r="H13246" s="86" t="s">
        <v>5740</v>
      </c>
      <c r="I13246" s="73"/>
    </row>
    <row r="13247" spans="1:9" hidden="1" x14ac:dyDescent="0.25">
      <c r="A13247" s="60" t="s">
        <v>6053</v>
      </c>
      <c r="B13247" s="60" t="s">
        <v>6059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78"/>
        <v>9500</v>
      </c>
      <c r="H13247" s="86" t="s">
        <v>5740</v>
      </c>
      <c r="I13247" s="73"/>
    </row>
    <row r="13248" spans="1:9" hidden="1" x14ac:dyDescent="0.25">
      <c r="A13248" s="60" t="s">
        <v>6053</v>
      </c>
      <c r="B13248" s="60" t="s">
        <v>11868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78"/>
        <v>7825</v>
      </c>
      <c r="H13248" s="86" t="s">
        <v>160</v>
      </c>
      <c r="I13248" s="86" t="s">
        <v>12005</v>
      </c>
    </row>
    <row r="13249" spans="1:9" hidden="1" x14ac:dyDescent="0.25">
      <c r="A13249" s="60" t="s">
        <v>6053</v>
      </c>
      <c r="B13249" s="80" t="s">
        <v>11792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78"/>
        <v>7500</v>
      </c>
      <c r="H13249" s="86" t="s">
        <v>160</v>
      </c>
      <c r="I13249" s="86" t="s">
        <v>12005</v>
      </c>
    </row>
    <row r="13250" spans="1:9" hidden="1" x14ac:dyDescent="0.25">
      <c r="A13250" s="60" t="s">
        <v>6053</v>
      </c>
      <c r="B13250" s="60" t="s">
        <v>4207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78"/>
        <v>130000</v>
      </c>
      <c r="H13250" s="86" t="s">
        <v>160</v>
      </c>
      <c r="I13250" s="86" t="s">
        <v>12005</v>
      </c>
    </row>
    <row r="13251" spans="1:9" hidden="1" x14ac:dyDescent="0.25">
      <c r="A13251" s="60" t="s">
        <v>6053</v>
      </c>
      <c r="B13251" s="94" t="s">
        <v>4299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78"/>
        <v>20000</v>
      </c>
      <c r="H13251" s="86" t="s">
        <v>160</v>
      </c>
      <c r="I13251" s="86" t="s">
        <v>12005</v>
      </c>
    </row>
    <row r="13252" spans="1:9" hidden="1" x14ac:dyDescent="0.25">
      <c r="A13252" s="60" t="s">
        <v>6053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78"/>
        <v>94000</v>
      </c>
      <c r="H13252" s="86" t="s">
        <v>160</v>
      </c>
      <c r="I13252" s="86" t="s">
        <v>12005</v>
      </c>
    </row>
    <row r="13253" spans="1:9" hidden="1" x14ac:dyDescent="0.25">
      <c r="A13253" s="60" t="s">
        <v>6053</v>
      </c>
      <c r="B13253" s="60" t="s">
        <v>12006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78"/>
        <v>600000</v>
      </c>
      <c r="H13253" s="86" t="s">
        <v>160</v>
      </c>
      <c r="I13253" s="86" t="s">
        <v>12005</v>
      </c>
    </row>
    <row r="13254" spans="1:9" hidden="1" x14ac:dyDescent="0.25">
      <c r="A13254" s="60" t="s">
        <v>6053</v>
      </c>
      <c r="B13254" s="111" t="s">
        <v>8632</v>
      </c>
      <c r="C13254" s="188" t="s">
        <v>8459</v>
      </c>
      <c r="D13254" s="65">
        <v>0.15</v>
      </c>
      <c r="E13254" s="66" t="s">
        <v>330</v>
      </c>
      <c r="F13254" s="67">
        <v>82500</v>
      </c>
      <c r="G13254" s="68">
        <f t="shared" si="378"/>
        <v>12375</v>
      </c>
      <c r="H13254" s="86" t="s">
        <v>160</v>
      </c>
      <c r="I13254" s="86" t="s">
        <v>12005</v>
      </c>
    </row>
    <row r="13255" spans="1:9" hidden="1" x14ac:dyDescent="0.25">
      <c r="A13255" s="60" t="s">
        <v>6053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78"/>
        <v>30000</v>
      </c>
      <c r="H13255" s="86" t="s">
        <v>160</v>
      </c>
      <c r="I13255" s="86" t="s">
        <v>12005</v>
      </c>
    </row>
    <row r="13256" spans="1:9" hidden="1" x14ac:dyDescent="0.25">
      <c r="A13256" s="60" t="s">
        <v>6053</v>
      </c>
      <c r="B13256" s="60" t="s">
        <v>6057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78"/>
        <v>160000</v>
      </c>
      <c r="H13256" s="86" t="s">
        <v>6058</v>
      </c>
      <c r="I13256" s="86"/>
    </row>
    <row r="13257" spans="1:9" hidden="1" x14ac:dyDescent="0.25">
      <c r="A13257" s="60" t="s">
        <v>6053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78"/>
        <v>75000</v>
      </c>
      <c r="H13257" s="86" t="s">
        <v>4181</v>
      </c>
      <c r="I13257" s="86" t="s">
        <v>12007</v>
      </c>
    </row>
    <row r="13258" spans="1:9" hidden="1" x14ac:dyDescent="0.25">
      <c r="A13258" s="60" t="s">
        <v>6053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78"/>
        <v>75000</v>
      </c>
      <c r="H13258" s="86" t="s">
        <v>134</v>
      </c>
      <c r="I13258" s="86"/>
    </row>
    <row r="13259" spans="1:9" hidden="1" x14ac:dyDescent="0.25">
      <c r="A13259" s="60" t="s">
        <v>6053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78"/>
        <v>61000</v>
      </c>
      <c r="H13259" s="86" t="s">
        <v>134</v>
      </c>
      <c r="I13259" s="86"/>
    </row>
    <row r="13260" spans="1:9" hidden="1" x14ac:dyDescent="0.25">
      <c r="A13260" s="65" t="s">
        <v>6053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78"/>
        <v>36975</v>
      </c>
      <c r="H13260" s="86" t="s">
        <v>631</v>
      </c>
      <c r="I13260" s="86"/>
    </row>
    <row r="13261" spans="1:9" hidden="1" x14ac:dyDescent="0.25">
      <c r="A13261" s="60" t="s">
        <v>6053</v>
      </c>
      <c r="B13261" s="79" t="s">
        <v>6060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78"/>
        <v>50000</v>
      </c>
      <c r="H13261" s="86" t="s">
        <v>12008</v>
      </c>
      <c r="I13261" s="86"/>
    </row>
    <row r="13262" spans="1:9" hidden="1" x14ac:dyDescent="0.25">
      <c r="A13262" s="60" t="s">
        <v>6053</v>
      </c>
      <c r="B13262" s="60" t="s">
        <v>12009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78"/>
        <v>13333</v>
      </c>
      <c r="H13262" s="86" t="s">
        <v>909</v>
      </c>
      <c r="I13262" s="86"/>
    </row>
    <row r="13263" spans="1:9" hidden="1" x14ac:dyDescent="0.25">
      <c r="A13263" s="60" t="s">
        <v>6053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78"/>
        <v>69378</v>
      </c>
      <c r="H13263" s="86" t="s">
        <v>909</v>
      </c>
      <c r="I13263" s="86"/>
    </row>
    <row r="13264" spans="1:9" hidden="1" x14ac:dyDescent="0.25">
      <c r="A13264" s="60" t="s">
        <v>6053</v>
      </c>
      <c r="B13264" s="111" t="s">
        <v>5467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78"/>
        <v>65000</v>
      </c>
      <c r="H13264" s="86" t="s">
        <v>909</v>
      </c>
      <c r="I13264" s="86"/>
    </row>
    <row r="13265" spans="1:9" hidden="1" x14ac:dyDescent="0.25">
      <c r="A13265" s="60" t="s">
        <v>6053</v>
      </c>
      <c r="B13265" s="111" t="s">
        <v>8632</v>
      </c>
      <c r="C13265" s="188" t="s">
        <v>8459</v>
      </c>
      <c r="D13265" s="65">
        <v>0.3</v>
      </c>
      <c r="E13265" s="66" t="s">
        <v>330</v>
      </c>
      <c r="F13265" s="67">
        <v>82500</v>
      </c>
      <c r="G13265" s="68">
        <f t="shared" si="378"/>
        <v>24750</v>
      </c>
      <c r="H13265" s="374" t="s">
        <v>3239</v>
      </c>
      <c r="I13265" s="86"/>
    </row>
    <row r="13266" spans="1:9" hidden="1" x14ac:dyDescent="0.25">
      <c r="A13266" s="60" t="s">
        <v>6062</v>
      </c>
      <c r="B13266" s="60" t="s">
        <v>6079</v>
      </c>
      <c r="C13266" s="60" t="s">
        <v>6080</v>
      </c>
      <c r="D13266" s="81">
        <v>2</v>
      </c>
      <c r="E13266" s="66" t="s">
        <v>31</v>
      </c>
      <c r="F13266" s="217">
        <v>20000</v>
      </c>
      <c r="G13266" s="217">
        <f t="shared" si="378"/>
        <v>40000</v>
      </c>
      <c r="H13266" s="86" t="s">
        <v>5740</v>
      </c>
      <c r="I13266" s="86"/>
    </row>
    <row r="13267" spans="1:9" hidden="1" x14ac:dyDescent="0.25">
      <c r="A13267" s="60" t="s">
        <v>6062</v>
      </c>
      <c r="B13267" s="60" t="s">
        <v>6063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78"/>
        <v>12000</v>
      </c>
      <c r="H13267" s="86" t="s">
        <v>5740</v>
      </c>
      <c r="I13267" s="86"/>
    </row>
    <row r="13268" spans="1:9" hidden="1" x14ac:dyDescent="0.25">
      <c r="A13268" s="60" t="s">
        <v>6062</v>
      </c>
      <c r="B13268" s="79" t="s">
        <v>6064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78"/>
        <v>6000</v>
      </c>
      <c r="H13268" s="86" t="s">
        <v>6065</v>
      </c>
      <c r="I13268" s="73"/>
    </row>
    <row r="13269" spans="1:9" hidden="1" x14ac:dyDescent="0.25">
      <c r="A13269" s="60" t="s">
        <v>6062</v>
      </c>
      <c r="B13269" s="60" t="s">
        <v>6066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78"/>
        <v>1000000</v>
      </c>
      <c r="H13269" s="86" t="s">
        <v>789</v>
      </c>
      <c r="I13269" s="73"/>
    </row>
    <row r="13270" spans="1:9" hidden="1" x14ac:dyDescent="0.25">
      <c r="A13270" s="60" t="s">
        <v>6062</v>
      </c>
      <c r="B13270" s="79" t="s">
        <v>3442</v>
      </c>
      <c r="C13270" s="77" t="s">
        <v>12010</v>
      </c>
      <c r="D13270" s="65">
        <v>1</v>
      </c>
      <c r="E13270" s="66" t="s">
        <v>31</v>
      </c>
      <c r="F13270" s="62">
        <v>1550000</v>
      </c>
      <c r="G13270" s="68">
        <f t="shared" si="378"/>
        <v>1550000</v>
      </c>
      <c r="H13270" s="86" t="s">
        <v>552</v>
      </c>
      <c r="I13270" s="73" t="s">
        <v>12011</v>
      </c>
    </row>
    <row r="13271" spans="1:9" hidden="1" x14ac:dyDescent="0.25">
      <c r="A13271" s="60" t="s">
        <v>6062</v>
      </c>
      <c r="B13271" s="79" t="s">
        <v>3442</v>
      </c>
      <c r="C13271" s="77" t="s">
        <v>12012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12011</v>
      </c>
    </row>
    <row r="13272" spans="1:9" hidden="1" x14ac:dyDescent="0.25">
      <c r="A13272" s="60" t="s">
        <v>6062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78"/>
        <v>255000</v>
      </c>
      <c r="H13272" s="86" t="s">
        <v>6075</v>
      </c>
      <c r="I13272" s="73"/>
    </row>
    <row r="13273" spans="1:9" hidden="1" x14ac:dyDescent="0.25">
      <c r="A13273" s="60" t="s">
        <v>6062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78"/>
        <v>5000</v>
      </c>
      <c r="H13273" s="86" t="s">
        <v>6075</v>
      </c>
      <c r="I13273" s="86"/>
    </row>
    <row r="13274" spans="1:9" hidden="1" x14ac:dyDescent="0.25">
      <c r="A13274" s="60" t="s">
        <v>6062</v>
      </c>
      <c r="B13274" s="60" t="s">
        <v>6076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78"/>
        <v>54500</v>
      </c>
      <c r="H13274" s="374" t="s">
        <v>134</v>
      </c>
      <c r="I13274" s="86"/>
    </row>
    <row r="13275" spans="1:9" hidden="1" x14ac:dyDescent="0.25">
      <c r="A13275" s="60" t="s">
        <v>6062</v>
      </c>
      <c r="B13275" s="63" t="s">
        <v>6077</v>
      </c>
      <c r="C13275" s="60" t="s">
        <v>587</v>
      </c>
      <c r="D13275" s="81">
        <v>2</v>
      </c>
      <c r="E13275" s="66" t="s">
        <v>6078</v>
      </c>
      <c r="F13275" s="82">
        <v>20000</v>
      </c>
      <c r="G13275" s="217">
        <f t="shared" si="378"/>
        <v>40000</v>
      </c>
      <c r="H13275" s="374" t="s">
        <v>134</v>
      </c>
      <c r="I13275" s="86"/>
    </row>
    <row r="13276" spans="1:9" hidden="1" x14ac:dyDescent="0.25">
      <c r="A13276" s="60" t="s">
        <v>6062</v>
      </c>
      <c r="B13276" s="80" t="s">
        <v>6081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78"/>
        <v>291000</v>
      </c>
      <c r="H13276" s="86" t="s">
        <v>134</v>
      </c>
      <c r="I13276" s="86"/>
    </row>
    <row r="13277" spans="1:9" hidden="1" x14ac:dyDescent="0.25">
      <c r="A13277" s="60" t="s">
        <v>6062</v>
      </c>
      <c r="B13277" s="63" t="s">
        <v>6077</v>
      </c>
      <c r="C13277" s="60" t="s">
        <v>587</v>
      </c>
      <c r="D13277" s="81">
        <v>1</v>
      </c>
      <c r="E13277" s="76" t="s">
        <v>6078</v>
      </c>
      <c r="F13277" s="398">
        <v>20000</v>
      </c>
      <c r="G13277" s="217">
        <f t="shared" si="378"/>
        <v>20000</v>
      </c>
      <c r="H13277" s="86" t="s">
        <v>134</v>
      </c>
      <c r="I13277" s="86"/>
    </row>
    <row r="13278" spans="1:9" hidden="1" x14ac:dyDescent="0.25">
      <c r="A13278" s="60" t="s">
        <v>6062</v>
      </c>
      <c r="B13278" s="60" t="s">
        <v>5184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6062</v>
      </c>
      <c r="B13279" s="77" t="s">
        <v>6082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78"/>
        <v>20000</v>
      </c>
      <c r="H13279" s="86" t="s">
        <v>953</v>
      </c>
      <c r="I13279" s="86"/>
    </row>
    <row r="13280" spans="1:9" hidden="1" x14ac:dyDescent="0.25">
      <c r="A13280" s="60" t="s">
        <v>6062</v>
      </c>
      <c r="B13280" s="60" t="s">
        <v>6083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78"/>
        <v>25000</v>
      </c>
      <c r="H13280" s="86" t="s">
        <v>953</v>
      </c>
      <c r="I13280" s="86"/>
    </row>
    <row r="13281" spans="1:9" hidden="1" x14ac:dyDescent="0.25">
      <c r="A13281" s="60" t="s">
        <v>6062</v>
      </c>
      <c r="B13281" s="60" t="s">
        <v>6084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78"/>
        <v>17000</v>
      </c>
      <c r="H13281" s="86" t="s">
        <v>953</v>
      </c>
      <c r="I13281" s="86"/>
    </row>
    <row r="13282" spans="1:9" hidden="1" x14ac:dyDescent="0.25">
      <c r="A13282" s="60" t="s">
        <v>6062</v>
      </c>
      <c r="B13282" s="60" t="s">
        <v>6085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78"/>
        <v>2000</v>
      </c>
      <c r="H13282" s="86" t="s">
        <v>953</v>
      </c>
      <c r="I13282" s="86"/>
    </row>
    <row r="13283" spans="1:9" hidden="1" x14ac:dyDescent="0.25">
      <c r="A13283" s="60" t="s">
        <v>6062</v>
      </c>
      <c r="B13283" s="63" t="s">
        <v>6087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78"/>
        <v>13000</v>
      </c>
      <c r="H13283" s="374" t="s">
        <v>953</v>
      </c>
      <c r="I13283" s="86"/>
    </row>
    <row r="13284" spans="1:9" hidden="1" x14ac:dyDescent="0.25">
      <c r="A13284" s="60" t="s">
        <v>6062</v>
      </c>
      <c r="B13284" s="60" t="s">
        <v>6088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78"/>
        <v>3000</v>
      </c>
      <c r="H13284" s="69" t="s">
        <v>953</v>
      </c>
      <c r="I13284" s="86"/>
    </row>
    <row r="13285" spans="1:9" hidden="1" x14ac:dyDescent="0.25">
      <c r="A13285" s="60" t="s">
        <v>6062</v>
      </c>
      <c r="B13285" s="60" t="s">
        <v>5099</v>
      </c>
      <c r="C13285" s="80" t="s">
        <v>10586</v>
      </c>
      <c r="D13285" s="65">
        <v>1</v>
      </c>
      <c r="E13285" s="66" t="s">
        <v>31</v>
      </c>
      <c r="F13285" s="217">
        <v>350000</v>
      </c>
      <c r="G13285" s="68">
        <f t="shared" si="378"/>
        <v>350000</v>
      </c>
      <c r="H13285" s="86" t="s">
        <v>953</v>
      </c>
      <c r="I13285" s="86"/>
    </row>
    <row r="13286" spans="1:9" hidden="1" x14ac:dyDescent="0.25">
      <c r="A13286" s="60" t="s">
        <v>6062</v>
      </c>
      <c r="B13286" s="63" t="s">
        <v>6089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78"/>
        <v>110000</v>
      </c>
      <c r="H13286" s="69" t="s">
        <v>953</v>
      </c>
      <c r="I13286" s="86"/>
    </row>
    <row r="13287" spans="1:9" hidden="1" x14ac:dyDescent="0.25">
      <c r="A13287" s="60" t="s">
        <v>6062</v>
      </c>
      <c r="B13287" s="63" t="s">
        <v>6090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78"/>
        <v>40000</v>
      </c>
      <c r="H13287" s="69" t="s">
        <v>953</v>
      </c>
      <c r="I13287" s="86"/>
    </row>
    <row r="13288" spans="1:9" hidden="1" x14ac:dyDescent="0.25">
      <c r="A13288" s="60" t="s">
        <v>6062</v>
      </c>
      <c r="B13288" s="63" t="s">
        <v>6092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78"/>
        <v>7000</v>
      </c>
      <c r="H13288" s="69" t="s">
        <v>953</v>
      </c>
      <c r="I13288" s="86"/>
    </row>
    <row r="13289" spans="1:9" hidden="1" x14ac:dyDescent="0.25">
      <c r="A13289" s="60" t="s">
        <v>6062</v>
      </c>
      <c r="B13289" s="63" t="s">
        <v>6094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78"/>
        <v>55000</v>
      </c>
      <c r="H13289" s="69" t="s">
        <v>953</v>
      </c>
      <c r="I13289" s="86"/>
    </row>
    <row r="13290" spans="1:9" hidden="1" x14ac:dyDescent="0.25">
      <c r="A13290" s="60" t="s">
        <v>6062</v>
      </c>
      <c r="B13290" s="63" t="s">
        <v>6096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78"/>
        <v>10000</v>
      </c>
      <c r="H13290" s="69" t="s">
        <v>953</v>
      </c>
      <c r="I13290" s="86"/>
    </row>
    <row r="13291" spans="1:9" hidden="1" x14ac:dyDescent="0.25">
      <c r="A13291" s="60" t="s">
        <v>6062</v>
      </c>
      <c r="B13291" s="60" t="s">
        <v>11753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78"/>
        <v>5555000</v>
      </c>
      <c r="H13291" s="86" t="s">
        <v>552</v>
      </c>
      <c r="I13291" s="86" t="s">
        <v>12013</v>
      </c>
    </row>
    <row r="13292" spans="1:9" hidden="1" x14ac:dyDescent="0.25">
      <c r="A13292" s="60" t="s">
        <v>6098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6098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79">F13293*D13293</f>
        <v>65000</v>
      </c>
      <c r="H13293" s="86" t="s">
        <v>134</v>
      </c>
      <c r="I13293" s="73"/>
    </row>
    <row r="13294" spans="1:9" hidden="1" x14ac:dyDescent="0.25">
      <c r="A13294" s="60" t="s">
        <v>6098</v>
      </c>
      <c r="B13294" s="63" t="s">
        <v>11078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6098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79"/>
        <v>5000</v>
      </c>
      <c r="H13295" s="86" t="s">
        <v>134</v>
      </c>
      <c r="I13295" s="73"/>
    </row>
    <row r="13296" spans="1:9" hidden="1" x14ac:dyDescent="0.25">
      <c r="A13296" s="60" t="s">
        <v>6098</v>
      </c>
      <c r="B13296" s="60" t="s">
        <v>12014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79"/>
        <v>7500</v>
      </c>
      <c r="H13296" s="86" t="s">
        <v>134</v>
      </c>
      <c r="I13296" s="73"/>
    </row>
    <row r="13297" spans="1:9" hidden="1" x14ac:dyDescent="0.25">
      <c r="A13297" s="60" t="s">
        <v>6098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79"/>
        <v>253800</v>
      </c>
      <c r="H13297" s="86" t="s">
        <v>2274</v>
      </c>
      <c r="I13297" s="73" t="s">
        <v>12015</v>
      </c>
    </row>
    <row r="13298" spans="1:9" hidden="1" x14ac:dyDescent="0.25">
      <c r="A13298" s="60" t="s">
        <v>6098</v>
      </c>
      <c r="B13298" s="60" t="s">
        <v>4047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79"/>
        <v>87791</v>
      </c>
      <c r="H13298" s="86" t="s">
        <v>2274</v>
      </c>
      <c r="I13298" s="73" t="s">
        <v>12015</v>
      </c>
    </row>
    <row r="13299" spans="1:9" hidden="1" x14ac:dyDescent="0.25">
      <c r="A13299" s="60" t="s">
        <v>6098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79"/>
        <v>39000</v>
      </c>
      <c r="H13299" s="86" t="s">
        <v>2274</v>
      </c>
      <c r="I13299" s="73" t="s">
        <v>12015</v>
      </c>
    </row>
    <row r="13300" spans="1:9" hidden="1" x14ac:dyDescent="0.25">
      <c r="A13300" s="60" t="s">
        <v>6098</v>
      </c>
      <c r="B13300" s="60" t="s">
        <v>8381</v>
      </c>
      <c r="C13300" s="60" t="s">
        <v>8382</v>
      </c>
      <c r="D13300" s="60">
        <v>1</v>
      </c>
      <c r="E13300" s="71" t="s">
        <v>31</v>
      </c>
      <c r="F13300" s="61">
        <v>92500</v>
      </c>
      <c r="G13300" s="68">
        <f t="shared" si="379"/>
        <v>92500</v>
      </c>
      <c r="H13300" s="86" t="s">
        <v>2274</v>
      </c>
      <c r="I13300" s="73" t="s">
        <v>12015</v>
      </c>
    </row>
    <row r="13301" spans="1:9" hidden="1" x14ac:dyDescent="0.25">
      <c r="A13301" s="60" t="s">
        <v>6098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6098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6098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79"/>
        <v>69378</v>
      </c>
      <c r="H13303" s="86" t="s">
        <v>789</v>
      </c>
      <c r="I13303" s="86"/>
    </row>
    <row r="13304" spans="1:9" hidden="1" x14ac:dyDescent="0.25">
      <c r="A13304" s="60" t="s">
        <v>6098</v>
      </c>
      <c r="B13304" s="63" t="s">
        <v>4169</v>
      </c>
      <c r="C13304" s="60" t="s">
        <v>8582</v>
      </c>
      <c r="D13304" s="65">
        <v>1</v>
      </c>
      <c r="E13304" s="66" t="s">
        <v>31</v>
      </c>
      <c r="F13304" s="72">
        <v>31000</v>
      </c>
      <c r="G13304" s="217">
        <f t="shared" si="379"/>
        <v>31000</v>
      </c>
      <c r="H13304" s="86" t="s">
        <v>789</v>
      </c>
      <c r="I13304" s="86"/>
    </row>
    <row r="13305" spans="1:9" hidden="1" x14ac:dyDescent="0.25">
      <c r="A13305" s="60" t="s">
        <v>6098</v>
      </c>
      <c r="B13305" s="111" t="s">
        <v>5467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79"/>
        <v>130000</v>
      </c>
      <c r="H13305" s="86" t="s">
        <v>825</v>
      </c>
      <c r="I13305" s="86" t="s">
        <v>12016</v>
      </c>
    </row>
    <row r="13306" spans="1:9" hidden="1" x14ac:dyDescent="0.25">
      <c r="A13306" s="60" t="s">
        <v>6098</v>
      </c>
      <c r="B13306" s="75" t="s">
        <v>6086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79"/>
        <v>44000</v>
      </c>
      <c r="H13306" s="69" t="s">
        <v>565</v>
      </c>
      <c r="I13306" s="86"/>
    </row>
    <row r="13307" spans="1:9" hidden="1" x14ac:dyDescent="0.25">
      <c r="A13307" s="60" t="s">
        <v>6098</v>
      </c>
      <c r="B13307" s="60" t="s">
        <v>12017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79"/>
        <v>15650</v>
      </c>
      <c r="H13307" s="69" t="s">
        <v>631</v>
      </c>
      <c r="I13307" s="86" t="s">
        <v>12018</v>
      </c>
    </row>
    <row r="13308" spans="1:9" hidden="1" x14ac:dyDescent="0.25">
      <c r="A13308" s="60" t="s">
        <v>6098</v>
      </c>
      <c r="B13308" s="60" t="s">
        <v>7475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79"/>
        <v>10000</v>
      </c>
      <c r="H13308" s="69" t="s">
        <v>631</v>
      </c>
      <c r="I13308" s="86" t="s">
        <v>12018</v>
      </c>
    </row>
    <row r="13309" spans="1:9" hidden="1" x14ac:dyDescent="0.25">
      <c r="A13309" s="60" t="s">
        <v>6098</v>
      </c>
      <c r="B13309" s="63" t="s">
        <v>5264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79"/>
        <v>40000</v>
      </c>
      <c r="H13309" s="69" t="s">
        <v>631</v>
      </c>
      <c r="I13309" s="86" t="s">
        <v>12018</v>
      </c>
    </row>
    <row r="13310" spans="1:9" hidden="1" x14ac:dyDescent="0.25">
      <c r="A13310" s="60" t="s">
        <v>6098</v>
      </c>
      <c r="B13310" s="63" t="s">
        <v>6516</v>
      </c>
      <c r="C13310" s="63" t="s">
        <v>8459</v>
      </c>
      <c r="D13310" s="65">
        <v>0.6</v>
      </c>
      <c r="E13310" s="76" t="s">
        <v>137</v>
      </c>
      <c r="F13310" s="72">
        <v>82500</v>
      </c>
      <c r="G13310" s="72">
        <f t="shared" si="379"/>
        <v>49500</v>
      </c>
      <c r="H13310" s="69" t="s">
        <v>631</v>
      </c>
      <c r="I13310" s="86" t="s">
        <v>12018</v>
      </c>
    </row>
    <row r="13311" spans="1:9" hidden="1" x14ac:dyDescent="0.25">
      <c r="A13311" s="60" t="s">
        <v>6098</v>
      </c>
      <c r="B13311" s="60" t="s">
        <v>4925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79"/>
        <v>20000</v>
      </c>
      <c r="H13311" s="69" t="s">
        <v>631</v>
      </c>
      <c r="I13311" s="86" t="s">
        <v>12018</v>
      </c>
    </row>
    <row r="13312" spans="1:9" hidden="1" x14ac:dyDescent="0.25">
      <c r="A13312" s="60" t="s">
        <v>6098</v>
      </c>
      <c r="B13312" s="79" t="s">
        <v>12019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79"/>
        <v>100000</v>
      </c>
      <c r="H13312" s="69" t="s">
        <v>631</v>
      </c>
      <c r="I13312" s="86" t="s">
        <v>12018</v>
      </c>
    </row>
    <row r="13313" spans="1:9" hidden="1" x14ac:dyDescent="0.25">
      <c r="A13313" s="60" t="s">
        <v>6098</v>
      </c>
      <c r="B13313" s="79" t="s">
        <v>5916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79"/>
        <v>80000</v>
      </c>
      <c r="H13313" s="86" t="s">
        <v>6752</v>
      </c>
      <c r="I13313" s="86"/>
    </row>
    <row r="13314" spans="1:9" hidden="1" x14ac:dyDescent="0.25">
      <c r="A13314" s="60" t="s">
        <v>6098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79"/>
        <v>16000</v>
      </c>
      <c r="H13314" s="86" t="s">
        <v>6752</v>
      </c>
      <c r="I13314" s="86"/>
    </row>
    <row r="13315" spans="1:9" hidden="1" x14ac:dyDescent="0.25">
      <c r="A13315" s="60" t="s">
        <v>6098</v>
      </c>
      <c r="B13315" s="63" t="s">
        <v>12020</v>
      </c>
      <c r="C13315" s="353" t="s">
        <v>12021</v>
      </c>
      <c r="D13315" s="65">
        <v>1</v>
      </c>
      <c r="E13315" s="66" t="s">
        <v>28</v>
      </c>
      <c r="F13315" s="396">
        <v>3500000</v>
      </c>
      <c r="G13315" s="68">
        <f t="shared" si="379"/>
        <v>3500000</v>
      </c>
      <c r="H13315" s="86" t="s">
        <v>1013</v>
      </c>
      <c r="I13315" s="86" t="s">
        <v>12022</v>
      </c>
    </row>
    <row r="13316" spans="1:9" hidden="1" x14ac:dyDescent="0.25">
      <c r="A13316" s="60" t="s">
        <v>6098</v>
      </c>
      <c r="B13316" s="79" t="s">
        <v>12023</v>
      </c>
      <c r="C13316" s="60" t="s">
        <v>12024</v>
      </c>
      <c r="D13316" s="81">
        <v>1</v>
      </c>
      <c r="E13316" s="66" t="s">
        <v>28</v>
      </c>
      <c r="F13316" s="72">
        <v>3700000</v>
      </c>
      <c r="G13316" s="68">
        <f t="shared" si="379"/>
        <v>3700000</v>
      </c>
      <c r="H13316" s="86" t="s">
        <v>696</v>
      </c>
      <c r="I13316" s="86" t="s">
        <v>12022</v>
      </c>
    </row>
    <row r="13317" spans="1:9" hidden="1" x14ac:dyDescent="0.25">
      <c r="A13317" s="60" t="s">
        <v>6098</v>
      </c>
      <c r="B13317" s="79" t="s">
        <v>5651</v>
      </c>
      <c r="C13317" s="79" t="s">
        <v>10563</v>
      </c>
      <c r="D13317" s="81">
        <v>1</v>
      </c>
      <c r="E13317" s="66" t="s">
        <v>28</v>
      </c>
      <c r="F13317" s="217">
        <v>125000</v>
      </c>
      <c r="G13317" s="68">
        <f t="shared" si="379"/>
        <v>125000</v>
      </c>
      <c r="H13317" s="86" t="s">
        <v>696</v>
      </c>
      <c r="I13317" s="86" t="s">
        <v>12022</v>
      </c>
    </row>
    <row r="13318" spans="1:9" hidden="1" x14ac:dyDescent="0.25">
      <c r="A13318" s="60" t="s">
        <v>6098</v>
      </c>
      <c r="B13318" s="60" t="s">
        <v>4426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79"/>
        <v>100000</v>
      </c>
      <c r="H13318" s="374" t="s">
        <v>696</v>
      </c>
      <c r="I13318" s="86" t="s">
        <v>12022</v>
      </c>
    </row>
    <row r="13319" spans="1:9" hidden="1" x14ac:dyDescent="0.25">
      <c r="A13319" s="60" t="s">
        <v>6098</v>
      </c>
      <c r="B13319" s="79" t="s">
        <v>4425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79"/>
        <v>350000</v>
      </c>
      <c r="H13319" s="374" t="s">
        <v>696</v>
      </c>
      <c r="I13319" s="86" t="s">
        <v>12022</v>
      </c>
    </row>
    <row r="13320" spans="1:9" hidden="1" x14ac:dyDescent="0.25">
      <c r="A13320" s="60" t="s">
        <v>6098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79"/>
        <v>100000</v>
      </c>
      <c r="H13320" s="86" t="s">
        <v>696</v>
      </c>
      <c r="I13320" s="86" t="s">
        <v>12022</v>
      </c>
    </row>
    <row r="13321" spans="1:9" hidden="1" x14ac:dyDescent="0.25">
      <c r="A13321" s="60" t="s">
        <v>6098</v>
      </c>
      <c r="B13321" s="60" t="s">
        <v>11434</v>
      </c>
      <c r="C13321" s="60" t="s">
        <v>5007</v>
      </c>
      <c r="D13321" s="65">
        <v>2</v>
      </c>
      <c r="E13321" s="66" t="s">
        <v>31</v>
      </c>
      <c r="F13321" s="72">
        <v>50000</v>
      </c>
      <c r="G13321" s="68">
        <f t="shared" si="379"/>
        <v>100000</v>
      </c>
      <c r="H13321" s="374" t="s">
        <v>696</v>
      </c>
      <c r="I13321" s="86" t="s">
        <v>12022</v>
      </c>
    </row>
    <row r="13322" spans="1:9" hidden="1" x14ac:dyDescent="0.25">
      <c r="A13322" s="60" t="s">
        <v>6098</v>
      </c>
      <c r="B13322" s="60" t="s">
        <v>3997</v>
      </c>
      <c r="C13322" s="60" t="s">
        <v>4419</v>
      </c>
      <c r="D13322" s="65">
        <v>25</v>
      </c>
      <c r="E13322" s="66" t="s">
        <v>137</v>
      </c>
      <c r="F13322" s="67">
        <v>23206</v>
      </c>
      <c r="G13322" s="68">
        <f t="shared" si="379"/>
        <v>580150</v>
      </c>
      <c r="H13322" s="374" t="s">
        <v>696</v>
      </c>
      <c r="I13322" s="86" t="s">
        <v>12022</v>
      </c>
    </row>
    <row r="13323" spans="1:9" hidden="1" x14ac:dyDescent="0.25">
      <c r="A13323" s="60" t="s">
        <v>6098</v>
      </c>
      <c r="B13323" s="60" t="s">
        <v>12025</v>
      </c>
      <c r="C13323" s="60" t="s">
        <v>12026</v>
      </c>
      <c r="D13323" s="65">
        <v>1</v>
      </c>
      <c r="E13323" s="66" t="s">
        <v>205</v>
      </c>
      <c r="F13323" s="72">
        <v>1</v>
      </c>
      <c r="G13323" s="68">
        <f t="shared" si="379"/>
        <v>1</v>
      </c>
      <c r="H13323" s="374" t="s">
        <v>696</v>
      </c>
      <c r="I13323" s="86" t="s">
        <v>12022</v>
      </c>
    </row>
    <row r="13324" spans="1:9" hidden="1" x14ac:dyDescent="0.25">
      <c r="A13324" s="60" t="s">
        <v>6098</v>
      </c>
      <c r="B13324" s="60" t="s">
        <v>6102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79"/>
        <v>400000</v>
      </c>
      <c r="H13324" s="86" t="s">
        <v>696</v>
      </c>
      <c r="I13324" s="86" t="s">
        <v>12022</v>
      </c>
    </row>
    <row r="13325" spans="1:9" hidden="1" x14ac:dyDescent="0.25">
      <c r="A13325" s="60" t="s">
        <v>6098</v>
      </c>
      <c r="B13325" s="94" t="s">
        <v>6104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79"/>
        <v>12000</v>
      </c>
      <c r="H13325" s="86" t="s">
        <v>1665</v>
      </c>
      <c r="I13325" s="86"/>
    </row>
    <row r="13326" spans="1:9" hidden="1" x14ac:dyDescent="0.25">
      <c r="A13326" s="60" t="s">
        <v>6098</v>
      </c>
      <c r="B13326" s="63" t="s">
        <v>6105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79"/>
        <v>30000</v>
      </c>
      <c r="H13326" s="86" t="s">
        <v>1665</v>
      </c>
      <c r="I13326" s="364"/>
    </row>
    <row r="13327" spans="1:9" hidden="1" x14ac:dyDescent="0.25">
      <c r="A13327" s="60" t="s">
        <v>6098</v>
      </c>
      <c r="B13327" s="60" t="s">
        <v>6197</v>
      </c>
      <c r="C13327" s="87" t="s">
        <v>6659</v>
      </c>
      <c r="D13327" s="60">
        <v>1</v>
      </c>
      <c r="E13327" s="60" t="s">
        <v>1959</v>
      </c>
      <c r="F13327" s="61">
        <v>50000</v>
      </c>
      <c r="G13327" s="217">
        <f t="shared" si="379"/>
        <v>50000</v>
      </c>
      <c r="H13327" s="86" t="s">
        <v>1665</v>
      </c>
      <c r="I13327" s="364"/>
    </row>
    <row r="13328" spans="1:9" hidden="1" x14ac:dyDescent="0.25">
      <c r="A13328" s="60" t="s">
        <v>6098</v>
      </c>
      <c r="B13328" s="60" t="s">
        <v>5772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79"/>
        <v>400000</v>
      </c>
      <c r="H13328" s="86" t="s">
        <v>198</v>
      </c>
      <c r="I13328" s="364"/>
    </row>
    <row r="13329" spans="1:9" hidden="1" x14ac:dyDescent="0.25">
      <c r="A13329" s="60" t="s">
        <v>6098</v>
      </c>
      <c r="B13329" s="75" t="s">
        <v>6026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79"/>
        <v>250000</v>
      </c>
      <c r="H13329" s="86" t="s">
        <v>198</v>
      </c>
      <c r="I13329" s="364"/>
    </row>
    <row r="13330" spans="1:9" hidden="1" x14ac:dyDescent="0.25">
      <c r="A13330" s="60" t="s">
        <v>6098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79"/>
        <v>193500</v>
      </c>
      <c r="H13330" s="86" t="s">
        <v>620</v>
      </c>
      <c r="I13330" s="60" t="s">
        <v>8616</v>
      </c>
    </row>
    <row r="13331" spans="1:9" hidden="1" x14ac:dyDescent="0.25">
      <c r="A13331" s="60" t="s">
        <v>6098</v>
      </c>
      <c r="B13331" s="79" t="s">
        <v>4852</v>
      </c>
      <c r="C13331" s="60" t="s">
        <v>4853</v>
      </c>
      <c r="D13331" s="60">
        <v>1</v>
      </c>
      <c r="E13331" s="60" t="s">
        <v>31</v>
      </c>
      <c r="F13331" s="61">
        <v>187035</v>
      </c>
      <c r="G13331" s="217">
        <f t="shared" si="379"/>
        <v>187035</v>
      </c>
      <c r="H13331" s="86" t="s">
        <v>620</v>
      </c>
      <c r="I13331" s="60" t="s">
        <v>8616</v>
      </c>
    </row>
    <row r="13332" spans="1:9" hidden="1" x14ac:dyDescent="0.25">
      <c r="A13332" s="60" t="s">
        <v>6098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79"/>
        <v>40000</v>
      </c>
      <c r="H13332" s="86" t="s">
        <v>620</v>
      </c>
      <c r="I13332" s="60" t="s">
        <v>8616</v>
      </c>
    </row>
    <row r="13333" spans="1:9" hidden="1" x14ac:dyDescent="0.25">
      <c r="A13333" s="60" t="s">
        <v>6098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79"/>
        <v>13333</v>
      </c>
      <c r="H13333" s="86" t="s">
        <v>620</v>
      </c>
      <c r="I13333" s="60" t="s">
        <v>8616</v>
      </c>
    </row>
    <row r="13334" spans="1:9" hidden="1" x14ac:dyDescent="0.25">
      <c r="A13334" s="60" t="s">
        <v>6098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79"/>
        <v>208134</v>
      </c>
      <c r="H13334" s="86" t="s">
        <v>620</v>
      </c>
      <c r="I13334" s="60" t="s">
        <v>8616</v>
      </c>
    </row>
    <row r="13335" spans="1:9" hidden="1" x14ac:dyDescent="0.25">
      <c r="A13335" s="60" t="s">
        <v>6098</v>
      </c>
      <c r="B13335" s="63" t="s">
        <v>6516</v>
      </c>
      <c r="C13335" s="63" t="s">
        <v>8459</v>
      </c>
      <c r="D13335" s="65">
        <v>0.6</v>
      </c>
      <c r="E13335" s="76" t="s">
        <v>137</v>
      </c>
      <c r="F13335" s="72">
        <v>82500</v>
      </c>
      <c r="G13335" s="72">
        <f t="shared" si="379"/>
        <v>49500</v>
      </c>
      <c r="H13335" s="86" t="s">
        <v>620</v>
      </c>
      <c r="I13335" s="60"/>
    </row>
    <row r="13336" spans="1:9" hidden="1" x14ac:dyDescent="0.25">
      <c r="A13336" s="60" t="s">
        <v>6098</v>
      </c>
      <c r="B13336" s="60" t="s">
        <v>12027</v>
      </c>
      <c r="C13336" s="87" t="s">
        <v>12028</v>
      </c>
      <c r="D13336" s="65">
        <v>1</v>
      </c>
      <c r="E13336" s="66" t="s">
        <v>205</v>
      </c>
      <c r="F13336" s="72">
        <v>35980000</v>
      </c>
      <c r="G13336" s="68">
        <f t="shared" si="379"/>
        <v>35980000</v>
      </c>
      <c r="H13336" s="86" t="s">
        <v>953</v>
      </c>
      <c r="I13336" s="73"/>
    </row>
    <row r="13337" spans="1:9" hidden="1" x14ac:dyDescent="0.25">
      <c r="A13337" s="60" t="s">
        <v>6098</v>
      </c>
      <c r="B13337" s="60" t="s">
        <v>6101</v>
      </c>
      <c r="C13337" s="74" t="s">
        <v>5950</v>
      </c>
      <c r="D13337" s="65">
        <v>1</v>
      </c>
      <c r="E13337" s="66" t="s">
        <v>71</v>
      </c>
      <c r="F13337" s="72">
        <v>225000</v>
      </c>
      <c r="G13337" s="217">
        <f t="shared" si="379"/>
        <v>225000</v>
      </c>
      <c r="H13337" s="86" t="s">
        <v>953</v>
      </c>
      <c r="I13337" s="86"/>
    </row>
    <row r="13338" spans="1:9" hidden="1" x14ac:dyDescent="0.25">
      <c r="A13338" s="60" t="s">
        <v>6098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79"/>
        <v>13333</v>
      </c>
      <c r="H13338" s="86" t="s">
        <v>953</v>
      </c>
      <c r="I13338" s="86"/>
    </row>
    <row r="13339" spans="1:9" hidden="1" x14ac:dyDescent="0.25">
      <c r="A13339" s="60" t="s">
        <v>6098</v>
      </c>
      <c r="B13339" s="63" t="s">
        <v>6114</v>
      </c>
      <c r="C13339" s="60" t="s">
        <v>6112</v>
      </c>
      <c r="D13339" s="81">
        <v>1</v>
      </c>
      <c r="E13339" s="66" t="s">
        <v>31</v>
      </c>
      <c r="F13339" s="82">
        <v>1565000</v>
      </c>
      <c r="G13339" s="217">
        <f t="shared" si="379"/>
        <v>1565000</v>
      </c>
      <c r="H13339" s="374" t="s">
        <v>687</v>
      </c>
      <c r="I13339" s="60"/>
    </row>
    <row r="13340" spans="1:9" hidden="1" x14ac:dyDescent="0.25">
      <c r="A13340" s="60" t="s">
        <v>6098</v>
      </c>
      <c r="B13340" s="60" t="s">
        <v>6115</v>
      </c>
      <c r="C13340" s="60" t="s">
        <v>6112</v>
      </c>
      <c r="D13340" s="81">
        <v>2</v>
      </c>
      <c r="E13340" s="66" t="s">
        <v>31</v>
      </c>
      <c r="F13340" s="82">
        <v>1900000</v>
      </c>
      <c r="G13340" s="217">
        <f t="shared" si="379"/>
        <v>3800000</v>
      </c>
      <c r="H13340" s="374" t="s">
        <v>687</v>
      </c>
      <c r="I13340" s="60"/>
    </row>
    <row r="13341" spans="1:9" hidden="1" x14ac:dyDescent="0.25">
      <c r="A13341" s="60" t="s">
        <v>6116</v>
      </c>
      <c r="B13341" s="60" t="s">
        <v>3997</v>
      </c>
      <c r="C13341" s="60" t="s">
        <v>4419</v>
      </c>
      <c r="D13341" s="65">
        <v>5</v>
      </c>
      <c r="E13341" s="66" t="s">
        <v>137</v>
      </c>
      <c r="F13341" s="67">
        <v>23206</v>
      </c>
      <c r="G13341" s="68">
        <f t="shared" si="379"/>
        <v>116030</v>
      </c>
      <c r="H13341" s="86" t="s">
        <v>2277</v>
      </c>
      <c r="I13341" s="86"/>
    </row>
    <row r="13342" spans="1:9" hidden="1" x14ac:dyDescent="0.25">
      <c r="A13342" s="60" t="s">
        <v>6116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79"/>
        <v>24650</v>
      </c>
      <c r="H13342" s="86" t="s">
        <v>147</v>
      </c>
      <c r="I13342" s="73"/>
    </row>
    <row r="13343" spans="1:9" hidden="1" x14ac:dyDescent="0.25">
      <c r="A13343" s="60" t="s">
        <v>6116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6116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79"/>
        <v>28200</v>
      </c>
      <c r="H13344" s="86" t="s">
        <v>1301</v>
      </c>
      <c r="I13344" s="73"/>
    </row>
    <row r="13345" spans="1:9" hidden="1" x14ac:dyDescent="0.25">
      <c r="A13345" s="60" t="s">
        <v>6116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79"/>
        <v>28200</v>
      </c>
      <c r="H13345" s="86" t="s">
        <v>147</v>
      </c>
      <c r="I13345" s="73"/>
    </row>
    <row r="13346" spans="1:9" hidden="1" x14ac:dyDescent="0.25">
      <c r="A13346" s="60" t="s">
        <v>6116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79"/>
        <v>323000</v>
      </c>
      <c r="H13346" s="86" t="s">
        <v>2704</v>
      </c>
      <c r="I13346" s="73" t="s">
        <v>12029</v>
      </c>
    </row>
    <row r="13347" spans="1:9" hidden="1" x14ac:dyDescent="0.25">
      <c r="A13347" s="60" t="s">
        <v>6116</v>
      </c>
      <c r="B13347" s="60" t="s">
        <v>6117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79"/>
        <v>32000</v>
      </c>
      <c r="H13347" s="86" t="s">
        <v>1317</v>
      </c>
      <c r="I13347" s="73"/>
    </row>
    <row r="13348" spans="1:9" hidden="1" x14ac:dyDescent="0.25">
      <c r="A13348" s="60" t="s">
        <v>6116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79"/>
        <v>253800</v>
      </c>
      <c r="H13348" s="86" t="s">
        <v>953</v>
      </c>
      <c r="I13348" s="73"/>
    </row>
    <row r="13349" spans="1:9" hidden="1" x14ac:dyDescent="0.25">
      <c r="A13349" s="60" t="s">
        <v>6116</v>
      </c>
      <c r="B13349" s="60" t="s">
        <v>4047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6116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6116</v>
      </c>
      <c r="B13351" s="60" t="s">
        <v>8381</v>
      </c>
      <c r="C13351" s="60" t="s">
        <v>8382</v>
      </c>
      <c r="D13351" s="65">
        <v>1</v>
      </c>
      <c r="E13351" s="66" t="s">
        <v>31</v>
      </c>
      <c r="F13351" s="72">
        <v>92500</v>
      </c>
      <c r="G13351" s="217">
        <f t="shared" si="379"/>
        <v>92500</v>
      </c>
      <c r="H13351" s="86" t="s">
        <v>953</v>
      </c>
      <c r="I13351" s="86"/>
    </row>
    <row r="13352" spans="1:9" hidden="1" x14ac:dyDescent="0.25">
      <c r="A13352" s="60" t="s">
        <v>6116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79"/>
        <v>27000</v>
      </c>
      <c r="H13352" s="86" t="s">
        <v>953</v>
      </c>
      <c r="I13352" s="86"/>
    </row>
    <row r="13353" spans="1:9" hidden="1" x14ac:dyDescent="0.25">
      <c r="A13353" s="60" t="s">
        <v>6116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79"/>
        <v>9000</v>
      </c>
      <c r="H13353" s="86" t="s">
        <v>953</v>
      </c>
      <c r="I13353" s="86"/>
    </row>
    <row r="13354" spans="1:9" hidden="1" x14ac:dyDescent="0.25">
      <c r="A13354" s="60" t="s">
        <v>6116</v>
      </c>
      <c r="B13354" s="60" t="s">
        <v>6130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79"/>
        <v>225000</v>
      </c>
      <c r="H13354" s="374" t="s">
        <v>953</v>
      </c>
      <c r="I13354" s="86"/>
    </row>
    <row r="13355" spans="1:9" hidden="1" x14ac:dyDescent="0.25">
      <c r="A13355" s="60" t="s">
        <v>6116</v>
      </c>
      <c r="B13355" s="63" t="s">
        <v>11792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3901</v>
      </c>
      <c r="I13355" s="86"/>
    </row>
    <row r="13356" spans="1:9" hidden="1" x14ac:dyDescent="0.25">
      <c r="A13356" s="60" t="s">
        <v>6116</v>
      </c>
      <c r="B13356" s="75" t="s">
        <v>6126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79"/>
        <v>28000</v>
      </c>
      <c r="H13356" s="69" t="s">
        <v>3901</v>
      </c>
      <c r="I13356" s="86"/>
    </row>
    <row r="13357" spans="1:9" hidden="1" x14ac:dyDescent="0.25">
      <c r="A13357" s="60" t="s">
        <v>6116</v>
      </c>
      <c r="B13357" s="60" t="s">
        <v>4748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80">F13357*D13357</f>
        <v>5000</v>
      </c>
      <c r="H13357" s="86" t="s">
        <v>6075</v>
      </c>
      <c r="I13357" s="86"/>
    </row>
    <row r="13358" spans="1:9" hidden="1" x14ac:dyDescent="0.25">
      <c r="A13358" s="60" t="s">
        <v>6116</v>
      </c>
      <c r="B13358" s="63" t="s">
        <v>5733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80"/>
        <v>20000</v>
      </c>
      <c r="H13358" s="69" t="s">
        <v>134</v>
      </c>
      <c r="I13358" s="86"/>
    </row>
    <row r="13359" spans="1:9" hidden="1" x14ac:dyDescent="0.25">
      <c r="A13359" s="60" t="s">
        <v>6116</v>
      </c>
      <c r="B13359" s="63" t="s">
        <v>6124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80"/>
        <v>50000</v>
      </c>
      <c r="H13359" s="86" t="s">
        <v>756</v>
      </c>
      <c r="I13359" s="86"/>
    </row>
    <row r="13360" spans="1:9" hidden="1" x14ac:dyDescent="0.25">
      <c r="A13360" s="60" t="s">
        <v>6116</v>
      </c>
      <c r="B13360" s="63" t="s">
        <v>6125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80"/>
        <v>50000</v>
      </c>
      <c r="H13360" s="86" t="s">
        <v>756</v>
      </c>
      <c r="I13360" s="86"/>
    </row>
    <row r="13361" spans="1:9" hidden="1" x14ac:dyDescent="0.25">
      <c r="A13361" s="60" t="s">
        <v>6116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80"/>
        <v>75000</v>
      </c>
      <c r="H13361" s="86" t="s">
        <v>552</v>
      </c>
      <c r="I13361" s="86" t="s">
        <v>12030</v>
      </c>
    </row>
    <row r="13362" spans="1:9" hidden="1" x14ac:dyDescent="0.25">
      <c r="A13362" s="60" t="s">
        <v>6116</v>
      </c>
      <c r="B13362" s="63" t="s">
        <v>12031</v>
      </c>
      <c r="C13362" s="60" t="s">
        <v>4027</v>
      </c>
      <c r="D13362" s="65">
        <v>1</v>
      </c>
      <c r="E13362" s="66" t="s">
        <v>31</v>
      </c>
      <c r="F13362" s="217">
        <v>475000</v>
      </c>
      <c r="G13362" s="68">
        <f t="shared" si="380"/>
        <v>475000</v>
      </c>
      <c r="H13362" s="86" t="s">
        <v>1791</v>
      </c>
      <c r="I13362" s="86" t="s">
        <v>9891</v>
      </c>
    </row>
    <row r="13363" spans="1:9" hidden="1" x14ac:dyDescent="0.25">
      <c r="A13363" s="60" t="s">
        <v>6116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6">
        <v>495000</v>
      </c>
      <c r="G13363" s="68">
        <f t="shared" si="380"/>
        <v>495000</v>
      </c>
      <c r="H13363" s="86" t="s">
        <v>825</v>
      </c>
      <c r="I13363" s="86" t="s">
        <v>12032</v>
      </c>
    </row>
    <row r="13364" spans="1:9" hidden="1" x14ac:dyDescent="0.25">
      <c r="A13364" s="60" t="s">
        <v>6116</v>
      </c>
      <c r="B13364" s="60" t="s">
        <v>10636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80"/>
        <v>207050</v>
      </c>
      <c r="H13364" s="86" t="s">
        <v>2048</v>
      </c>
      <c r="I13364" s="86" t="s">
        <v>12033</v>
      </c>
    </row>
    <row r="13365" spans="1:9" hidden="1" x14ac:dyDescent="0.25">
      <c r="A13365" s="60" t="s">
        <v>6116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80"/>
        <v>81000</v>
      </c>
      <c r="H13365" s="86" t="s">
        <v>2048</v>
      </c>
      <c r="I13365" s="86" t="s">
        <v>12033</v>
      </c>
    </row>
    <row r="13366" spans="1:9" hidden="1" x14ac:dyDescent="0.25">
      <c r="A13366" s="60" t="s">
        <v>6116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80"/>
        <v>27000</v>
      </c>
      <c r="H13366" s="86" t="s">
        <v>2048</v>
      </c>
      <c r="I13366" s="86" t="s">
        <v>12033</v>
      </c>
    </row>
    <row r="13367" spans="1:9" hidden="1" x14ac:dyDescent="0.25">
      <c r="A13367" s="60" t="s">
        <v>6116</v>
      </c>
      <c r="B13367" s="94" t="s">
        <v>6122</v>
      </c>
      <c r="C13367" s="74" t="s">
        <v>12034</v>
      </c>
      <c r="D13367" s="65">
        <v>1</v>
      </c>
      <c r="E13367" s="66" t="s">
        <v>31</v>
      </c>
      <c r="F13367" s="67">
        <v>15000</v>
      </c>
      <c r="G13367" s="68">
        <f t="shared" si="380"/>
        <v>15000</v>
      </c>
      <c r="H13367" s="86" t="s">
        <v>2048</v>
      </c>
      <c r="I13367" s="86" t="s">
        <v>12033</v>
      </c>
    </row>
    <row r="13368" spans="1:9" hidden="1" x14ac:dyDescent="0.25">
      <c r="A13368" s="60" t="s">
        <v>6116</v>
      </c>
      <c r="B13368" s="60" t="s">
        <v>6127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80"/>
        <v>20000</v>
      </c>
      <c r="H13368" s="86" t="s">
        <v>2048</v>
      </c>
      <c r="I13368" s="86" t="s">
        <v>12033</v>
      </c>
    </row>
    <row r="13369" spans="1:9" hidden="1" x14ac:dyDescent="0.25">
      <c r="A13369" s="60" t="s">
        <v>6116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80"/>
        <v>13333</v>
      </c>
      <c r="H13369" s="374" t="s">
        <v>198</v>
      </c>
      <c r="I13369" s="86"/>
    </row>
    <row r="13370" spans="1:9" hidden="1" x14ac:dyDescent="0.25">
      <c r="A13370" s="60" t="s">
        <v>6116</v>
      </c>
      <c r="B13370" s="63" t="s">
        <v>6131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80"/>
        <v>90000</v>
      </c>
      <c r="H13370" s="374" t="s">
        <v>198</v>
      </c>
      <c r="I13370" s="86"/>
    </row>
    <row r="13371" spans="1:9" hidden="1" x14ac:dyDescent="0.25">
      <c r="A13371" s="60" t="s">
        <v>6116</v>
      </c>
      <c r="B13371" s="60" t="s">
        <v>6132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80"/>
        <v>3000</v>
      </c>
      <c r="H13371" s="374" t="s">
        <v>198</v>
      </c>
      <c r="I13371" s="86"/>
    </row>
    <row r="13372" spans="1:9" hidden="1" x14ac:dyDescent="0.25">
      <c r="A13372" s="60" t="s">
        <v>6133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80"/>
        <v>36975</v>
      </c>
      <c r="H13372" s="86" t="s">
        <v>3096</v>
      </c>
      <c r="I13372" s="86"/>
    </row>
    <row r="13373" spans="1:9" hidden="1" x14ac:dyDescent="0.25">
      <c r="A13373" s="60" t="s">
        <v>6133</v>
      </c>
      <c r="B13373" s="60" t="s">
        <v>3997</v>
      </c>
      <c r="C13373" s="60" t="s">
        <v>4419</v>
      </c>
      <c r="D13373" s="65">
        <v>3</v>
      </c>
      <c r="E13373" s="66" t="s">
        <v>137</v>
      </c>
      <c r="F13373" s="67">
        <v>23206</v>
      </c>
      <c r="G13373" s="68">
        <f t="shared" si="380"/>
        <v>69618</v>
      </c>
      <c r="H13373" s="86" t="s">
        <v>169</v>
      </c>
      <c r="I13373" s="73"/>
    </row>
    <row r="13374" spans="1:9" hidden="1" x14ac:dyDescent="0.25">
      <c r="A13374" s="60" t="s">
        <v>6133</v>
      </c>
      <c r="B13374" s="60" t="s">
        <v>3997</v>
      </c>
      <c r="C13374" s="60" t="s">
        <v>4419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6133</v>
      </c>
      <c r="B13375" s="60" t="s">
        <v>6135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6133</v>
      </c>
      <c r="B13376" s="60" t="s">
        <v>4426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80"/>
        <v>495000</v>
      </c>
      <c r="H13376" s="86" t="s">
        <v>1637</v>
      </c>
      <c r="I13376" s="73" t="s">
        <v>12035</v>
      </c>
    </row>
    <row r="13377" spans="1:9" hidden="1" x14ac:dyDescent="0.25">
      <c r="A13377" s="60" t="s">
        <v>6133</v>
      </c>
      <c r="B13377" s="79" t="s">
        <v>4638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80"/>
        <v>110000</v>
      </c>
      <c r="H13377" s="86" t="s">
        <v>6134</v>
      </c>
      <c r="I13377" s="73"/>
    </row>
    <row r="13378" spans="1:9" hidden="1" x14ac:dyDescent="0.25">
      <c r="A13378" s="60" t="s">
        <v>6133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80"/>
        <v>200000</v>
      </c>
      <c r="H13378" s="86" t="s">
        <v>1146</v>
      </c>
      <c r="I13378" s="73"/>
    </row>
    <row r="13379" spans="1:9" hidden="1" x14ac:dyDescent="0.25">
      <c r="A13379" s="60" t="s">
        <v>6133</v>
      </c>
      <c r="B13379" s="94" t="s">
        <v>6121</v>
      </c>
      <c r="C13379" s="74" t="s">
        <v>12034</v>
      </c>
      <c r="D13379" s="65">
        <v>1</v>
      </c>
      <c r="E13379" s="66" t="s">
        <v>71</v>
      </c>
      <c r="F13379" s="67">
        <v>40000</v>
      </c>
      <c r="G13379" s="68">
        <f t="shared" si="380"/>
        <v>40000</v>
      </c>
      <c r="H13379" s="86" t="s">
        <v>953</v>
      </c>
      <c r="I13379" s="73"/>
    </row>
    <row r="13380" spans="1:9" hidden="1" x14ac:dyDescent="0.25">
      <c r="A13380" s="60" t="s">
        <v>6133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12036</v>
      </c>
    </row>
    <row r="13381" spans="1:9" hidden="1" x14ac:dyDescent="0.25">
      <c r="A13381" s="60" t="s">
        <v>6133</v>
      </c>
      <c r="B13381" s="60" t="s">
        <v>4047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80"/>
        <v>87791</v>
      </c>
      <c r="H13381" s="86" t="s">
        <v>3530</v>
      </c>
      <c r="I13381" s="86" t="s">
        <v>12036</v>
      </c>
    </row>
    <row r="13382" spans="1:9" hidden="1" x14ac:dyDescent="0.25">
      <c r="A13382" s="60" t="s">
        <v>6133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80"/>
        <v>39000</v>
      </c>
      <c r="H13382" s="86" t="s">
        <v>3530</v>
      </c>
      <c r="I13382" s="86" t="s">
        <v>12036</v>
      </c>
    </row>
    <row r="13383" spans="1:9" hidden="1" x14ac:dyDescent="0.25">
      <c r="A13383" s="60" t="s">
        <v>6133</v>
      </c>
      <c r="B13383" s="60" t="s">
        <v>8381</v>
      </c>
      <c r="C13383" s="60" t="s">
        <v>8382</v>
      </c>
      <c r="D13383" s="65">
        <v>1</v>
      </c>
      <c r="E13383" s="76" t="s">
        <v>31</v>
      </c>
      <c r="F13383" s="72">
        <v>92500</v>
      </c>
      <c r="G13383" s="217">
        <f t="shared" si="380"/>
        <v>92500</v>
      </c>
      <c r="H13383" s="86" t="s">
        <v>3530</v>
      </c>
      <c r="I13383" s="86" t="s">
        <v>12036</v>
      </c>
    </row>
    <row r="13384" spans="1:9" hidden="1" x14ac:dyDescent="0.25">
      <c r="A13384" s="60" t="s">
        <v>6133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9893</v>
      </c>
    </row>
    <row r="13385" spans="1:9" hidden="1" x14ac:dyDescent="0.25">
      <c r="A13385" s="60" t="s">
        <v>6133</v>
      </c>
      <c r="B13385" s="60" t="s">
        <v>4047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80"/>
        <v>87791</v>
      </c>
      <c r="H13385" s="69" t="s">
        <v>1788</v>
      </c>
      <c r="I13385" s="86" t="s">
        <v>9893</v>
      </c>
    </row>
    <row r="13386" spans="1:9" hidden="1" x14ac:dyDescent="0.25">
      <c r="A13386" s="60" t="s">
        <v>6133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80"/>
        <v>39000</v>
      </c>
      <c r="H13386" s="69" t="s">
        <v>1788</v>
      </c>
      <c r="I13386" s="86" t="s">
        <v>9893</v>
      </c>
    </row>
    <row r="13387" spans="1:9" hidden="1" x14ac:dyDescent="0.25">
      <c r="A13387" s="60" t="s">
        <v>6133</v>
      </c>
      <c r="B13387" s="60" t="s">
        <v>8381</v>
      </c>
      <c r="C13387" s="60" t="s">
        <v>8382</v>
      </c>
      <c r="D13387" s="65">
        <v>1</v>
      </c>
      <c r="E13387" s="76" t="s">
        <v>31</v>
      </c>
      <c r="F13387" s="72">
        <v>92500</v>
      </c>
      <c r="G13387" s="72">
        <f t="shared" si="380"/>
        <v>92500</v>
      </c>
      <c r="H13387" s="69" t="s">
        <v>1788</v>
      </c>
      <c r="I13387" s="86" t="s">
        <v>9893</v>
      </c>
    </row>
    <row r="13388" spans="1:9" hidden="1" x14ac:dyDescent="0.25">
      <c r="A13388" s="60" t="s">
        <v>6133</v>
      </c>
      <c r="B13388" s="60" t="s">
        <v>12037</v>
      </c>
      <c r="C13388" s="74" t="s">
        <v>12038</v>
      </c>
      <c r="D13388" s="65">
        <v>1</v>
      </c>
      <c r="E13388" s="66" t="s">
        <v>31</v>
      </c>
      <c r="F13388" s="72">
        <v>1400000</v>
      </c>
      <c r="G13388" s="68">
        <f t="shared" si="380"/>
        <v>1400000</v>
      </c>
      <c r="H13388" s="69" t="s">
        <v>1788</v>
      </c>
      <c r="I13388" s="86" t="s">
        <v>12039</v>
      </c>
    </row>
    <row r="13389" spans="1:9" hidden="1" x14ac:dyDescent="0.25">
      <c r="A13389" s="60" t="s">
        <v>6133</v>
      </c>
      <c r="B13389" s="60" t="s">
        <v>12040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80"/>
        <v>45000</v>
      </c>
      <c r="H13389" s="69" t="s">
        <v>1788</v>
      </c>
      <c r="I13389" s="86" t="s">
        <v>12039</v>
      </c>
    </row>
    <row r="13390" spans="1:9" hidden="1" x14ac:dyDescent="0.25">
      <c r="A13390" s="60" t="s">
        <v>6133</v>
      </c>
      <c r="B13390" s="60" t="s">
        <v>11456</v>
      </c>
      <c r="C13390" s="60" t="s">
        <v>5007</v>
      </c>
      <c r="D13390" s="65">
        <v>1</v>
      </c>
      <c r="E13390" s="66" t="s">
        <v>31</v>
      </c>
      <c r="F13390" s="67">
        <v>155000</v>
      </c>
      <c r="G13390" s="68">
        <f t="shared" si="380"/>
        <v>155000</v>
      </c>
      <c r="H13390" s="86" t="s">
        <v>1788</v>
      </c>
      <c r="I13390" s="86" t="s">
        <v>12039</v>
      </c>
    </row>
    <row r="13391" spans="1:9" hidden="1" x14ac:dyDescent="0.25">
      <c r="A13391" s="60" t="s">
        <v>6133</v>
      </c>
      <c r="B13391" s="60" t="s">
        <v>11215</v>
      </c>
      <c r="C13391" s="353" t="s">
        <v>12041</v>
      </c>
      <c r="D13391" s="65">
        <v>1</v>
      </c>
      <c r="E13391" s="66" t="s">
        <v>28</v>
      </c>
      <c r="F13391" s="62">
        <v>1620000</v>
      </c>
      <c r="G13391" s="68">
        <f t="shared" si="380"/>
        <v>1620000</v>
      </c>
      <c r="H13391" s="86" t="s">
        <v>2038</v>
      </c>
      <c r="I13391" s="86" t="s">
        <v>12042</v>
      </c>
    </row>
    <row r="13392" spans="1:9" hidden="1" x14ac:dyDescent="0.25">
      <c r="A13392" s="60" t="s">
        <v>6133</v>
      </c>
      <c r="B13392" s="60" t="s">
        <v>11215</v>
      </c>
      <c r="C13392" s="60" t="s">
        <v>12043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12042</v>
      </c>
    </row>
    <row r="13393" spans="1:9" hidden="1" x14ac:dyDescent="0.25">
      <c r="A13393" s="60" t="s">
        <v>6133</v>
      </c>
      <c r="B13393" s="75" t="s">
        <v>462</v>
      </c>
      <c r="C13393" s="60" t="s">
        <v>5007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12042</v>
      </c>
    </row>
    <row r="13394" spans="1:9" hidden="1" x14ac:dyDescent="0.25">
      <c r="A13394" s="60" t="s">
        <v>6133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12042</v>
      </c>
    </row>
    <row r="13395" spans="1:9" hidden="1" x14ac:dyDescent="0.25">
      <c r="A13395" s="60" t="s">
        <v>6133</v>
      </c>
      <c r="B13395" s="60" t="s">
        <v>4047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81">F13395*D13395</f>
        <v>87791</v>
      </c>
      <c r="H13395" s="86" t="s">
        <v>2038</v>
      </c>
      <c r="I13395" s="86" t="s">
        <v>12042</v>
      </c>
    </row>
    <row r="13396" spans="1:9" hidden="1" x14ac:dyDescent="0.25">
      <c r="A13396" s="60" t="s">
        <v>6133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81"/>
        <v>39000</v>
      </c>
      <c r="H13396" s="86" t="s">
        <v>2038</v>
      </c>
      <c r="I13396" s="86" t="s">
        <v>12042</v>
      </c>
    </row>
    <row r="13397" spans="1:9" hidden="1" x14ac:dyDescent="0.25">
      <c r="A13397" s="60" t="s">
        <v>6133</v>
      </c>
      <c r="B13397" s="60" t="s">
        <v>8381</v>
      </c>
      <c r="C13397" s="60" t="s">
        <v>8382</v>
      </c>
      <c r="D13397" s="65">
        <v>1</v>
      </c>
      <c r="E13397" s="66" t="s">
        <v>31</v>
      </c>
      <c r="F13397" s="72">
        <v>92500</v>
      </c>
      <c r="G13397" s="217">
        <f t="shared" si="381"/>
        <v>92500</v>
      </c>
      <c r="H13397" s="86" t="s">
        <v>2038</v>
      </c>
      <c r="I13397" s="86" t="s">
        <v>12042</v>
      </c>
    </row>
    <row r="13398" spans="1:9" hidden="1" x14ac:dyDescent="0.25">
      <c r="A13398" s="60" t="s">
        <v>6133</v>
      </c>
      <c r="B13398" s="60" t="s">
        <v>12040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81"/>
        <v>90000</v>
      </c>
      <c r="H13398" s="86" t="s">
        <v>2038</v>
      </c>
      <c r="I13398" s="86" t="s">
        <v>12042</v>
      </c>
    </row>
    <row r="13399" spans="1:9" hidden="1" x14ac:dyDescent="0.25">
      <c r="A13399" s="60" t="s">
        <v>6133</v>
      </c>
      <c r="B13399" s="60" t="s">
        <v>12037</v>
      </c>
      <c r="C13399" s="74" t="s">
        <v>12044</v>
      </c>
      <c r="D13399" s="81">
        <v>1</v>
      </c>
      <c r="E13399" s="66" t="s">
        <v>31</v>
      </c>
      <c r="F13399" s="72">
        <v>1400000</v>
      </c>
      <c r="G13399" s="217">
        <f t="shared" si="381"/>
        <v>1400000</v>
      </c>
      <c r="H13399" s="374" t="s">
        <v>1095</v>
      </c>
      <c r="I13399" s="86" t="s">
        <v>9894</v>
      </c>
    </row>
    <row r="13400" spans="1:9" hidden="1" x14ac:dyDescent="0.25">
      <c r="A13400" s="60" t="s">
        <v>6133</v>
      </c>
      <c r="B13400" s="60" t="s">
        <v>11456</v>
      </c>
      <c r="C13400" s="60" t="s">
        <v>5007</v>
      </c>
      <c r="D13400" s="81">
        <v>1</v>
      </c>
      <c r="E13400" s="66" t="s">
        <v>31</v>
      </c>
      <c r="F13400" s="67">
        <v>155000</v>
      </c>
      <c r="G13400" s="217">
        <f t="shared" si="381"/>
        <v>155000</v>
      </c>
      <c r="H13400" s="374" t="s">
        <v>1095</v>
      </c>
      <c r="I13400" s="86" t="s">
        <v>9894</v>
      </c>
    </row>
    <row r="13401" spans="1:9" hidden="1" x14ac:dyDescent="0.25">
      <c r="A13401" s="60" t="s">
        <v>6133</v>
      </c>
      <c r="B13401" s="60" t="s">
        <v>115</v>
      </c>
      <c r="C13401" s="87" t="s">
        <v>12045</v>
      </c>
      <c r="D13401" s="65">
        <v>1</v>
      </c>
      <c r="E13401" s="66" t="s">
        <v>31</v>
      </c>
      <c r="F13401" s="72">
        <v>1900000</v>
      </c>
      <c r="G13401" s="68">
        <f t="shared" si="381"/>
        <v>1900000</v>
      </c>
      <c r="H13401" s="86" t="s">
        <v>1095</v>
      </c>
      <c r="I13401" s="86" t="s">
        <v>9894</v>
      </c>
    </row>
    <row r="13402" spans="1:9" hidden="1" x14ac:dyDescent="0.25">
      <c r="A13402" s="60" t="s">
        <v>6133</v>
      </c>
      <c r="B13402" s="60" t="s">
        <v>115</v>
      </c>
      <c r="C13402" s="87" t="s">
        <v>12045</v>
      </c>
      <c r="D13402" s="60">
        <v>1</v>
      </c>
      <c r="E13402" s="60" t="s">
        <v>31</v>
      </c>
      <c r="F13402" s="72">
        <v>1900000</v>
      </c>
      <c r="G13402" s="217">
        <f t="shared" si="381"/>
        <v>1900000</v>
      </c>
      <c r="H13402" s="86" t="s">
        <v>1095</v>
      </c>
      <c r="I13402" s="86" t="s">
        <v>9894</v>
      </c>
    </row>
    <row r="13403" spans="1:9" hidden="1" x14ac:dyDescent="0.25">
      <c r="A13403" s="60" t="s">
        <v>6133</v>
      </c>
      <c r="B13403" s="60" t="s">
        <v>11434</v>
      </c>
      <c r="C13403" s="60" t="s">
        <v>5007</v>
      </c>
      <c r="D13403" s="81">
        <v>1</v>
      </c>
      <c r="E13403" s="66" t="s">
        <v>31</v>
      </c>
      <c r="F13403" s="217">
        <v>55000</v>
      </c>
      <c r="G13403" s="217">
        <f t="shared" si="381"/>
        <v>55000</v>
      </c>
      <c r="H13403" s="86" t="s">
        <v>1095</v>
      </c>
      <c r="I13403" s="364" t="s">
        <v>9894</v>
      </c>
    </row>
    <row r="13404" spans="1:9" hidden="1" x14ac:dyDescent="0.25">
      <c r="A13404" s="60" t="s">
        <v>6133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81"/>
        <v>900000</v>
      </c>
      <c r="H13404" s="86" t="s">
        <v>166</v>
      </c>
      <c r="I13404" s="364" t="s">
        <v>12046</v>
      </c>
    </row>
    <row r="13405" spans="1:9" hidden="1" x14ac:dyDescent="0.25">
      <c r="A13405" s="60" t="s">
        <v>6133</v>
      </c>
      <c r="B13405" s="79" t="s">
        <v>5292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81"/>
        <v>10000</v>
      </c>
      <c r="H13405" s="86" t="s">
        <v>166</v>
      </c>
      <c r="I13405" s="364" t="s">
        <v>12046</v>
      </c>
    </row>
    <row r="13406" spans="1:9" hidden="1" x14ac:dyDescent="0.25">
      <c r="A13406" s="60" t="s">
        <v>6133</v>
      </c>
      <c r="B13406" s="75" t="s">
        <v>462</v>
      </c>
      <c r="C13406" s="60" t="s">
        <v>5007</v>
      </c>
      <c r="D13406" s="65">
        <v>1</v>
      </c>
      <c r="E13406" s="66" t="s">
        <v>31</v>
      </c>
      <c r="F13406" s="72">
        <v>170000</v>
      </c>
      <c r="G13406" s="68">
        <f t="shared" si="381"/>
        <v>170000</v>
      </c>
      <c r="H13406" s="86" t="s">
        <v>1101</v>
      </c>
      <c r="I13406" s="60" t="s">
        <v>8986</v>
      </c>
    </row>
    <row r="13407" spans="1:9" hidden="1" x14ac:dyDescent="0.25">
      <c r="A13407" s="60" t="s">
        <v>6133</v>
      </c>
      <c r="B13407" s="79" t="s">
        <v>4205</v>
      </c>
      <c r="C13407" s="71" t="s">
        <v>5967</v>
      </c>
      <c r="D13407" s="65">
        <v>1</v>
      </c>
      <c r="E13407" s="76" t="s">
        <v>31</v>
      </c>
      <c r="F13407" s="72">
        <v>255000</v>
      </c>
      <c r="G13407" s="72">
        <f t="shared" si="381"/>
        <v>255000</v>
      </c>
      <c r="H13407" s="86" t="s">
        <v>1101</v>
      </c>
      <c r="I13407" s="60" t="s">
        <v>8986</v>
      </c>
    </row>
    <row r="13408" spans="1:9" hidden="1" x14ac:dyDescent="0.25">
      <c r="A13408" s="60" t="s">
        <v>6133</v>
      </c>
      <c r="B13408" s="60" t="s">
        <v>11215</v>
      </c>
      <c r="C13408" s="353" t="s">
        <v>12047</v>
      </c>
      <c r="D13408" s="65">
        <v>1</v>
      </c>
      <c r="E13408" s="66" t="s">
        <v>28</v>
      </c>
      <c r="F13408" s="62">
        <v>1620000</v>
      </c>
      <c r="G13408" s="68">
        <f t="shared" si="381"/>
        <v>1620000</v>
      </c>
      <c r="H13408" s="86" t="s">
        <v>667</v>
      </c>
      <c r="I13408" s="86" t="s">
        <v>12048</v>
      </c>
    </row>
    <row r="13409" spans="1:9" hidden="1" x14ac:dyDescent="0.25">
      <c r="A13409" s="60" t="s">
        <v>6133</v>
      </c>
      <c r="B13409" s="60" t="s">
        <v>11215</v>
      </c>
      <c r="C13409" s="60" t="s">
        <v>12049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12048</v>
      </c>
    </row>
    <row r="13410" spans="1:9" hidden="1" x14ac:dyDescent="0.25">
      <c r="A13410" s="60" t="s">
        <v>6133</v>
      </c>
      <c r="B13410" s="60" t="s">
        <v>12040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12048</v>
      </c>
    </row>
    <row r="13411" spans="1:9" hidden="1" x14ac:dyDescent="0.25">
      <c r="A13411" s="60" t="s">
        <v>6133</v>
      </c>
      <c r="B13411" s="60" t="s">
        <v>8632</v>
      </c>
      <c r="C13411" s="60" t="s">
        <v>8459</v>
      </c>
      <c r="D13411" s="60">
        <v>0.6</v>
      </c>
      <c r="E13411" s="60" t="s">
        <v>137</v>
      </c>
      <c r="F13411" s="61">
        <v>82500</v>
      </c>
      <c r="G13411" s="217">
        <f t="shared" si="381"/>
        <v>49500</v>
      </c>
      <c r="H13411" s="86" t="s">
        <v>667</v>
      </c>
      <c r="I13411" s="86" t="s">
        <v>12048</v>
      </c>
    </row>
    <row r="13412" spans="1:9" hidden="1" x14ac:dyDescent="0.25">
      <c r="A13412" s="60" t="s">
        <v>6133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81"/>
        <v>40000</v>
      </c>
      <c r="H13412" s="86" t="s">
        <v>667</v>
      </c>
      <c r="I13412" s="86" t="s">
        <v>12048</v>
      </c>
    </row>
    <row r="13413" spans="1:9" hidden="1" x14ac:dyDescent="0.25">
      <c r="A13413" s="60" t="s">
        <v>6133</v>
      </c>
      <c r="B13413" s="75" t="s">
        <v>462</v>
      </c>
      <c r="C13413" s="71" t="s">
        <v>5007</v>
      </c>
      <c r="D13413" s="60">
        <v>2</v>
      </c>
      <c r="E13413" s="60" t="s">
        <v>31</v>
      </c>
      <c r="F13413" s="61">
        <v>170000</v>
      </c>
      <c r="G13413" s="217">
        <f t="shared" si="381"/>
        <v>340000</v>
      </c>
      <c r="H13413" s="86" t="s">
        <v>667</v>
      </c>
      <c r="I13413" s="86" t="s">
        <v>12048</v>
      </c>
    </row>
    <row r="13414" spans="1:9" hidden="1" x14ac:dyDescent="0.25">
      <c r="A13414" s="60" t="s">
        <v>6133</v>
      </c>
      <c r="B13414" s="60" t="s">
        <v>12037</v>
      </c>
      <c r="C13414" s="74" t="s">
        <v>12050</v>
      </c>
      <c r="D13414" s="81">
        <v>1</v>
      </c>
      <c r="E13414" s="66" t="s">
        <v>31</v>
      </c>
      <c r="F13414" s="72">
        <v>1400000</v>
      </c>
      <c r="G13414" s="217">
        <f t="shared" si="381"/>
        <v>1400000</v>
      </c>
      <c r="H13414" s="86" t="s">
        <v>1043</v>
      </c>
      <c r="I13414" s="86" t="s">
        <v>12051</v>
      </c>
    </row>
    <row r="13415" spans="1:9" hidden="1" x14ac:dyDescent="0.25">
      <c r="A13415" s="60" t="s">
        <v>6133</v>
      </c>
      <c r="B13415" s="60" t="s">
        <v>12040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81"/>
        <v>45000</v>
      </c>
      <c r="H13415" s="86" t="s">
        <v>1043</v>
      </c>
      <c r="I13415" s="86" t="s">
        <v>12051</v>
      </c>
    </row>
    <row r="13416" spans="1:9" hidden="1" x14ac:dyDescent="0.25">
      <c r="A13416" s="60" t="s">
        <v>6133</v>
      </c>
      <c r="B13416" s="60" t="s">
        <v>11456</v>
      </c>
      <c r="C13416" s="60" t="s">
        <v>5007</v>
      </c>
      <c r="D13416" s="81">
        <v>1</v>
      </c>
      <c r="E13416" s="66" t="s">
        <v>31</v>
      </c>
      <c r="F13416" s="67">
        <v>155000</v>
      </c>
      <c r="G13416" s="217">
        <f t="shared" si="381"/>
        <v>155000</v>
      </c>
      <c r="H13416" s="86" t="s">
        <v>1043</v>
      </c>
      <c r="I13416" s="86" t="s">
        <v>12051</v>
      </c>
    </row>
    <row r="13417" spans="1:9" hidden="1" x14ac:dyDescent="0.25">
      <c r="A13417" s="60" t="s">
        <v>6133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81"/>
        <v>900000</v>
      </c>
      <c r="H13417" s="86" t="s">
        <v>198</v>
      </c>
      <c r="I13417" s="86" t="s">
        <v>8860</v>
      </c>
    </row>
    <row r="13418" spans="1:9" hidden="1" x14ac:dyDescent="0.25">
      <c r="A13418" s="60" t="s">
        <v>6133</v>
      </c>
      <c r="B13418" s="60" t="s">
        <v>6008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81"/>
        <v>25000</v>
      </c>
      <c r="H13418" s="86" t="s">
        <v>198</v>
      </c>
      <c r="I13418" s="86" t="s">
        <v>8860</v>
      </c>
    </row>
    <row r="13419" spans="1:9" hidden="1" x14ac:dyDescent="0.25">
      <c r="A13419" s="60" t="s">
        <v>6133</v>
      </c>
      <c r="B13419" s="60" t="s">
        <v>6048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81"/>
        <v>150000</v>
      </c>
      <c r="H13419" s="86" t="s">
        <v>198</v>
      </c>
      <c r="I13419" s="86" t="s">
        <v>8860</v>
      </c>
    </row>
    <row r="13420" spans="1:9" hidden="1" x14ac:dyDescent="0.25">
      <c r="A13420" s="60" t="s">
        <v>6133</v>
      </c>
      <c r="B13420" s="79" t="s">
        <v>4205</v>
      </c>
      <c r="C13420" s="71" t="s">
        <v>5967</v>
      </c>
      <c r="D13420" s="60">
        <v>1</v>
      </c>
      <c r="E13420" s="60" t="s">
        <v>31</v>
      </c>
      <c r="F13420" s="60">
        <v>255000</v>
      </c>
      <c r="G13420" s="217">
        <f t="shared" si="381"/>
        <v>255000</v>
      </c>
      <c r="H13420" s="86" t="s">
        <v>198</v>
      </c>
      <c r="I13420" s="86" t="s">
        <v>8860</v>
      </c>
    </row>
    <row r="13421" spans="1:9" hidden="1" x14ac:dyDescent="0.25">
      <c r="A13421" s="60" t="s">
        <v>6133</v>
      </c>
      <c r="B13421" s="60" t="s">
        <v>12052</v>
      </c>
      <c r="C13421" s="622" t="s">
        <v>70</v>
      </c>
      <c r="D13421" s="60">
        <v>1</v>
      </c>
      <c r="E13421" s="60" t="s">
        <v>31</v>
      </c>
      <c r="F13421" s="60">
        <v>950000</v>
      </c>
      <c r="G13421" s="217">
        <f t="shared" si="381"/>
        <v>950000</v>
      </c>
      <c r="H13421" s="86" t="s">
        <v>2277</v>
      </c>
      <c r="I13421" s="86" t="s">
        <v>8873</v>
      </c>
    </row>
    <row r="13422" spans="1:9" hidden="1" x14ac:dyDescent="0.25">
      <c r="A13422" s="60" t="s">
        <v>6133</v>
      </c>
      <c r="B13422" s="60" t="s">
        <v>8632</v>
      </c>
      <c r="C13422" s="60" t="s">
        <v>8459</v>
      </c>
      <c r="D13422" s="60">
        <v>0.3</v>
      </c>
      <c r="E13422" s="60" t="s">
        <v>137</v>
      </c>
      <c r="F13422" s="60">
        <v>82500</v>
      </c>
      <c r="G13422" s="217">
        <f t="shared" si="381"/>
        <v>24750</v>
      </c>
      <c r="H13422" s="86" t="s">
        <v>2277</v>
      </c>
      <c r="I13422" s="86" t="s">
        <v>8873</v>
      </c>
    </row>
    <row r="13423" spans="1:9" hidden="1" x14ac:dyDescent="0.25">
      <c r="A13423" s="60" t="s">
        <v>6133</v>
      </c>
      <c r="B13423" s="60" t="s">
        <v>12053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81"/>
        <v>125000</v>
      </c>
      <c r="H13423" s="86" t="s">
        <v>2277</v>
      </c>
      <c r="I13423" s="86" t="s">
        <v>8873</v>
      </c>
    </row>
    <row r="13424" spans="1:9" hidden="1" x14ac:dyDescent="0.25">
      <c r="A13424" s="60" t="s">
        <v>6133</v>
      </c>
      <c r="B13424" s="60" t="s">
        <v>7475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81"/>
        <v>8500</v>
      </c>
      <c r="H13424" s="86" t="s">
        <v>6134</v>
      </c>
      <c r="I13424" s="60"/>
    </row>
    <row r="13425" spans="1:9" hidden="1" x14ac:dyDescent="0.25">
      <c r="A13425" s="60" t="s">
        <v>6133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81"/>
        <v>27000</v>
      </c>
      <c r="H13425" s="86" t="s">
        <v>126</v>
      </c>
      <c r="I13425" s="60"/>
    </row>
    <row r="13426" spans="1:9" hidden="1" x14ac:dyDescent="0.25">
      <c r="A13426" s="60" t="s">
        <v>6133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81"/>
        <v>9000</v>
      </c>
      <c r="H13426" s="86" t="s">
        <v>126</v>
      </c>
      <c r="I13426" s="60"/>
    </row>
    <row r="13427" spans="1:9" hidden="1" x14ac:dyDescent="0.25">
      <c r="A13427" s="60" t="s">
        <v>6133</v>
      </c>
      <c r="B13427" s="60" t="s">
        <v>6136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81"/>
        <v>150000</v>
      </c>
      <c r="H13427" s="86" t="s">
        <v>126</v>
      </c>
      <c r="I13427" s="60"/>
    </row>
    <row r="13428" spans="1:9" hidden="1" x14ac:dyDescent="0.25">
      <c r="A13428" s="60" t="s">
        <v>6133</v>
      </c>
      <c r="B13428" s="60" t="s">
        <v>420</v>
      </c>
      <c r="C13428" s="60" t="s">
        <v>421</v>
      </c>
      <c r="D13428" s="512">
        <v>1</v>
      </c>
      <c r="E13428" s="60" t="s">
        <v>31</v>
      </c>
      <c r="F13428" s="394">
        <v>25000</v>
      </c>
      <c r="G13428" s="217">
        <f t="shared" si="381"/>
        <v>25000</v>
      </c>
      <c r="H13428" s="576" t="s">
        <v>126</v>
      </c>
      <c r="I13428" s="60"/>
    </row>
    <row r="13429" spans="1:9" hidden="1" x14ac:dyDescent="0.25">
      <c r="A13429" s="60" t="s">
        <v>6133</v>
      </c>
      <c r="B13429" s="60" t="s">
        <v>11215</v>
      </c>
      <c r="C13429" s="353" t="s">
        <v>12054</v>
      </c>
      <c r="D13429" s="65">
        <v>1</v>
      </c>
      <c r="E13429" s="66" t="s">
        <v>28</v>
      </c>
      <c r="F13429" s="62">
        <v>1620000</v>
      </c>
      <c r="G13429" s="217">
        <f t="shared" si="381"/>
        <v>1620000</v>
      </c>
      <c r="H13429" s="86" t="s">
        <v>536</v>
      </c>
      <c r="I13429" s="60" t="s">
        <v>12055</v>
      </c>
    </row>
    <row r="13430" spans="1:9" hidden="1" x14ac:dyDescent="0.25">
      <c r="A13430" s="60" t="s">
        <v>6133</v>
      </c>
      <c r="B13430" s="60" t="s">
        <v>11215</v>
      </c>
      <c r="C13430" s="60" t="s">
        <v>12056</v>
      </c>
      <c r="D13430" s="81">
        <v>1</v>
      </c>
      <c r="E13430" s="66" t="s">
        <v>28</v>
      </c>
      <c r="F13430" s="62">
        <v>1620000</v>
      </c>
      <c r="G13430" s="217">
        <f t="shared" si="381"/>
        <v>1620000</v>
      </c>
      <c r="H13430" s="86" t="s">
        <v>536</v>
      </c>
      <c r="I13430" s="60" t="s">
        <v>12055</v>
      </c>
    </row>
    <row r="13431" spans="1:9" hidden="1" x14ac:dyDescent="0.25">
      <c r="A13431" s="60" t="s">
        <v>6133</v>
      </c>
      <c r="B13431" s="75" t="s">
        <v>462</v>
      </c>
      <c r="C13431" s="71" t="s">
        <v>5007</v>
      </c>
      <c r="D13431" s="60">
        <v>2</v>
      </c>
      <c r="E13431" s="60" t="s">
        <v>31</v>
      </c>
      <c r="F13431" s="61">
        <v>170000</v>
      </c>
      <c r="G13431" s="217">
        <f t="shared" si="381"/>
        <v>340000</v>
      </c>
      <c r="H13431" s="86" t="s">
        <v>536</v>
      </c>
      <c r="I13431" s="60" t="s">
        <v>12055</v>
      </c>
    </row>
    <row r="13432" spans="1:9" hidden="1" x14ac:dyDescent="0.25">
      <c r="A13432" s="60" t="s">
        <v>6133</v>
      </c>
      <c r="B13432" s="60" t="s">
        <v>11434</v>
      </c>
      <c r="C13432" s="60" t="s">
        <v>5007</v>
      </c>
      <c r="D13432" s="60">
        <v>2</v>
      </c>
      <c r="E13432" s="60" t="s">
        <v>31</v>
      </c>
      <c r="F13432" s="61">
        <v>55000</v>
      </c>
      <c r="G13432" s="217">
        <f t="shared" si="381"/>
        <v>110000</v>
      </c>
      <c r="H13432" s="86" t="s">
        <v>536</v>
      </c>
      <c r="I13432" s="60" t="s">
        <v>12055</v>
      </c>
    </row>
    <row r="13433" spans="1:9" hidden="1" x14ac:dyDescent="0.25">
      <c r="A13433" s="60" t="s">
        <v>6133</v>
      </c>
      <c r="B13433" s="60" t="s">
        <v>465</v>
      </c>
      <c r="C13433" s="353" t="s">
        <v>12057</v>
      </c>
      <c r="D13433" s="60">
        <v>1</v>
      </c>
      <c r="E13433" s="60" t="s">
        <v>31</v>
      </c>
      <c r="F13433" s="61">
        <v>1700000</v>
      </c>
      <c r="G13433" s="217">
        <f t="shared" si="381"/>
        <v>1700000</v>
      </c>
      <c r="H13433" s="86" t="s">
        <v>1266</v>
      </c>
      <c r="I13433" s="60" t="s">
        <v>12058</v>
      </c>
    </row>
    <row r="13434" spans="1:9" hidden="1" x14ac:dyDescent="0.25">
      <c r="A13434" s="60" t="s">
        <v>6133</v>
      </c>
      <c r="B13434" s="60" t="s">
        <v>465</v>
      </c>
      <c r="C13434" s="353" t="s">
        <v>12059</v>
      </c>
      <c r="D13434" s="60">
        <v>1</v>
      </c>
      <c r="E13434" s="60" t="s">
        <v>31</v>
      </c>
      <c r="F13434" s="61">
        <v>1700000</v>
      </c>
      <c r="G13434" s="217">
        <f t="shared" si="381"/>
        <v>1700000</v>
      </c>
      <c r="H13434" s="86" t="s">
        <v>1266</v>
      </c>
      <c r="I13434" s="60" t="s">
        <v>12058</v>
      </c>
    </row>
    <row r="13435" spans="1:9" hidden="1" x14ac:dyDescent="0.25">
      <c r="A13435" s="60" t="s">
        <v>6133</v>
      </c>
      <c r="B13435" s="60" t="s">
        <v>465</v>
      </c>
      <c r="C13435" s="353" t="s">
        <v>12060</v>
      </c>
      <c r="D13435" s="60">
        <v>1</v>
      </c>
      <c r="E13435" s="60" t="s">
        <v>31</v>
      </c>
      <c r="F13435" s="61">
        <v>1700000</v>
      </c>
      <c r="G13435" s="217">
        <f t="shared" si="381"/>
        <v>1700000</v>
      </c>
      <c r="H13435" s="86" t="s">
        <v>1266</v>
      </c>
      <c r="I13435" s="60" t="s">
        <v>12061</v>
      </c>
    </row>
    <row r="13436" spans="1:9" hidden="1" x14ac:dyDescent="0.25">
      <c r="A13436" s="60" t="s">
        <v>6133</v>
      </c>
      <c r="B13436" s="60" t="s">
        <v>465</v>
      </c>
      <c r="C13436" s="353" t="s">
        <v>12062</v>
      </c>
      <c r="D13436" s="60">
        <v>1</v>
      </c>
      <c r="E13436" s="60" t="s">
        <v>31</v>
      </c>
      <c r="F13436" s="61">
        <v>1700000</v>
      </c>
      <c r="G13436" s="217">
        <f t="shared" si="381"/>
        <v>1700000</v>
      </c>
      <c r="H13436" s="86" t="s">
        <v>1266</v>
      </c>
      <c r="I13436" s="60" t="s">
        <v>12061</v>
      </c>
    </row>
    <row r="13437" spans="1:9" hidden="1" x14ac:dyDescent="0.25">
      <c r="A13437" s="60" t="s">
        <v>6133</v>
      </c>
      <c r="B13437" s="60" t="s">
        <v>465</v>
      </c>
      <c r="C13437" s="353" t="s">
        <v>12063</v>
      </c>
      <c r="D13437" s="60">
        <v>1</v>
      </c>
      <c r="E13437" s="60" t="s">
        <v>31</v>
      </c>
      <c r="F13437" s="61">
        <v>1700000</v>
      </c>
      <c r="G13437" s="217">
        <f t="shared" si="381"/>
        <v>1700000</v>
      </c>
      <c r="H13437" s="86" t="s">
        <v>1266</v>
      </c>
      <c r="I13437" s="60" t="s">
        <v>12061</v>
      </c>
    </row>
    <row r="13438" spans="1:9" hidden="1" x14ac:dyDescent="0.25">
      <c r="A13438" s="60" t="s">
        <v>6133</v>
      </c>
      <c r="B13438" s="60" t="s">
        <v>465</v>
      </c>
      <c r="C13438" s="353" t="s">
        <v>12064</v>
      </c>
      <c r="D13438" s="60">
        <v>1</v>
      </c>
      <c r="E13438" s="60" t="s">
        <v>31</v>
      </c>
      <c r="F13438" s="61">
        <v>1700000</v>
      </c>
      <c r="G13438" s="217">
        <f t="shared" si="381"/>
        <v>1700000</v>
      </c>
      <c r="H13438" s="86" t="s">
        <v>1266</v>
      </c>
      <c r="I13438" s="60" t="s">
        <v>12061</v>
      </c>
    </row>
    <row r="13439" spans="1:9" hidden="1" x14ac:dyDescent="0.25">
      <c r="A13439" s="60" t="s">
        <v>6133</v>
      </c>
      <c r="B13439" s="60" t="s">
        <v>465</v>
      </c>
      <c r="C13439" s="353" t="s">
        <v>12065</v>
      </c>
      <c r="D13439" s="60">
        <v>1</v>
      </c>
      <c r="E13439" s="60" t="s">
        <v>31</v>
      </c>
      <c r="F13439" s="61">
        <v>1700000</v>
      </c>
      <c r="G13439" s="217">
        <f t="shared" si="381"/>
        <v>1700000</v>
      </c>
      <c r="H13439" s="86" t="s">
        <v>1266</v>
      </c>
      <c r="I13439" s="60" t="s">
        <v>12061</v>
      </c>
    </row>
    <row r="13440" spans="1:9" hidden="1" x14ac:dyDescent="0.25">
      <c r="A13440" s="60" t="s">
        <v>6133</v>
      </c>
      <c r="B13440" s="60" t="s">
        <v>465</v>
      </c>
      <c r="C13440" s="353" t="s">
        <v>12066</v>
      </c>
      <c r="D13440" s="60">
        <v>1</v>
      </c>
      <c r="E13440" s="60" t="s">
        <v>31</v>
      </c>
      <c r="F13440" s="61">
        <v>1700000</v>
      </c>
      <c r="G13440" s="217">
        <f t="shared" si="381"/>
        <v>1700000</v>
      </c>
      <c r="H13440" s="86" t="s">
        <v>1266</v>
      </c>
      <c r="I13440" s="60" t="s">
        <v>12061</v>
      </c>
    </row>
    <row r="13441" spans="1:9" hidden="1" x14ac:dyDescent="0.25">
      <c r="A13441" s="60" t="s">
        <v>6133</v>
      </c>
      <c r="B13441" s="60" t="s">
        <v>465</v>
      </c>
      <c r="C13441" s="353" t="s">
        <v>12067</v>
      </c>
      <c r="D13441" s="60">
        <v>1</v>
      </c>
      <c r="E13441" s="60" t="s">
        <v>31</v>
      </c>
      <c r="F13441" s="61">
        <v>1700000</v>
      </c>
      <c r="G13441" s="217">
        <f t="shared" si="381"/>
        <v>1700000</v>
      </c>
      <c r="H13441" s="86" t="s">
        <v>1266</v>
      </c>
      <c r="I13441" s="60" t="s">
        <v>12061</v>
      </c>
    </row>
    <row r="13442" spans="1:9" hidden="1" x14ac:dyDescent="0.25">
      <c r="A13442" s="60" t="s">
        <v>6133</v>
      </c>
      <c r="B13442" s="60" t="s">
        <v>465</v>
      </c>
      <c r="C13442" s="60" t="s">
        <v>12068</v>
      </c>
      <c r="D13442" s="60">
        <v>1</v>
      </c>
      <c r="E13442" s="60" t="s">
        <v>31</v>
      </c>
      <c r="F13442" s="61">
        <v>1700000</v>
      </c>
      <c r="G13442" s="217">
        <f t="shared" si="381"/>
        <v>1700000</v>
      </c>
      <c r="H13442" s="86" t="s">
        <v>1266</v>
      </c>
      <c r="I13442" s="60" t="s">
        <v>12061</v>
      </c>
    </row>
    <row r="13443" spans="1:9" hidden="1" x14ac:dyDescent="0.25">
      <c r="A13443" s="60" t="s">
        <v>6133</v>
      </c>
      <c r="B13443" s="60" t="s">
        <v>12037</v>
      </c>
      <c r="C13443" s="353" t="s">
        <v>12069</v>
      </c>
      <c r="D13443" s="60">
        <v>1</v>
      </c>
      <c r="E13443" s="60" t="s">
        <v>31</v>
      </c>
      <c r="F13443" s="61">
        <v>1400000</v>
      </c>
      <c r="G13443" s="217">
        <f t="shared" si="381"/>
        <v>1400000</v>
      </c>
      <c r="H13443" s="86" t="s">
        <v>1266</v>
      </c>
      <c r="I13443" s="60" t="s">
        <v>12061</v>
      </c>
    </row>
    <row r="13444" spans="1:9" hidden="1" x14ac:dyDescent="0.25">
      <c r="A13444" s="60" t="s">
        <v>6133</v>
      </c>
      <c r="B13444" s="60" t="s">
        <v>12037</v>
      </c>
      <c r="C13444" s="353" t="s">
        <v>12070</v>
      </c>
      <c r="D13444" s="60">
        <v>1</v>
      </c>
      <c r="E13444" s="60" t="s">
        <v>31</v>
      </c>
      <c r="F13444" s="61">
        <v>1400000</v>
      </c>
      <c r="G13444" s="217">
        <f t="shared" si="381"/>
        <v>1400000</v>
      </c>
      <c r="H13444" s="86" t="s">
        <v>1266</v>
      </c>
      <c r="I13444" s="60" t="s">
        <v>12061</v>
      </c>
    </row>
    <row r="13445" spans="1:9" hidden="1" x14ac:dyDescent="0.25">
      <c r="A13445" s="60" t="s">
        <v>6133</v>
      </c>
      <c r="B13445" s="60" t="s">
        <v>12037</v>
      </c>
      <c r="C13445" s="353" t="s">
        <v>12071</v>
      </c>
      <c r="D13445" s="60">
        <v>1</v>
      </c>
      <c r="E13445" s="60" t="s">
        <v>31</v>
      </c>
      <c r="F13445" s="61">
        <v>1400000</v>
      </c>
      <c r="G13445" s="217">
        <f t="shared" si="381"/>
        <v>1400000</v>
      </c>
      <c r="H13445" s="86" t="s">
        <v>1266</v>
      </c>
      <c r="I13445" s="60" t="s">
        <v>12061</v>
      </c>
    </row>
    <row r="13446" spans="1:9" hidden="1" x14ac:dyDescent="0.25">
      <c r="A13446" s="60" t="s">
        <v>6133</v>
      </c>
      <c r="B13446" s="60" t="s">
        <v>12037</v>
      </c>
      <c r="C13446" s="353" t="s">
        <v>12072</v>
      </c>
      <c r="D13446" s="60">
        <v>1</v>
      </c>
      <c r="E13446" s="60" t="s">
        <v>31</v>
      </c>
      <c r="F13446" s="61">
        <v>1400000</v>
      </c>
      <c r="G13446" s="217">
        <f t="shared" si="381"/>
        <v>1400000</v>
      </c>
      <c r="H13446" s="86" t="s">
        <v>1266</v>
      </c>
      <c r="I13446" s="60" t="s">
        <v>12061</v>
      </c>
    </row>
    <row r="13447" spans="1:9" hidden="1" x14ac:dyDescent="0.25">
      <c r="A13447" s="60" t="s">
        <v>6133</v>
      </c>
      <c r="B13447" s="60" t="s">
        <v>11456</v>
      </c>
      <c r="C13447" s="60" t="s">
        <v>5007</v>
      </c>
      <c r="D13447" s="60">
        <v>4</v>
      </c>
      <c r="E13447" s="60" t="s">
        <v>31</v>
      </c>
      <c r="F13447" s="61">
        <v>155000</v>
      </c>
      <c r="G13447" s="217">
        <f t="shared" si="381"/>
        <v>620000</v>
      </c>
      <c r="H13447" s="86" t="s">
        <v>1266</v>
      </c>
      <c r="I13447" s="60" t="s">
        <v>12058</v>
      </c>
    </row>
    <row r="13448" spans="1:9" hidden="1" x14ac:dyDescent="0.25">
      <c r="A13448" s="60" t="s">
        <v>6133</v>
      </c>
      <c r="B13448" s="75" t="s">
        <v>462</v>
      </c>
      <c r="C13448" s="71" t="s">
        <v>5007</v>
      </c>
      <c r="D13448" s="60">
        <v>10</v>
      </c>
      <c r="E13448" s="60" t="s">
        <v>31</v>
      </c>
      <c r="F13448" s="61">
        <v>170000</v>
      </c>
      <c r="G13448" s="217">
        <f t="shared" si="381"/>
        <v>1700000</v>
      </c>
      <c r="H13448" s="86" t="s">
        <v>1266</v>
      </c>
      <c r="I13448" s="60" t="s">
        <v>12058</v>
      </c>
    </row>
    <row r="13449" spans="1:9" hidden="1" x14ac:dyDescent="0.25">
      <c r="A13449" s="60" t="s">
        <v>6133</v>
      </c>
      <c r="B13449" s="60" t="s">
        <v>12040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81"/>
        <v>630000</v>
      </c>
      <c r="H13449" s="86" t="s">
        <v>1266</v>
      </c>
      <c r="I13449" s="60" t="s">
        <v>12058</v>
      </c>
    </row>
    <row r="13450" spans="1:9" hidden="1" x14ac:dyDescent="0.25">
      <c r="A13450" s="60" t="s">
        <v>6133</v>
      </c>
      <c r="B13450" s="79" t="s">
        <v>6111</v>
      </c>
      <c r="C13450" s="60" t="s">
        <v>6112</v>
      </c>
      <c r="D13450" s="65">
        <v>4</v>
      </c>
      <c r="E13450" s="66" t="s">
        <v>31</v>
      </c>
      <c r="F13450" s="67">
        <v>2650000</v>
      </c>
      <c r="G13450" s="217">
        <f t="shared" si="381"/>
        <v>10600000</v>
      </c>
      <c r="H13450" s="86" t="s">
        <v>1266</v>
      </c>
      <c r="I13450" s="60" t="s">
        <v>12058</v>
      </c>
    </row>
    <row r="13451" spans="1:9" hidden="1" x14ac:dyDescent="0.25">
      <c r="A13451" s="60" t="s">
        <v>6133</v>
      </c>
      <c r="B13451" s="60" t="s">
        <v>6113</v>
      </c>
      <c r="C13451" s="60" t="s">
        <v>6112</v>
      </c>
      <c r="D13451" s="81">
        <v>2</v>
      </c>
      <c r="E13451" s="66" t="s">
        <v>31</v>
      </c>
      <c r="F13451" s="72">
        <v>3250000</v>
      </c>
      <c r="G13451" s="217">
        <f t="shared" si="381"/>
        <v>6500000</v>
      </c>
      <c r="H13451" s="86" t="s">
        <v>1266</v>
      </c>
      <c r="I13451" s="60" t="s">
        <v>12058</v>
      </c>
    </row>
    <row r="13452" spans="1:9" hidden="1" x14ac:dyDescent="0.25">
      <c r="A13452" s="60" t="s">
        <v>6137</v>
      </c>
      <c r="B13452" s="60" t="s">
        <v>11078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6137</v>
      </c>
      <c r="B13453" s="60" t="s">
        <v>10575</v>
      </c>
      <c r="C13453" s="60" t="s">
        <v>10576</v>
      </c>
      <c r="D13453" s="65">
        <v>1</v>
      </c>
      <c r="E13453" s="66" t="s">
        <v>31</v>
      </c>
      <c r="F13453" s="67">
        <v>1261000</v>
      </c>
      <c r="G13453" s="68">
        <f t="shared" ref="G13453:G13478" si="382">F13453*D13453</f>
        <v>1261000</v>
      </c>
      <c r="H13453" s="86" t="s">
        <v>134</v>
      </c>
      <c r="I13453" s="73"/>
    </row>
    <row r="13454" spans="1:9" hidden="1" x14ac:dyDescent="0.25">
      <c r="A13454" s="60" t="s">
        <v>6137</v>
      </c>
      <c r="B13454" s="63" t="s">
        <v>5733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82"/>
        <v>25000</v>
      </c>
      <c r="H13454" s="69" t="s">
        <v>134</v>
      </c>
      <c r="I13454" s="73"/>
    </row>
    <row r="13455" spans="1:9" hidden="1" x14ac:dyDescent="0.25">
      <c r="A13455" s="60" t="s">
        <v>6137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12073</v>
      </c>
    </row>
    <row r="13456" spans="1:9" hidden="1" x14ac:dyDescent="0.25">
      <c r="A13456" s="60" t="s">
        <v>6137</v>
      </c>
      <c r="B13456" s="60" t="s">
        <v>6138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4609</v>
      </c>
      <c r="I13456" s="73" t="s">
        <v>1</v>
      </c>
    </row>
    <row r="13457" spans="1:9" hidden="1" x14ac:dyDescent="0.25">
      <c r="A13457" s="60" t="s">
        <v>6137</v>
      </c>
      <c r="B13457" s="79" t="s">
        <v>6139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3901</v>
      </c>
      <c r="I13457" s="73"/>
    </row>
    <row r="13458" spans="1:9" hidden="1" x14ac:dyDescent="0.25">
      <c r="A13458" s="60" t="s">
        <v>6137</v>
      </c>
      <c r="B13458" s="60" t="s">
        <v>6140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6137</v>
      </c>
      <c r="B13459" s="79" t="s">
        <v>5651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82"/>
        <v>495000</v>
      </c>
      <c r="H13459" s="86" t="s">
        <v>1101</v>
      </c>
      <c r="I13459" s="73" t="s">
        <v>8986</v>
      </c>
    </row>
    <row r="13460" spans="1:9" hidden="1" x14ac:dyDescent="0.25">
      <c r="A13460" s="60" t="s">
        <v>6137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6137</v>
      </c>
      <c r="B13461" s="94" t="s">
        <v>6103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82"/>
        <v>5200000</v>
      </c>
      <c r="H13461" s="86" t="s">
        <v>696</v>
      </c>
      <c r="I13461" s="86" t="s">
        <v>12074</v>
      </c>
    </row>
    <row r="13462" spans="1:9" hidden="1" x14ac:dyDescent="0.25">
      <c r="A13462" s="60" t="s">
        <v>6137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82"/>
        <v>40000</v>
      </c>
      <c r="H13462" s="86" t="s">
        <v>1606</v>
      </c>
      <c r="I13462" s="86" t="s">
        <v>8902</v>
      </c>
    </row>
    <row r="13463" spans="1:9" hidden="1" x14ac:dyDescent="0.25">
      <c r="A13463" s="60" t="s">
        <v>6137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82"/>
        <v>193500</v>
      </c>
      <c r="H13463" s="86" t="s">
        <v>1606</v>
      </c>
      <c r="I13463" s="86" t="s">
        <v>8902</v>
      </c>
    </row>
    <row r="13464" spans="1:9" hidden="1" x14ac:dyDescent="0.25">
      <c r="A13464" s="60" t="s">
        <v>6137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8902</v>
      </c>
    </row>
    <row r="13465" spans="1:9" hidden="1" x14ac:dyDescent="0.25">
      <c r="A13465" s="60" t="s">
        <v>6137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82"/>
        <v>173445</v>
      </c>
      <c r="H13465" s="69" t="s">
        <v>2744</v>
      </c>
      <c r="I13465" s="86" t="s">
        <v>12075</v>
      </c>
    </row>
    <row r="13466" spans="1:9" hidden="1" x14ac:dyDescent="0.25">
      <c r="A13466" s="60" t="s">
        <v>6137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82"/>
        <v>13333</v>
      </c>
      <c r="H13466" s="69" t="s">
        <v>2744</v>
      </c>
      <c r="I13466" s="86" t="s">
        <v>12075</v>
      </c>
    </row>
    <row r="13467" spans="1:9" hidden="1" x14ac:dyDescent="0.25">
      <c r="A13467" s="60" t="s">
        <v>6137</v>
      </c>
      <c r="B13467" s="111" t="s">
        <v>5467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82"/>
        <v>65000</v>
      </c>
      <c r="H13467" s="69" t="s">
        <v>2744</v>
      </c>
      <c r="I13467" s="86" t="s">
        <v>12075</v>
      </c>
    </row>
    <row r="13468" spans="1:9" hidden="1" x14ac:dyDescent="0.25">
      <c r="A13468" s="60" t="s">
        <v>6137</v>
      </c>
      <c r="B13468" s="63" t="s">
        <v>6153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82"/>
        <v>25000</v>
      </c>
      <c r="H13468" s="374" t="s">
        <v>953</v>
      </c>
      <c r="I13468" s="86"/>
    </row>
    <row r="13469" spans="1:9" hidden="1" x14ac:dyDescent="0.25">
      <c r="A13469" s="60" t="s">
        <v>6137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82"/>
        <v>16000</v>
      </c>
      <c r="H13469" s="86" t="s">
        <v>953</v>
      </c>
      <c r="I13469" s="86"/>
    </row>
    <row r="13470" spans="1:9" hidden="1" x14ac:dyDescent="0.25">
      <c r="A13470" s="60" t="s">
        <v>6137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82"/>
        <v>111000</v>
      </c>
      <c r="H13470" s="86" t="s">
        <v>953</v>
      </c>
      <c r="I13470" s="86"/>
    </row>
    <row r="13471" spans="1:9" hidden="1" x14ac:dyDescent="0.25">
      <c r="A13471" s="60" t="s">
        <v>6137</v>
      </c>
      <c r="B13471" s="79" t="s">
        <v>4363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82"/>
        <v>15000</v>
      </c>
      <c r="H13471" s="86" t="s">
        <v>953</v>
      </c>
      <c r="I13471" s="86"/>
    </row>
    <row r="13472" spans="1:9" hidden="1" x14ac:dyDescent="0.25">
      <c r="A13472" s="60" t="s">
        <v>6137</v>
      </c>
      <c r="B13472" s="94" t="s">
        <v>6141</v>
      </c>
      <c r="C13472" s="74" t="s">
        <v>6142</v>
      </c>
      <c r="D13472" s="65">
        <v>1</v>
      </c>
      <c r="E13472" s="66" t="s">
        <v>31</v>
      </c>
      <c r="F13472" s="67">
        <v>1100000</v>
      </c>
      <c r="G13472" s="68">
        <f t="shared" si="382"/>
        <v>1100000</v>
      </c>
      <c r="H13472" s="86" t="s">
        <v>3096</v>
      </c>
      <c r="I13472" s="86"/>
    </row>
    <row r="13473" spans="1:9" hidden="1" x14ac:dyDescent="0.25">
      <c r="A13473" s="60" t="s">
        <v>6137</v>
      </c>
      <c r="B13473" s="94" t="s">
        <v>6143</v>
      </c>
      <c r="C13473" s="74" t="s">
        <v>6142</v>
      </c>
      <c r="D13473" s="65">
        <v>2</v>
      </c>
      <c r="E13473" s="66" t="s">
        <v>31</v>
      </c>
      <c r="F13473" s="67">
        <v>95000</v>
      </c>
      <c r="G13473" s="68">
        <f t="shared" si="382"/>
        <v>190000</v>
      </c>
      <c r="H13473" s="86" t="s">
        <v>3096</v>
      </c>
      <c r="I13473" s="86"/>
    </row>
    <row r="13474" spans="1:9" hidden="1" x14ac:dyDescent="0.25">
      <c r="A13474" s="60" t="s">
        <v>6137</v>
      </c>
      <c r="B13474" s="63" t="s">
        <v>6144</v>
      </c>
      <c r="C13474" s="74" t="s">
        <v>6142</v>
      </c>
      <c r="D13474" s="65">
        <v>1</v>
      </c>
      <c r="E13474" s="66" t="s">
        <v>31</v>
      </c>
      <c r="F13474" s="72">
        <v>65000</v>
      </c>
      <c r="G13474" s="68">
        <f t="shared" si="382"/>
        <v>65000</v>
      </c>
      <c r="H13474" s="86" t="s">
        <v>3096</v>
      </c>
      <c r="I13474" s="86"/>
    </row>
    <row r="13475" spans="1:9" hidden="1" x14ac:dyDescent="0.25">
      <c r="A13475" s="60" t="s">
        <v>6137</v>
      </c>
      <c r="B13475" s="63" t="s">
        <v>6145</v>
      </c>
      <c r="C13475" s="74" t="s">
        <v>6142</v>
      </c>
      <c r="D13475" s="65">
        <v>1</v>
      </c>
      <c r="E13475" s="66" t="s">
        <v>31</v>
      </c>
      <c r="F13475" s="72">
        <v>60000</v>
      </c>
      <c r="G13475" s="68">
        <f t="shared" si="382"/>
        <v>60000</v>
      </c>
      <c r="H13475" s="86" t="s">
        <v>3096</v>
      </c>
      <c r="I13475" s="86"/>
    </row>
    <row r="13476" spans="1:9" hidden="1" x14ac:dyDescent="0.25">
      <c r="A13476" s="60" t="s">
        <v>6137</v>
      </c>
      <c r="B13476" s="75" t="s">
        <v>6146</v>
      </c>
      <c r="C13476" s="74" t="s">
        <v>6142</v>
      </c>
      <c r="D13476" s="81">
        <v>1</v>
      </c>
      <c r="E13476" s="66" t="s">
        <v>28</v>
      </c>
      <c r="F13476" s="217">
        <v>200000</v>
      </c>
      <c r="G13476" s="68">
        <f t="shared" si="382"/>
        <v>200000</v>
      </c>
      <c r="H13476" s="86" t="s">
        <v>3096</v>
      </c>
      <c r="I13476" s="86"/>
    </row>
    <row r="13477" spans="1:9" hidden="1" x14ac:dyDescent="0.25">
      <c r="A13477" s="60" t="s">
        <v>6137</v>
      </c>
      <c r="B13477" s="60" t="s">
        <v>6149</v>
      </c>
      <c r="C13477" s="74" t="s">
        <v>6142</v>
      </c>
      <c r="D13477" s="81">
        <v>1</v>
      </c>
      <c r="E13477" s="66" t="s">
        <v>31</v>
      </c>
      <c r="F13477" s="217">
        <v>245000</v>
      </c>
      <c r="G13477" s="68">
        <f t="shared" si="382"/>
        <v>245000</v>
      </c>
      <c r="H13477" s="86" t="s">
        <v>3096</v>
      </c>
      <c r="I13477" s="86"/>
    </row>
    <row r="13478" spans="1:9" hidden="1" x14ac:dyDescent="0.25">
      <c r="A13478" s="60" t="s">
        <v>6137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82"/>
        <v>13333</v>
      </c>
      <c r="H13478" s="86" t="s">
        <v>3096</v>
      </c>
      <c r="I13478" s="86"/>
    </row>
    <row r="13479" spans="1:9" hidden="1" x14ac:dyDescent="0.25">
      <c r="A13479" s="60" t="s">
        <v>6137</v>
      </c>
      <c r="B13479" s="60" t="s">
        <v>6147</v>
      </c>
      <c r="C13479" s="74" t="s">
        <v>6142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6137</v>
      </c>
      <c r="B13480" s="60" t="s">
        <v>6148</v>
      </c>
      <c r="C13480" s="74" t="s">
        <v>6142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6137</v>
      </c>
      <c r="B13481" s="60" t="s">
        <v>6150</v>
      </c>
      <c r="C13481" s="74" t="s">
        <v>6142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6137</v>
      </c>
      <c r="B13482" s="60" t="s">
        <v>6152</v>
      </c>
      <c r="C13482" s="74" t="s">
        <v>6142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6137</v>
      </c>
      <c r="B13483" s="79" t="s">
        <v>6151</v>
      </c>
      <c r="C13483" s="74" t="s">
        <v>6142</v>
      </c>
      <c r="D13483" s="65">
        <v>2</v>
      </c>
      <c r="E13483" s="66" t="s">
        <v>31</v>
      </c>
      <c r="F13483" s="67">
        <v>1110000</v>
      </c>
      <c r="G13483" s="68">
        <f t="shared" ref="G13483:G13546" si="383">F13483*D13483</f>
        <v>2220000</v>
      </c>
      <c r="H13483" s="374" t="s">
        <v>620</v>
      </c>
      <c r="I13483" s="364"/>
    </row>
    <row r="13484" spans="1:9" hidden="1" x14ac:dyDescent="0.25">
      <c r="A13484" s="60" t="s">
        <v>6137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83"/>
        <v>138756</v>
      </c>
      <c r="H13484" s="86" t="s">
        <v>160</v>
      </c>
      <c r="I13484" s="86"/>
    </row>
    <row r="13485" spans="1:9" hidden="1" x14ac:dyDescent="0.25">
      <c r="A13485" s="60" t="s">
        <v>6137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83"/>
        <v>13333</v>
      </c>
      <c r="H13485" s="86" t="s">
        <v>160</v>
      </c>
      <c r="I13485" s="86"/>
    </row>
    <row r="13486" spans="1:9" hidden="1" x14ac:dyDescent="0.25">
      <c r="A13486" s="60" t="s">
        <v>6137</v>
      </c>
      <c r="B13486" s="60" t="s">
        <v>6155</v>
      </c>
      <c r="C13486" s="60" t="s">
        <v>4456</v>
      </c>
      <c r="D13486" s="81">
        <v>9</v>
      </c>
      <c r="E13486" s="66" t="s">
        <v>884</v>
      </c>
      <c r="F13486" s="217">
        <v>2423000</v>
      </c>
      <c r="G13486" s="217">
        <f t="shared" si="383"/>
        <v>21807000</v>
      </c>
      <c r="H13486" s="86" t="s">
        <v>6156</v>
      </c>
      <c r="I13486" s="86"/>
    </row>
    <row r="13487" spans="1:9" hidden="1" x14ac:dyDescent="0.25">
      <c r="A13487" s="60" t="s">
        <v>6137</v>
      </c>
      <c r="B13487" s="60" t="s">
        <v>6157</v>
      </c>
      <c r="C13487" s="60" t="s">
        <v>4456</v>
      </c>
      <c r="D13487" s="65">
        <v>2</v>
      </c>
      <c r="E13487" s="66" t="s">
        <v>884</v>
      </c>
      <c r="F13487" s="67">
        <v>1525500</v>
      </c>
      <c r="G13487" s="217">
        <f t="shared" si="383"/>
        <v>3051000</v>
      </c>
      <c r="H13487" s="86" t="s">
        <v>6156</v>
      </c>
      <c r="I13487" s="86"/>
    </row>
    <row r="13488" spans="1:9" hidden="1" x14ac:dyDescent="0.25">
      <c r="A13488" s="60" t="s">
        <v>6137</v>
      </c>
      <c r="B13488" s="80" t="s">
        <v>4641</v>
      </c>
      <c r="C13488" s="60" t="s">
        <v>4456</v>
      </c>
      <c r="D13488" s="81">
        <v>5</v>
      </c>
      <c r="E13488" s="66" t="s">
        <v>638</v>
      </c>
      <c r="F13488" s="217">
        <v>240000</v>
      </c>
      <c r="G13488" s="217">
        <f t="shared" si="383"/>
        <v>1200000</v>
      </c>
      <c r="H13488" s="86" t="s">
        <v>6158</v>
      </c>
      <c r="I13488" s="86"/>
    </row>
    <row r="13489" spans="1:9" hidden="1" x14ac:dyDescent="0.25">
      <c r="A13489" s="60" t="s">
        <v>6137</v>
      </c>
      <c r="B13489" s="77" t="s">
        <v>882</v>
      </c>
      <c r="C13489" s="60" t="s">
        <v>4456</v>
      </c>
      <c r="D13489" s="65">
        <v>1</v>
      </c>
      <c r="E13489" s="66" t="s">
        <v>638</v>
      </c>
      <c r="F13489" s="72">
        <v>663000</v>
      </c>
      <c r="G13489" s="217">
        <f t="shared" si="383"/>
        <v>663000</v>
      </c>
      <c r="H13489" s="86" t="s">
        <v>6159</v>
      </c>
      <c r="I13489" s="86"/>
    </row>
    <row r="13490" spans="1:9" hidden="1" x14ac:dyDescent="0.25">
      <c r="A13490" s="60" t="s">
        <v>6137</v>
      </c>
      <c r="B13490" s="60" t="s">
        <v>6160</v>
      </c>
      <c r="C13490" s="60" t="s">
        <v>4456</v>
      </c>
      <c r="D13490" s="65">
        <v>20</v>
      </c>
      <c r="E13490" s="66" t="s">
        <v>64</v>
      </c>
      <c r="F13490" s="72">
        <v>28750</v>
      </c>
      <c r="G13490" s="217">
        <f t="shared" si="383"/>
        <v>575000</v>
      </c>
      <c r="H13490" s="86" t="s">
        <v>112</v>
      </c>
      <c r="I13490" s="86"/>
    </row>
    <row r="13491" spans="1:9" hidden="1" x14ac:dyDescent="0.25">
      <c r="A13491" s="60" t="s">
        <v>6137</v>
      </c>
      <c r="B13491" s="60" t="s">
        <v>887</v>
      </c>
      <c r="C13491" s="60" t="s">
        <v>4456</v>
      </c>
      <c r="D13491" s="65">
        <v>20</v>
      </c>
      <c r="E13491" s="76" t="s">
        <v>64</v>
      </c>
      <c r="F13491" s="72">
        <v>28750</v>
      </c>
      <c r="G13491" s="217">
        <f t="shared" si="383"/>
        <v>575000</v>
      </c>
      <c r="H13491" s="86" t="s">
        <v>112</v>
      </c>
      <c r="I13491" s="86"/>
    </row>
    <row r="13492" spans="1:9" hidden="1" x14ac:dyDescent="0.25">
      <c r="A13492" s="60" t="s">
        <v>6137</v>
      </c>
      <c r="B13492" s="60" t="s">
        <v>6161</v>
      </c>
      <c r="C13492" s="60" t="s">
        <v>4456</v>
      </c>
      <c r="D13492" s="65">
        <v>2</v>
      </c>
      <c r="E13492" s="76" t="s">
        <v>638</v>
      </c>
      <c r="F13492" s="72">
        <v>128500</v>
      </c>
      <c r="G13492" s="217">
        <f t="shared" si="383"/>
        <v>257000</v>
      </c>
      <c r="H13492" s="86" t="s">
        <v>6156</v>
      </c>
      <c r="I13492" s="86"/>
    </row>
    <row r="13493" spans="1:9" hidden="1" x14ac:dyDescent="0.25">
      <c r="A13493" s="60" t="s">
        <v>6164</v>
      </c>
      <c r="B13493" s="60" t="s">
        <v>3997</v>
      </c>
      <c r="C13493" s="60" t="s">
        <v>4419</v>
      </c>
      <c r="D13493" s="65">
        <v>1</v>
      </c>
      <c r="E13493" s="66" t="s">
        <v>137</v>
      </c>
      <c r="F13493" s="67">
        <v>23206</v>
      </c>
      <c r="G13493" s="68">
        <f t="shared" si="383"/>
        <v>23206</v>
      </c>
      <c r="H13493" s="86" t="s">
        <v>1301</v>
      </c>
      <c r="I13493" s="86"/>
    </row>
    <row r="13494" spans="1:9" hidden="1" x14ac:dyDescent="0.25">
      <c r="A13494" s="60" t="s">
        <v>6164</v>
      </c>
      <c r="B13494" s="60" t="s">
        <v>10630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83"/>
        <v>175000</v>
      </c>
      <c r="H13494" s="69" t="s">
        <v>1146</v>
      </c>
      <c r="I13494" s="73" t="s">
        <v>12076</v>
      </c>
    </row>
    <row r="13495" spans="1:9" hidden="1" x14ac:dyDescent="0.25">
      <c r="A13495" s="60" t="s">
        <v>6164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83"/>
        <v>65000</v>
      </c>
      <c r="H13495" s="69" t="s">
        <v>1146</v>
      </c>
      <c r="I13495" s="73" t="s">
        <v>12076</v>
      </c>
    </row>
    <row r="13496" spans="1:9" hidden="1" x14ac:dyDescent="0.25">
      <c r="A13496" s="60" t="s">
        <v>6164</v>
      </c>
      <c r="B13496" s="60" t="s">
        <v>115</v>
      </c>
      <c r="C13496" s="60" t="s">
        <v>12077</v>
      </c>
      <c r="D13496" s="65">
        <v>1</v>
      </c>
      <c r="E13496" s="66" t="s">
        <v>71</v>
      </c>
      <c r="F13496" s="67">
        <v>1900000</v>
      </c>
      <c r="G13496" s="68">
        <f t="shared" si="383"/>
        <v>1900000</v>
      </c>
      <c r="H13496" s="69" t="s">
        <v>1146</v>
      </c>
      <c r="I13496" s="73" t="s">
        <v>12076</v>
      </c>
    </row>
    <row r="13497" spans="1:9" hidden="1" x14ac:dyDescent="0.25">
      <c r="A13497" s="60" t="s">
        <v>6164</v>
      </c>
      <c r="B13497" s="60" t="s">
        <v>115</v>
      </c>
      <c r="C13497" s="60" t="s">
        <v>12077</v>
      </c>
      <c r="D13497" s="65">
        <v>1</v>
      </c>
      <c r="E13497" s="66" t="s">
        <v>71</v>
      </c>
      <c r="F13497" s="67">
        <v>1900000</v>
      </c>
      <c r="G13497" s="68">
        <f t="shared" si="383"/>
        <v>1900000</v>
      </c>
      <c r="H13497" s="69" t="s">
        <v>1146</v>
      </c>
      <c r="I13497" s="73" t="s">
        <v>12076</v>
      </c>
    </row>
    <row r="13498" spans="1:9" hidden="1" x14ac:dyDescent="0.25">
      <c r="A13498" s="60" t="s">
        <v>6164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83"/>
        <v>54000</v>
      </c>
      <c r="H13498" s="86" t="s">
        <v>2744</v>
      </c>
      <c r="I13498" s="73" t="s">
        <v>8963</v>
      </c>
    </row>
    <row r="13499" spans="1:9" hidden="1" x14ac:dyDescent="0.25">
      <c r="A13499" s="60" t="s">
        <v>6164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83"/>
        <v>18000</v>
      </c>
      <c r="H13499" s="86" t="s">
        <v>2744</v>
      </c>
      <c r="I13499" s="73" t="s">
        <v>8963</v>
      </c>
    </row>
    <row r="13500" spans="1:9" hidden="1" x14ac:dyDescent="0.25">
      <c r="A13500" s="60" t="s">
        <v>6164</v>
      </c>
      <c r="B13500" s="60" t="s">
        <v>420</v>
      </c>
      <c r="C13500" s="60" t="s">
        <v>421</v>
      </c>
      <c r="D13500" s="512">
        <v>2</v>
      </c>
      <c r="E13500" s="60" t="s">
        <v>31</v>
      </c>
      <c r="F13500" s="394">
        <v>25000</v>
      </c>
      <c r="G13500" s="217">
        <f>F13500*D13500</f>
        <v>50000</v>
      </c>
      <c r="H13500" s="86" t="s">
        <v>2744</v>
      </c>
      <c r="I13500" s="73" t="s">
        <v>8963</v>
      </c>
    </row>
    <row r="13501" spans="1:9" hidden="1" x14ac:dyDescent="0.25">
      <c r="A13501" s="60" t="s">
        <v>6164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8963</v>
      </c>
    </row>
    <row r="13502" spans="1:9" hidden="1" x14ac:dyDescent="0.25">
      <c r="A13502" s="60" t="s">
        <v>6164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83"/>
        <v>13333</v>
      </c>
      <c r="H13502" s="86" t="s">
        <v>2744</v>
      </c>
      <c r="I13502" s="73" t="s">
        <v>8963</v>
      </c>
    </row>
    <row r="13503" spans="1:9" hidden="1" x14ac:dyDescent="0.25">
      <c r="A13503" s="60" t="s">
        <v>6164</v>
      </c>
      <c r="B13503" s="60" t="s">
        <v>5249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83"/>
        <v>110000</v>
      </c>
      <c r="H13503" s="86" t="s">
        <v>6165</v>
      </c>
      <c r="I13503" s="86"/>
    </row>
    <row r="13504" spans="1:9" hidden="1" x14ac:dyDescent="0.25">
      <c r="A13504" s="60" t="s">
        <v>6164</v>
      </c>
      <c r="B13504" s="60" t="s">
        <v>6173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6165</v>
      </c>
      <c r="I13504" s="86"/>
    </row>
    <row r="13505" spans="1:9" hidden="1" x14ac:dyDescent="0.25">
      <c r="A13505" s="60" t="s">
        <v>6164</v>
      </c>
      <c r="B13505" s="111" t="s">
        <v>5264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83"/>
        <v>57000</v>
      </c>
      <c r="H13505" s="69" t="s">
        <v>160</v>
      </c>
      <c r="I13505" s="86" t="s">
        <v>8901</v>
      </c>
    </row>
    <row r="13506" spans="1:9" hidden="1" x14ac:dyDescent="0.25">
      <c r="A13506" s="60" t="s">
        <v>6164</v>
      </c>
      <c r="B13506" s="60" t="s">
        <v>4925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83"/>
        <v>30000</v>
      </c>
      <c r="H13506" s="69" t="s">
        <v>160</v>
      </c>
      <c r="I13506" s="86" t="s">
        <v>8901</v>
      </c>
    </row>
    <row r="13507" spans="1:9" hidden="1" x14ac:dyDescent="0.25">
      <c r="A13507" s="60" t="s">
        <v>6164</v>
      </c>
      <c r="B13507" s="111" t="s">
        <v>6166</v>
      </c>
      <c r="C13507" s="119" t="s">
        <v>6167</v>
      </c>
      <c r="D13507" s="65">
        <v>1</v>
      </c>
      <c r="E13507" s="66" t="s">
        <v>71</v>
      </c>
      <c r="F13507" s="72">
        <v>270000</v>
      </c>
      <c r="G13507" s="72">
        <f t="shared" si="383"/>
        <v>270000</v>
      </c>
      <c r="H13507" s="69" t="s">
        <v>160</v>
      </c>
      <c r="I13507" s="86" t="s">
        <v>8901</v>
      </c>
    </row>
    <row r="13508" spans="1:9" hidden="1" x14ac:dyDescent="0.25">
      <c r="A13508" s="60" t="s">
        <v>6164</v>
      </c>
      <c r="B13508" s="79" t="s">
        <v>6168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83"/>
        <v>1570000</v>
      </c>
      <c r="H13508" s="86" t="s">
        <v>160</v>
      </c>
      <c r="I13508" s="86" t="s">
        <v>8901</v>
      </c>
    </row>
    <row r="13509" spans="1:9" hidden="1" x14ac:dyDescent="0.25">
      <c r="A13509" s="60" t="s">
        <v>6164</v>
      </c>
      <c r="B13509" s="63" t="s">
        <v>6172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83"/>
        <v>75000</v>
      </c>
      <c r="H13509" s="86" t="s">
        <v>160</v>
      </c>
      <c r="I13509" s="86" t="s">
        <v>8901</v>
      </c>
    </row>
    <row r="13510" spans="1:9" hidden="1" x14ac:dyDescent="0.25">
      <c r="A13510" s="60" t="s">
        <v>6164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83"/>
        <v>94000</v>
      </c>
      <c r="H13510" s="86" t="s">
        <v>160</v>
      </c>
      <c r="I13510" s="86" t="s">
        <v>8901</v>
      </c>
    </row>
    <row r="13511" spans="1:9" hidden="1" x14ac:dyDescent="0.25">
      <c r="A13511" s="60" t="s">
        <v>6164</v>
      </c>
      <c r="B13511" s="79" t="s">
        <v>8632</v>
      </c>
      <c r="C13511" s="60" t="s">
        <v>8459</v>
      </c>
      <c r="D13511" s="65">
        <v>0.3</v>
      </c>
      <c r="E13511" s="76" t="s">
        <v>137</v>
      </c>
      <c r="F13511" s="90">
        <v>82500</v>
      </c>
      <c r="G13511" s="68">
        <f t="shared" si="383"/>
        <v>24750</v>
      </c>
      <c r="H13511" s="86" t="s">
        <v>160</v>
      </c>
      <c r="I13511" s="86" t="s">
        <v>8901</v>
      </c>
    </row>
    <row r="13512" spans="1:9" hidden="1" x14ac:dyDescent="0.25">
      <c r="A13512" s="60" t="s">
        <v>6164</v>
      </c>
      <c r="B13512" s="60" t="s">
        <v>5890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12078</v>
      </c>
    </row>
    <row r="13513" spans="1:9" hidden="1" x14ac:dyDescent="0.25">
      <c r="A13513" s="60" t="s">
        <v>6164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12078</v>
      </c>
    </row>
    <row r="13514" spans="1:9" hidden="1" x14ac:dyDescent="0.25">
      <c r="A13514" s="60" t="s">
        <v>6164</v>
      </c>
      <c r="B13514" s="75" t="s">
        <v>6074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6164</v>
      </c>
      <c r="B13515" s="79" t="s">
        <v>5651</v>
      </c>
      <c r="C13515" s="74" t="s">
        <v>10563</v>
      </c>
      <c r="D13515" s="81">
        <v>1</v>
      </c>
      <c r="E13515" s="66" t="s">
        <v>28</v>
      </c>
      <c r="F13515" s="217">
        <v>520000</v>
      </c>
      <c r="G13515" s="68">
        <f t="shared" si="383"/>
        <v>520000</v>
      </c>
      <c r="H13515" s="86" t="s">
        <v>166</v>
      </c>
      <c r="I13515" s="86" t="s">
        <v>12046</v>
      </c>
    </row>
    <row r="13516" spans="1:9" hidden="1" x14ac:dyDescent="0.25">
      <c r="A13516" s="60" t="s">
        <v>6164</v>
      </c>
      <c r="B13516" s="79" t="s">
        <v>5651</v>
      </c>
      <c r="C13516" s="74" t="s">
        <v>10563</v>
      </c>
      <c r="D13516" s="81">
        <v>1</v>
      </c>
      <c r="E13516" s="66" t="s">
        <v>28</v>
      </c>
      <c r="F13516" s="217">
        <v>520000</v>
      </c>
      <c r="G13516" s="72">
        <f t="shared" si="383"/>
        <v>520000</v>
      </c>
      <c r="H13516" s="86" t="s">
        <v>620</v>
      </c>
      <c r="I13516" s="86" t="s">
        <v>12079</v>
      </c>
    </row>
    <row r="13517" spans="1:9" hidden="1" x14ac:dyDescent="0.25">
      <c r="A13517" s="60" t="s">
        <v>6164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83"/>
        <v>15000</v>
      </c>
      <c r="H13517" s="86" t="s">
        <v>620</v>
      </c>
      <c r="I13517" s="86" t="s">
        <v>12079</v>
      </c>
    </row>
    <row r="13518" spans="1:9" hidden="1" x14ac:dyDescent="0.25">
      <c r="A13518" s="60" t="s">
        <v>6164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83"/>
        <v>256500</v>
      </c>
      <c r="H13518" s="86" t="s">
        <v>1637</v>
      </c>
      <c r="I13518" s="364" t="s">
        <v>8890</v>
      </c>
    </row>
    <row r="13519" spans="1:9" hidden="1" x14ac:dyDescent="0.25">
      <c r="A13519" s="60" t="s">
        <v>6164</v>
      </c>
      <c r="B13519" s="60" t="s">
        <v>4047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83"/>
        <v>87791</v>
      </c>
      <c r="H13519" s="86" t="s">
        <v>1637</v>
      </c>
      <c r="I13519" s="364" t="s">
        <v>8890</v>
      </c>
    </row>
    <row r="13520" spans="1:9" hidden="1" x14ac:dyDescent="0.25">
      <c r="A13520" s="60" t="s">
        <v>6164</v>
      </c>
      <c r="B13520" s="111" t="s">
        <v>5264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83"/>
        <v>38000</v>
      </c>
      <c r="H13520" s="86" t="s">
        <v>1637</v>
      </c>
      <c r="I13520" s="364" t="s">
        <v>8890</v>
      </c>
    </row>
    <row r="13521" spans="1:9" hidden="1" x14ac:dyDescent="0.25">
      <c r="A13521" s="60" t="s">
        <v>6164</v>
      </c>
      <c r="B13521" s="60" t="s">
        <v>12080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83"/>
        <v>50000</v>
      </c>
      <c r="H13521" s="86" t="s">
        <v>1637</v>
      </c>
      <c r="I13521" s="364" t="s">
        <v>8890</v>
      </c>
    </row>
    <row r="13522" spans="1:9" hidden="1" x14ac:dyDescent="0.25">
      <c r="A13522" s="60" t="s">
        <v>6164</v>
      </c>
      <c r="B13522" s="79" t="s">
        <v>8632</v>
      </c>
      <c r="C13522" s="60" t="s">
        <v>8459</v>
      </c>
      <c r="D13522" s="65">
        <v>0.3</v>
      </c>
      <c r="E13522" s="76" t="s">
        <v>137</v>
      </c>
      <c r="F13522" s="90">
        <v>82500</v>
      </c>
      <c r="G13522" s="68">
        <f t="shared" si="383"/>
        <v>24750</v>
      </c>
      <c r="H13522" s="86" t="s">
        <v>1637</v>
      </c>
      <c r="I13522" s="364" t="s">
        <v>8890</v>
      </c>
    </row>
    <row r="13523" spans="1:9" hidden="1" x14ac:dyDescent="0.25">
      <c r="A13523" s="60" t="s">
        <v>6164</v>
      </c>
      <c r="B13523" s="60" t="s">
        <v>4925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83"/>
        <v>20000</v>
      </c>
      <c r="H13523" s="86" t="s">
        <v>1637</v>
      </c>
      <c r="I13523" s="364" t="s">
        <v>8890</v>
      </c>
    </row>
    <row r="13524" spans="1:9" hidden="1" x14ac:dyDescent="0.25">
      <c r="A13524" s="60" t="s">
        <v>6174</v>
      </c>
      <c r="B13524" s="111" t="s">
        <v>5036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83"/>
        <v>34000</v>
      </c>
      <c r="H13524" s="86" t="s">
        <v>3096</v>
      </c>
      <c r="I13524" s="86" t="s">
        <v>8886</v>
      </c>
    </row>
    <row r="13525" spans="1:9" hidden="1" x14ac:dyDescent="0.25">
      <c r="A13525" s="60" t="s">
        <v>6174</v>
      </c>
      <c r="B13525" s="79" t="s">
        <v>8632</v>
      </c>
      <c r="C13525" s="60" t="s">
        <v>8459</v>
      </c>
      <c r="D13525" s="65">
        <v>0.6</v>
      </c>
      <c r="E13525" s="76" t="s">
        <v>137</v>
      </c>
      <c r="F13525" s="90">
        <v>82500</v>
      </c>
      <c r="G13525" s="72">
        <f t="shared" si="383"/>
        <v>49500</v>
      </c>
      <c r="H13525" s="69" t="s">
        <v>1606</v>
      </c>
      <c r="I13525" s="73"/>
    </row>
    <row r="13526" spans="1:9" hidden="1" x14ac:dyDescent="0.25">
      <c r="A13526" s="60" t="s">
        <v>6174</v>
      </c>
      <c r="B13526" s="60" t="s">
        <v>4049</v>
      </c>
      <c r="C13526" s="60" t="s">
        <v>7359</v>
      </c>
      <c r="D13526" s="65">
        <v>1</v>
      </c>
      <c r="E13526" s="66" t="s">
        <v>31</v>
      </c>
      <c r="F13526" s="67">
        <v>126156</v>
      </c>
      <c r="G13526" s="68">
        <f t="shared" si="383"/>
        <v>126156</v>
      </c>
      <c r="H13526" s="69" t="s">
        <v>147</v>
      </c>
      <c r="I13526" s="73"/>
    </row>
    <row r="13527" spans="1:9" hidden="1" x14ac:dyDescent="0.25">
      <c r="A13527" s="60" t="s">
        <v>6174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83"/>
        <v>28500</v>
      </c>
      <c r="H13527" s="69" t="s">
        <v>147</v>
      </c>
      <c r="I13527" s="73"/>
    </row>
    <row r="13528" spans="1:9" hidden="1" x14ac:dyDescent="0.25">
      <c r="A13528" s="60" t="s">
        <v>6174</v>
      </c>
      <c r="B13528" s="79" t="s">
        <v>6179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83"/>
        <v>12000</v>
      </c>
      <c r="H13528" s="86" t="s">
        <v>648</v>
      </c>
      <c r="I13528" s="73"/>
    </row>
    <row r="13529" spans="1:9" hidden="1" x14ac:dyDescent="0.25">
      <c r="A13529" s="60" t="s">
        <v>6174</v>
      </c>
      <c r="B13529" s="111" t="s">
        <v>5467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83"/>
        <v>65000</v>
      </c>
      <c r="H13529" s="86" t="s">
        <v>789</v>
      </c>
      <c r="I13529" s="73" t="s">
        <v>8887</v>
      </c>
    </row>
    <row r="13530" spans="1:9" hidden="1" x14ac:dyDescent="0.25">
      <c r="A13530" s="60" t="s">
        <v>6174</v>
      </c>
      <c r="B13530" s="79" t="s">
        <v>5651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83"/>
        <v>495000</v>
      </c>
      <c r="H13530" s="86" t="s">
        <v>789</v>
      </c>
      <c r="I13530" s="73" t="s">
        <v>8887</v>
      </c>
    </row>
    <row r="13531" spans="1:9" hidden="1" x14ac:dyDescent="0.25">
      <c r="A13531" s="60" t="s">
        <v>6174</v>
      </c>
      <c r="B13531" s="60" t="s">
        <v>465</v>
      </c>
      <c r="C13531" s="60" t="s">
        <v>12081</v>
      </c>
      <c r="D13531" s="65">
        <v>1</v>
      </c>
      <c r="E13531" s="66" t="s">
        <v>31</v>
      </c>
      <c r="F13531" s="105">
        <v>1700000</v>
      </c>
      <c r="G13531" s="68">
        <f t="shared" si="383"/>
        <v>1700000</v>
      </c>
      <c r="H13531" s="86" t="s">
        <v>789</v>
      </c>
      <c r="I13531" s="73" t="s">
        <v>8887</v>
      </c>
    </row>
    <row r="13532" spans="1:9" hidden="1" x14ac:dyDescent="0.25">
      <c r="A13532" s="60" t="s">
        <v>6174</v>
      </c>
      <c r="B13532" s="60" t="s">
        <v>465</v>
      </c>
      <c r="C13532" s="60" t="s">
        <v>12082</v>
      </c>
      <c r="D13532" s="60">
        <v>1</v>
      </c>
      <c r="E13532" s="71" t="s">
        <v>31</v>
      </c>
      <c r="F13532" s="61">
        <v>1700000</v>
      </c>
      <c r="G13532" s="68">
        <f t="shared" si="383"/>
        <v>1700000</v>
      </c>
      <c r="H13532" s="86" t="s">
        <v>789</v>
      </c>
      <c r="I13532" s="60" t="s">
        <v>8887</v>
      </c>
    </row>
    <row r="13533" spans="1:9" hidden="1" x14ac:dyDescent="0.25">
      <c r="A13533" s="60" t="s">
        <v>6174</v>
      </c>
      <c r="B13533" s="75" t="s">
        <v>462</v>
      </c>
      <c r="C13533" s="71" t="s">
        <v>5007</v>
      </c>
      <c r="D13533" s="60">
        <v>2</v>
      </c>
      <c r="E13533" s="71" t="s">
        <v>31</v>
      </c>
      <c r="F13533" s="61">
        <v>170000</v>
      </c>
      <c r="G13533" s="68">
        <f t="shared" si="383"/>
        <v>340000</v>
      </c>
      <c r="H13533" s="86" t="s">
        <v>789</v>
      </c>
      <c r="I13533" s="60" t="s">
        <v>8887</v>
      </c>
    </row>
    <row r="13534" spans="1:9" hidden="1" x14ac:dyDescent="0.25">
      <c r="A13534" s="60" t="s">
        <v>6174</v>
      </c>
      <c r="B13534" s="60" t="s">
        <v>11434</v>
      </c>
      <c r="C13534" s="60" t="s">
        <v>5007</v>
      </c>
      <c r="D13534" s="60">
        <v>2</v>
      </c>
      <c r="E13534" s="71" t="s">
        <v>31</v>
      </c>
      <c r="F13534" s="61">
        <v>55000</v>
      </c>
      <c r="G13534" s="68">
        <f t="shared" si="383"/>
        <v>110000</v>
      </c>
      <c r="H13534" s="86" t="s">
        <v>789</v>
      </c>
      <c r="I13534" s="60" t="s">
        <v>8887</v>
      </c>
    </row>
    <row r="13535" spans="1:9" hidden="1" x14ac:dyDescent="0.25">
      <c r="A13535" s="60" t="s">
        <v>6174</v>
      </c>
      <c r="B13535" s="60" t="s">
        <v>12040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83"/>
        <v>90000</v>
      </c>
      <c r="H13535" s="112" t="s">
        <v>671</v>
      </c>
      <c r="I13535" s="399" t="s">
        <v>8988</v>
      </c>
    </row>
    <row r="13536" spans="1:9" hidden="1" x14ac:dyDescent="0.25">
      <c r="A13536" s="60" t="s">
        <v>6174</v>
      </c>
      <c r="B13536" s="75" t="s">
        <v>462</v>
      </c>
      <c r="C13536" s="71" t="s">
        <v>5007</v>
      </c>
      <c r="D13536" s="60">
        <v>2</v>
      </c>
      <c r="E13536" s="71" t="s">
        <v>31</v>
      </c>
      <c r="F13536" s="61">
        <v>170000</v>
      </c>
      <c r="G13536" s="227">
        <f t="shared" si="383"/>
        <v>340000</v>
      </c>
      <c r="H13536" s="112" t="s">
        <v>671</v>
      </c>
      <c r="I13536" s="399" t="s">
        <v>8988</v>
      </c>
    </row>
    <row r="13537" spans="1:9" hidden="1" x14ac:dyDescent="0.25">
      <c r="A13537" s="60" t="s">
        <v>6174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6">
        <v>300000</v>
      </c>
      <c r="G13537" s="227">
        <f t="shared" si="383"/>
        <v>300000</v>
      </c>
      <c r="H13537" s="112" t="s">
        <v>671</v>
      </c>
      <c r="I13537" s="399" t="s">
        <v>8988</v>
      </c>
    </row>
    <row r="13538" spans="1:9" hidden="1" x14ac:dyDescent="0.25">
      <c r="A13538" s="60" t="s">
        <v>6174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83"/>
        <v>350000</v>
      </c>
      <c r="H13538" s="112" t="s">
        <v>671</v>
      </c>
      <c r="I13538" s="399" t="s">
        <v>8988</v>
      </c>
    </row>
    <row r="13539" spans="1:9" hidden="1" x14ac:dyDescent="0.25">
      <c r="A13539" s="60" t="s">
        <v>6174</v>
      </c>
      <c r="B13539" s="611" t="s">
        <v>5651</v>
      </c>
      <c r="C13539" s="491" t="s">
        <v>600</v>
      </c>
      <c r="D13539" s="486">
        <v>1</v>
      </c>
      <c r="E13539" s="487" t="s">
        <v>31</v>
      </c>
      <c r="F13539" s="488">
        <v>495000</v>
      </c>
      <c r="G13539" s="489">
        <f t="shared" si="383"/>
        <v>495000</v>
      </c>
      <c r="H13539" s="623" t="s">
        <v>671</v>
      </c>
      <c r="I13539" s="624" t="s">
        <v>8988</v>
      </c>
    </row>
    <row r="13540" spans="1:9" hidden="1" x14ac:dyDescent="0.25">
      <c r="A13540" s="60" t="s">
        <v>6174</v>
      </c>
      <c r="B13540" s="60" t="s">
        <v>465</v>
      </c>
      <c r="C13540" s="71" t="s">
        <v>12083</v>
      </c>
      <c r="D13540" s="65">
        <v>1</v>
      </c>
      <c r="E13540" s="66" t="s">
        <v>31</v>
      </c>
      <c r="F13540" s="72">
        <v>1700000</v>
      </c>
      <c r="G13540" s="68">
        <f t="shared" si="383"/>
        <v>1700000</v>
      </c>
      <c r="H13540" s="112" t="s">
        <v>671</v>
      </c>
      <c r="I13540" s="399" t="s">
        <v>8988</v>
      </c>
    </row>
    <row r="13541" spans="1:9" hidden="1" x14ac:dyDescent="0.25">
      <c r="A13541" s="60" t="s">
        <v>6174</v>
      </c>
      <c r="B13541" s="60" t="s">
        <v>465</v>
      </c>
      <c r="C13541" s="60" t="s">
        <v>12084</v>
      </c>
      <c r="D13541" s="65">
        <v>1</v>
      </c>
      <c r="E13541" s="76" t="s">
        <v>31</v>
      </c>
      <c r="F13541" s="72">
        <v>1700000</v>
      </c>
      <c r="G13541" s="217">
        <f t="shared" si="383"/>
        <v>1700000</v>
      </c>
      <c r="H13541" s="112" t="s">
        <v>671</v>
      </c>
      <c r="I13541" s="399" t="s">
        <v>8988</v>
      </c>
    </row>
    <row r="13542" spans="1:9" hidden="1" x14ac:dyDescent="0.25">
      <c r="A13542" s="60" t="s">
        <v>6174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83"/>
        <v>228000</v>
      </c>
      <c r="H13542" s="86" t="s">
        <v>1032</v>
      </c>
      <c r="I13542" s="86" t="s">
        <v>8899</v>
      </c>
    </row>
    <row r="13543" spans="1:9" hidden="1" x14ac:dyDescent="0.25">
      <c r="A13543" s="60" t="s">
        <v>6174</v>
      </c>
      <c r="B13543" s="60" t="s">
        <v>5733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6165</v>
      </c>
      <c r="I13543" s="86"/>
    </row>
    <row r="13544" spans="1:9" hidden="1" x14ac:dyDescent="0.25">
      <c r="A13544" s="60" t="s">
        <v>6174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6165</v>
      </c>
      <c r="I13544" s="86"/>
    </row>
    <row r="13545" spans="1:9" hidden="1" x14ac:dyDescent="0.25">
      <c r="A13545" s="60" t="s">
        <v>6174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83"/>
        <v>75000</v>
      </c>
      <c r="H13545" s="86" t="s">
        <v>6165</v>
      </c>
      <c r="I13545" s="86"/>
    </row>
    <row r="13546" spans="1:9" hidden="1" x14ac:dyDescent="0.25">
      <c r="A13546" s="60" t="s">
        <v>6174</v>
      </c>
      <c r="B13546" s="60" t="s">
        <v>6175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83"/>
        <v>115000</v>
      </c>
      <c r="H13546" s="86" t="s">
        <v>6202</v>
      </c>
      <c r="I13546" s="86"/>
    </row>
    <row r="13547" spans="1:9" hidden="1" x14ac:dyDescent="0.25">
      <c r="A13547" s="60" t="s">
        <v>6174</v>
      </c>
      <c r="B13547" s="111" t="s">
        <v>6177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84">F13547*D13547</f>
        <v>45000</v>
      </c>
      <c r="H13547" s="86" t="s">
        <v>6202</v>
      </c>
      <c r="I13547" s="86"/>
    </row>
    <row r="13548" spans="1:9" hidden="1" x14ac:dyDescent="0.25">
      <c r="A13548" s="60" t="s">
        <v>6174</v>
      </c>
      <c r="B13548" s="79" t="s">
        <v>6178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84"/>
        <v>50000</v>
      </c>
      <c r="H13548" s="86" t="s">
        <v>6202</v>
      </c>
      <c r="I13548" s="364"/>
    </row>
    <row r="13549" spans="1:9" hidden="1" x14ac:dyDescent="0.25">
      <c r="A13549" s="60" t="s">
        <v>6174</v>
      </c>
      <c r="B13549" s="60" t="s">
        <v>6184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84"/>
        <v>180000</v>
      </c>
      <c r="H13549" s="86" t="s">
        <v>6202</v>
      </c>
      <c r="I13549" s="364"/>
    </row>
    <row r="13550" spans="1:9" hidden="1" x14ac:dyDescent="0.25">
      <c r="A13550" s="60" t="s">
        <v>6174</v>
      </c>
      <c r="B13550" s="60" t="s">
        <v>6187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84"/>
        <v>200000</v>
      </c>
      <c r="H13550" s="86" t="s">
        <v>552</v>
      </c>
      <c r="I13550" s="364"/>
    </row>
    <row r="13551" spans="1:9" hidden="1" x14ac:dyDescent="0.25">
      <c r="A13551" s="60" t="s">
        <v>6174</v>
      </c>
      <c r="B13551" s="60" t="s">
        <v>6185</v>
      </c>
      <c r="C13551" s="74" t="s">
        <v>6186</v>
      </c>
      <c r="D13551" s="81">
        <v>1</v>
      </c>
      <c r="E13551" s="66" t="s">
        <v>31</v>
      </c>
      <c r="F13551" s="217">
        <v>269000</v>
      </c>
      <c r="G13551" s="68">
        <f t="shared" si="384"/>
        <v>269000</v>
      </c>
      <c r="H13551" s="86" t="s">
        <v>953</v>
      </c>
      <c r="I13551" s="73"/>
    </row>
    <row r="13552" spans="1:9" hidden="1" x14ac:dyDescent="0.25">
      <c r="A13552" s="60" t="s">
        <v>6174</v>
      </c>
      <c r="B13552" s="60" t="s">
        <v>4941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84"/>
        <v>325000</v>
      </c>
      <c r="H13552" s="86" t="s">
        <v>953</v>
      </c>
      <c r="I13552" s="73"/>
    </row>
    <row r="13553" spans="1:9" hidden="1" x14ac:dyDescent="0.25">
      <c r="A13553" s="60" t="s">
        <v>6174</v>
      </c>
      <c r="B13553" s="111" t="s">
        <v>5917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84"/>
        <v>75000</v>
      </c>
      <c r="H13553" s="86" t="s">
        <v>953</v>
      </c>
      <c r="I13553" s="73"/>
    </row>
    <row r="13554" spans="1:9" hidden="1" x14ac:dyDescent="0.25">
      <c r="A13554" s="60" t="s">
        <v>6174</v>
      </c>
      <c r="B13554" s="60" t="s">
        <v>12085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6174</v>
      </c>
      <c r="B13555" s="60" t="s">
        <v>5733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6174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6174</v>
      </c>
      <c r="B13557" s="111" t="s">
        <v>11792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6174</v>
      </c>
      <c r="B13558" s="60" t="s">
        <v>465</v>
      </c>
      <c r="C13558" s="74" t="s">
        <v>12086</v>
      </c>
      <c r="D13558" s="60">
        <v>1</v>
      </c>
      <c r="E13558" s="60" t="s">
        <v>31</v>
      </c>
      <c r="F13558" s="61">
        <v>1700000</v>
      </c>
      <c r="G13558" s="217">
        <f t="shared" si="384"/>
        <v>1700000</v>
      </c>
      <c r="H13558" s="86" t="s">
        <v>198</v>
      </c>
      <c r="I13558" s="86" t="s">
        <v>8930</v>
      </c>
    </row>
    <row r="13559" spans="1:9" hidden="1" x14ac:dyDescent="0.25">
      <c r="A13559" s="60" t="s">
        <v>6174</v>
      </c>
      <c r="B13559" s="60" t="s">
        <v>465</v>
      </c>
      <c r="C13559" s="71" t="s">
        <v>12087</v>
      </c>
      <c r="D13559" s="60">
        <v>1</v>
      </c>
      <c r="E13559" s="60" t="s">
        <v>31</v>
      </c>
      <c r="F13559" s="61">
        <v>1700000</v>
      </c>
      <c r="G13559" s="217">
        <f t="shared" si="384"/>
        <v>1700000</v>
      </c>
      <c r="H13559" s="86" t="s">
        <v>198</v>
      </c>
      <c r="I13559" s="86" t="s">
        <v>8930</v>
      </c>
    </row>
    <row r="13560" spans="1:9" hidden="1" x14ac:dyDescent="0.25">
      <c r="A13560" s="491" t="s">
        <v>6174</v>
      </c>
      <c r="B13560" s="611" t="s">
        <v>5651</v>
      </c>
      <c r="C13560" s="491" t="s">
        <v>600</v>
      </c>
      <c r="D13560" s="486">
        <v>1</v>
      </c>
      <c r="E13560" s="487" t="s">
        <v>31</v>
      </c>
      <c r="F13560" s="488">
        <v>495000</v>
      </c>
      <c r="G13560" s="591">
        <f t="shared" si="384"/>
        <v>495000</v>
      </c>
      <c r="H13560" s="592" t="s">
        <v>198</v>
      </c>
      <c r="I13560" s="592" t="s">
        <v>8930</v>
      </c>
    </row>
    <row r="13561" spans="1:9" hidden="1" x14ac:dyDescent="0.25">
      <c r="A13561" s="60" t="s">
        <v>6174</v>
      </c>
      <c r="B13561" s="75" t="s">
        <v>462</v>
      </c>
      <c r="C13561" s="71" t="s">
        <v>5007</v>
      </c>
      <c r="D13561" s="60">
        <v>2</v>
      </c>
      <c r="E13561" s="60" t="s">
        <v>31</v>
      </c>
      <c r="F13561" s="61">
        <v>170000</v>
      </c>
      <c r="G13561" s="217">
        <f t="shared" si="384"/>
        <v>340000</v>
      </c>
      <c r="H13561" s="86" t="s">
        <v>198</v>
      </c>
      <c r="I13561" s="86" t="s">
        <v>8930</v>
      </c>
    </row>
    <row r="13562" spans="1:9" hidden="1" x14ac:dyDescent="0.25">
      <c r="A13562" s="60" t="s">
        <v>6174</v>
      </c>
      <c r="B13562" s="60" t="s">
        <v>11434</v>
      </c>
      <c r="C13562" s="60" t="s">
        <v>5007</v>
      </c>
      <c r="D13562" s="65">
        <v>2</v>
      </c>
      <c r="E13562" s="60" t="s">
        <v>28</v>
      </c>
      <c r="F13562" s="67">
        <v>55000</v>
      </c>
      <c r="G13562" s="217">
        <f t="shared" si="384"/>
        <v>110000</v>
      </c>
      <c r="H13562" s="86" t="s">
        <v>198</v>
      </c>
      <c r="I13562" s="86" t="s">
        <v>8930</v>
      </c>
    </row>
    <row r="13563" spans="1:9" hidden="1" x14ac:dyDescent="0.25">
      <c r="A13563" s="60" t="s">
        <v>6174</v>
      </c>
      <c r="B13563" s="60" t="s">
        <v>12037</v>
      </c>
      <c r="C13563" s="60" t="s">
        <v>12088</v>
      </c>
      <c r="D13563" s="65">
        <v>1</v>
      </c>
      <c r="E13563" s="76" t="s">
        <v>31</v>
      </c>
      <c r="F13563" s="72">
        <v>1400000</v>
      </c>
      <c r="G13563" s="217">
        <f t="shared" si="384"/>
        <v>1400000</v>
      </c>
      <c r="H13563" s="86" t="s">
        <v>909</v>
      </c>
      <c r="I13563" s="60" t="s">
        <v>8945</v>
      </c>
    </row>
    <row r="13564" spans="1:9" hidden="1" x14ac:dyDescent="0.25">
      <c r="A13564" s="60" t="s">
        <v>6174</v>
      </c>
      <c r="B13564" s="60" t="s">
        <v>11456</v>
      </c>
      <c r="C13564" s="60" t="s">
        <v>5007</v>
      </c>
      <c r="D13564" s="65">
        <v>1</v>
      </c>
      <c r="E13564" s="76" t="s">
        <v>31</v>
      </c>
      <c r="F13564" s="72">
        <v>155000</v>
      </c>
      <c r="G13564" s="217">
        <f t="shared" si="384"/>
        <v>155000</v>
      </c>
      <c r="H13564" s="86" t="s">
        <v>909</v>
      </c>
      <c r="I13564" s="60" t="s">
        <v>8945</v>
      </c>
    </row>
    <row r="13565" spans="1:9" hidden="1" x14ac:dyDescent="0.25">
      <c r="A13565" s="60" t="s">
        <v>6174</v>
      </c>
      <c r="B13565" s="60" t="s">
        <v>12040</v>
      </c>
      <c r="C13565" s="60" t="s">
        <v>463</v>
      </c>
      <c r="D13565" s="512">
        <v>1</v>
      </c>
      <c r="E13565" s="60" t="s">
        <v>31</v>
      </c>
      <c r="F13565" s="394">
        <v>45000</v>
      </c>
      <c r="G13565" s="217">
        <f t="shared" si="384"/>
        <v>45000</v>
      </c>
      <c r="H13565" s="576" t="s">
        <v>909</v>
      </c>
      <c r="I13565" s="60" t="s">
        <v>8945</v>
      </c>
    </row>
    <row r="13566" spans="1:9" hidden="1" x14ac:dyDescent="0.25">
      <c r="A13566" s="60" t="s">
        <v>6190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84"/>
        <v>1776158</v>
      </c>
      <c r="H13566" s="86" t="s">
        <v>12089</v>
      </c>
      <c r="I13566" s="86" t="s">
        <v>12090</v>
      </c>
    </row>
    <row r="13567" spans="1:9" hidden="1" x14ac:dyDescent="0.25">
      <c r="A13567" s="60" t="s">
        <v>6190</v>
      </c>
      <c r="B13567" s="111" t="s">
        <v>5467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84"/>
        <v>130000</v>
      </c>
      <c r="H13567" s="69" t="s">
        <v>12089</v>
      </c>
      <c r="I13567" s="73" t="s">
        <v>12090</v>
      </c>
    </row>
    <row r="13568" spans="1:9" hidden="1" x14ac:dyDescent="0.25">
      <c r="A13568" s="60" t="s">
        <v>6190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84"/>
        <v>85500</v>
      </c>
      <c r="H13568" s="69" t="s">
        <v>154</v>
      </c>
      <c r="I13568" s="73"/>
    </row>
    <row r="13569" spans="1:9" hidden="1" x14ac:dyDescent="0.25">
      <c r="A13569" s="60" t="s">
        <v>6190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84"/>
        <v>28500</v>
      </c>
      <c r="H13569" s="86" t="s">
        <v>1301</v>
      </c>
      <c r="I13569" s="73"/>
    </row>
    <row r="13570" spans="1:9" hidden="1" x14ac:dyDescent="0.25">
      <c r="A13570" s="60" t="s">
        <v>6190</v>
      </c>
      <c r="B13570" s="63" t="s">
        <v>6021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84"/>
        <v>80000</v>
      </c>
      <c r="H13570" s="86" t="s">
        <v>2744</v>
      </c>
      <c r="I13570" s="73"/>
    </row>
    <row r="13571" spans="1:9" hidden="1" x14ac:dyDescent="0.25">
      <c r="A13571" s="60" t="s">
        <v>6190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84"/>
        <v>250000</v>
      </c>
      <c r="H13571" s="86" t="s">
        <v>2744</v>
      </c>
      <c r="I13571" s="60"/>
    </row>
    <row r="13572" spans="1:9" hidden="1" x14ac:dyDescent="0.25">
      <c r="A13572" s="60" t="s">
        <v>6190</v>
      </c>
      <c r="B13572" s="63" t="s">
        <v>4169</v>
      </c>
      <c r="C13572" s="60" t="s">
        <v>8582</v>
      </c>
      <c r="D13572" s="60">
        <v>1</v>
      </c>
      <c r="E13572" s="71" t="s">
        <v>31</v>
      </c>
      <c r="F13572" s="61">
        <v>31000</v>
      </c>
      <c r="G13572" s="68">
        <f t="shared" si="384"/>
        <v>31000</v>
      </c>
      <c r="H13572" s="86" t="s">
        <v>2744</v>
      </c>
      <c r="I13572" s="60"/>
    </row>
    <row r="13573" spans="1:9" hidden="1" x14ac:dyDescent="0.25">
      <c r="A13573" s="60" t="s">
        <v>6190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84"/>
        <v>13333</v>
      </c>
      <c r="H13573" s="86" t="s">
        <v>2744</v>
      </c>
      <c r="I13573" s="60"/>
    </row>
    <row r="13574" spans="1:9" hidden="1" x14ac:dyDescent="0.25">
      <c r="A13574" s="60" t="s">
        <v>6190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84"/>
        <v>2500</v>
      </c>
      <c r="H13574" s="112" t="s">
        <v>6241</v>
      </c>
      <c r="I13574" s="399"/>
    </row>
    <row r="13575" spans="1:9" hidden="1" x14ac:dyDescent="0.25">
      <c r="A13575" s="60" t="s">
        <v>6190</v>
      </c>
      <c r="B13575" s="79" t="s">
        <v>4957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84"/>
        <v>13000</v>
      </c>
      <c r="H13575" s="112" t="s">
        <v>6241</v>
      </c>
      <c r="I13575" s="399"/>
    </row>
    <row r="13576" spans="1:9" hidden="1" x14ac:dyDescent="0.25">
      <c r="A13576" s="60" t="s">
        <v>6190</v>
      </c>
      <c r="B13576" s="60" t="s">
        <v>5733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84"/>
        <v>20000</v>
      </c>
      <c r="H13576" s="112" t="s">
        <v>6241</v>
      </c>
      <c r="I13576" s="399"/>
    </row>
    <row r="13577" spans="1:9" hidden="1" x14ac:dyDescent="0.25">
      <c r="A13577" s="60" t="s">
        <v>6190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84"/>
        <v>306000</v>
      </c>
      <c r="H13577" s="86" t="s">
        <v>6191</v>
      </c>
      <c r="I13577" s="399"/>
    </row>
    <row r="13578" spans="1:9" hidden="1" x14ac:dyDescent="0.25">
      <c r="A13578" s="60" t="s">
        <v>6190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84"/>
        <v>193500</v>
      </c>
      <c r="H13578" s="86" t="s">
        <v>198</v>
      </c>
      <c r="I13578" s="86" t="s">
        <v>9005</v>
      </c>
    </row>
    <row r="13579" spans="1:9" hidden="1" x14ac:dyDescent="0.25">
      <c r="A13579" s="60" t="s">
        <v>6190</v>
      </c>
      <c r="B13579" s="79" t="s">
        <v>4852</v>
      </c>
      <c r="C13579" s="60" t="s">
        <v>4853</v>
      </c>
      <c r="D13579" s="65">
        <v>1</v>
      </c>
      <c r="E13579" s="66" t="s">
        <v>31</v>
      </c>
      <c r="F13579" s="67">
        <v>187035</v>
      </c>
      <c r="G13579" s="68">
        <f t="shared" si="384"/>
        <v>187035</v>
      </c>
      <c r="H13579" s="86" t="s">
        <v>198</v>
      </c>
      <c r="I13579" s="86" t="s">
        <v>9005</v>
      </c>
    </row>
    <row r="13580" spans="1:9" hidden="1" x14ac:dyDescent="0.25">
      <c r="A13580" s="60" t="s">
        <v>6190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84"/>
        <v>30000</v>
      </c>
      <c r="H13580" s="86" t="s">
        <v>198</v>
      </c>
      <c r="I13580" s="86" t="s">
        <v>9005</v>
      </c>
    </row>
    <row r="13581" spans="1:9" hidden="1" x14ac:dyDescent="0.25">
      <c r="A13581" s="60" t="s">
        <v>6190</v>
      </c>
      <c r="B13581" s="63" t="s">
        <v>4062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84"/>
        <v>65000</v>
      </c>
      <c r="H13581" s="86" t="s">
        <v>198</v>
      </c>
      <c r="I13581" s="86" t="s">
        <v>9005</v>
      </c>
    </row>
    <row r="13582" spans="1:9" hidden="1" x14ac:dyDescent="0.25">
      <c r="A13582" s="60" t="s">
        <v>6190</v>
      </c>
      <c r="B13582" s="111" t="s">
        <v>6192</v>
      </c>
      <c r="C13582" s="119" t="s">
        <v>646</v>
      </c>
      <c r="D13582" s="65">
        <v>1</v>
      </c>
      <c r="E13582" s="66" t="s">
        <v>6193</v>
      </c>
      <c r="F13582" s="72">
        <v>78000</v>
      </c>
      <c r="G13582" s="68">
        <f t="shared" si="384"/>
        <v>78000</v>
      </c>
      <c r="H13582" s="86" t="s">
        <v>648</v>
      </c>
      <c r="I13582" s="364"/>
    </row>
    <row r="13583" spans="1:9" hidden="1" x14ac:dyDescent="0.25">
      <c r="A13583" s="60" t="s">
        <v>6190</v>
      </c>
      <c r="B13583" s="79" t="s">
        <v>5651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84"/>
        <v>495000</v>
      </c>
      <c r="H13583" s="86" t="s">
        <v>1637</v>
      </c>
      <c r="I13583" s="73" t="s">
        <v>12091</v>
      </c>
    </row>
    <row r="13584" spans="1:9" hidden="1" x14ac:dyDescent="0.25">
      <c r="A13584" s="60" t="s">
        <v>6190</v>
      </c>
      <c r="B13584" s="79" t="s">
        <v>5468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84"/>
        <v>150000</v>
      </c>
      <c r="H13584" s="86" t="s">
        <v>1637</v>
      </c>
      <c r="I13584" s="73" t="s">
        <v>12091</v>
      </c>
    </row>
    <row r="13585" spans="1:9" hidden="1" x14ac:dyDescent="0.25">
      <c r="A13585" s="60" t="s">
        <v>6190</v>
      </c>
      <c r="B13585" s="63" t="s">
        <v>4062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84"/>
        <v>130000</v>
      </c>
      <c r="H13585" s="86" t="s">
        <v>1146</v>
      </c>
      <c r="I13585" s="86" t="s">
        <v>9002</v>
      </c>
    </row>
    <row r="13586" spans="1:9" hidden="1" x14ac:dyDescent="0.25">
      <c r="A13586" s="60" t="s">
        <v>6190</v>
      </c>
      <c r="B13586" s="79" t="s">
        <v>6194</v>
      </c>
      <c r="C13586" s="71" t="s">
        <v>6195</v>
      </c>
      <c r="D13586" s="65">
        <v>10</v>
      </c>
      <c r="E13586" s="66" t="s">
        <v>31</v>
      </c>
      <c r="F13586" s="72">
        <v>30000</v>
      </c>
      <c r="G13586" s="217">
        <f t="shared" si="384"/>
        <v>300000</v>
      </c>
      <c r="H13586" s="86" t="s">
        <v>2657</v>
      </c>
      <c r="I13586" s="86"/>
    </row>
    <row r="13587" spans="1:9" hidden="1" x14ac:dyDescent="0.25">
      <c r="A13587" s="60" t="s">
        <v>6190</v>
      </c>
      <c r="B13587" s="60" t="s">
        <v>6196</v>
      </c>
      <c r="C13587" s="165" t="s">
        <v>6195</v>
      </c>
      <c r="D13587" s="65">
        <v>1</v>
      </c>
      <c r="E13587" s="76" t="s">
        <v>71</v>
      </c>
      <c r="F13587" s="72">
        <v>500000</v>
      </c>
      <c r="G13587" s="217">
        <f t="shared" si="384"/>
        <v>500000</v>
      </c>
      <c r="H13587" s="86" t="s">
        <v>2657</v>
      </c>
      <c r="I13587" s="86"/>
    </row>
    <row r="13588" spans="1:9" hidden="1" x14ac:dyDescent="0.25">
      <c r="A13588" s="60" t="s">
        <v>6190</v>
      </c>
      <c r="B13588" s="60" t="s">
        <v>5733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84"/>
        <v>23000</v>
      </c>
      <c r="H13588" s="86" t="s">
        <v>953</v>
      </c>
      <c r="I13588" s="86"/>
    </row>
    <row r="13589" spans="1:9" hidden="1" x14ac:dyDescent="0.25">
      <c r="A13589" s="60" t="s">
        <v>6190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84"/>
        <v>10000</v>
      </c>
      <c r="H13589" s="86" t="s">
        <v>953</v>
      </c>
      <c r="I13589" s="86"/>
    </row>
    <row r="13590" spans="1:9" hidden="1" x14ac:dyDescent="0.25">
      <c r="A13590" s="60" t="s">
        <v>6190</v>
      </c>
      <c r="B13590" s="60" t="s">
        <v>6037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84"/>
        <v>217500</v>
      </c>
      <c r="H13590" s="86" t="s">
        <v>953</v>
      </c>
      <c r="I13590" s="86"/>
    </row>
    <row r="13591" spans="1:9" hidden="1" x14ac:dyDescent="0.25">
      <c r="A13591" s="60" t="s">
        <v>6190</v>
      </c>
      <c r="B13591" s="94" t="s">
        <v>6199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84"/>
        <v>20000</v>
      </c>
      <c r="H13591" s="86" t="s">
        <v>953</v>
      </c>
      <c r="I13591" s="86"/>
    </row>
    <row r="13592" spans="1:9" hidden="1" x14ac:dyDescent="0.25">
      <c r="A13592" s="60" t="s">
        <v>6190</v>
      </c>
      <c r="B13592" s="60" t="s">
        <v>6208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84"/>
        <v>25000</v>
      </c>
      <c r="H13592" s="86" t="s">
        <v>953</v>
      </c>
      <c r="I13592" s="86"/>
    </row>
    <row r="13593" spans="1:9" hidden="1" x14ac:dyDescent="0.25">
      <c r="A13593" s="60" t="s">
        <v>6190</v>
      </c>
      <c r="B13593" s="60" t="s">
        <v>6209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84"/>
        <v>65000</v>
      </c>
      <c r="H13593" s="86" t="s">
        <v>953</v>
      </c>
      <c r="I13593" s="86"/>
    </row>
    <row r="13594" spans="1:9" hidden="1" x14ac:dyDescent="0.25">
      <c r="A13594" s="60" t="s">
        <v>6190</v>
      </c>
      <c r="B13594" s="60" t="s">
        <v>6210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84"/>
        <v>65000</v>
      </c>
      <c r="H13594" s="86" t="s">
        <v>953</v>
      </c>
      <c r="I13594" s="60"/>
    </row>
    <row r="13595" spans="1:9" hidden="1" x14ac:dyDescent="0.25">
      <c r="A13595" s="60" t="s">
        <v>6190</v>
      </c>
      <c r="B13595" s="63" t="s">
        <v>707</v>
      </c>
      <c r="C13595" s="74" t="s">
        <v>6203</v>
      </c>
      <c r="D13595" s="65">
        <v>8</v>
      </c>
      <c r="E13595" s="66" t="s">
        <v>884</v>
      </c>
      <c r="F13595" s="72">
        <v>1</v>
      </c>
      <c r="G13595" s="68">
        <f t="shared" si="384"/>
        <v>8</v>
      </c>
      <c r="H13595" s="86" t="s">
        <v>6204</v>
      </c>
      <c r="I13595" s="60"/>
    </row>
    <row r="13596" spans="1:9" hidden="1" x14ac:dyDescent="0.25">
      <c r="A13596" s="60" t="s">
        <v>6190</v>
      </c>
      <c r="B13596" s="75" t="s">
        <v>6205</v>
      </c>
      <c r="C13596" s="74" t="s">
        <v>6206</v>
      </c>
      <c r="D13596" s="81">
        <v>1</v>
      </c>
      <c r="E13596" s="66" t="s">
        <v>31</v>
      </c>
      <c r="F13596" s="217">
        <v>1</v>
      </c>
      <c r="G13596" s="68">
        <f t="shared" si="384"/>
        <v>1</v>
      </c>
      <c r="H13596" s="86" t="s">
        <v>3891</v>
      </c>
      <c r="I13596" s="60"/>
    </row>
    <row r="13597" spans="1:9" hidden="1" x14ac:dyDescent="0.25">
      <c r="A13597" s="60" t="s">
        <v>6190</v>
      </c>
      <c r="B13597" s="60" t="s">
        <v>6207</v>
      </c>
      <c r="C13597" s="74" t="s">
        <v>6206</v>
      </c>
      <c r="D13597" s="65">
        <v>1</v>
      </c>
      <c r="E13597" s="66" t="s">
        <v>31</v>
      </c>
      <c r="F13597" s="217">
        <v>1</v>
      </c>
      <c r="G13597" s="68">
        <f t="shared" si="384"/>
        <v>1</v>
      </c>
      <c r="H13597" s="86" t="s">
        <v>1250</v>
      </c>
      <c r="I13597" s="60"/>
    </row>
    <row r="13598" spans="1:9" hidden="1" x14ac:dyDescent="0.25">
      <c r="A13598" s="60" t="s">
        <v>6211</v>
      </c>
      <c r="B13598" s="60" t="s">
        <v>5264</v>
      </c>
      <c r="C13598" s="60"/>
      <c r="D13598" s="81">
        <v>4</v>
      </c>
      <c r="E13598" s="66" t="s">
        <v>31</v>
      </c>
      <c r="F13598" s="72">
        <v>9500</v>
      </c>
      <c r="G13598" s="68">
        <f t="shared" si="384"/>
        <v>38000</v>
      </c>
      <c r="H13598" s="69" t="s">
        <v>2744</v>
      </c>
      <c r="I13598" s="73" t="s">
        <v>12092</v>
      </c>
    </row>
    <row r="13599" spans="1:9" hidden="1" x14ac:dyDescent="0.25">
      <c r="A13599" s="60" t="s">
        <v>6211</v>
      </c>
      <c r="B13599" s="60" t="s">
        <v>4925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84"/>
        <v>20000</v>
      </c>
      <c r="H13599" s="69" t="s">
        <v>2744</v>
      </c>
      <c r="I13599" s="73" t="s">
        <v>12092</v>
      </c>
    </row>
    <row r="13600" spans="1:9" hidden="1" x14ac:dyDescent="0.25">
      <c r="A13600" s="60" t="s">
        <v>6211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84"/>
        <v>94000</v>
      </c>
      <c r="H13600" s="69" t="s">
        <v>2744</v>
      </c>
      <c r="I13600" s="73" t="s">
        <v>12092</v>
      </c>
    </row>
    <row r="13601" spans="1:9" hidden="1" x14ac:dyDescent="0.25">
      <c r="A13601" s="60" t="s">
        <v>6211</v>
      </c>
      <c r="B13601" s="79" t="s">
        <v>8632</v>
      </c>
      <c r="C13601" s="60" t="s">
        <v>8459</v>
      </c>
      <c r="D13601" s="65">
        <v>0.3</v>
      </c>
      <c r="E13601" s="76" t="s">
        <v>137</v>
      </c>
      <c r="F13601" s="90">
        <v>82500</v>
      </c>
      <c r="G13601" s="68">
        <f t="shared" si="384"/>
        <v>24750</v>
      </c>
      <c r="H13601" s="69" t="s">
        <v>2744</v>
      </c>
      <c r="I13601" s="73" t="s">
        <v>12092</v>
      </c>
    </row>
    <row r="13602" spans="1:9" hidden="1" x14ac:dyDescent="0.25">
      <c r="A13602" s="60" t="s">
        <v>6211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84"/>
        <v>57000</v>
      </c>
      <c r="H13602" s="86" t="s">
        <v>154</v>
      </c>
      <c r="I13602" s="60"/>
    </row>
    <row r="13603" spans="1:9" hidden="1" x14ac:dyDescent="0.25">
      <c r="A13603" s="60" t="s">
        <v>6211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84"/>
        <v>28500</v>
      </c>
      <c r="H13603" s="112" t="s">
        <v>138</v>
      </c>
      <c r="I13603" s="399"/>
    </row>
    <row r="13604" spans="1:9" hidden="1" x14ac:dyDescent="0.25">
      <c r="A13604" s="60" t="s">
        <v>6211</v>
      </c>
      <c r="B13604" s="94" t="s">
        <v>6170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84"/>
        <v>630000</v>
      </c>
      <c r="H13604" s="86" t="s">
        <v>825</v>
      </c>
      <c r="I13604" s="399" t="s">
        <v>12093</v>
      </c>
    </row>
    <row r="13605" spans="1:9" hidden="1" x14ac:dyDescent="0.25">
      <c r="A13605" s="60" t="s">
        <v>6211</v>
      </c>
      <c r="B13605" s="60" t="s">
        <v>4043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84"/>
        <v>20000</v>
      </c>
      <c r="H13605" s="86" t="s">
        <v>825</v>
      </c>
      <c r="I13605" s="399" t="s">
        <v>12093</v>
      </c>
    </row>
    <row r="13606" spans="1:9" hidden="1" x14ac:dyDescent="0.25">
      <c r="A13606" s="60" t="s">
        <v>6211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84"/>
        <v>26666</v>
      </c>
      <c r="H13606" s="86" t="s">
        <v>825</v>
      </c>
      <c r="I13606" s="399" t="s">
        <v>12093</v>
      </c>
    </row>
    <row r="13607" spans="1:9" hidden="1" x14ac:dyDescent="0.25">
      <c r="A13607" s="60" t="s">
        <v>6211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9" t="s">
        <v>12093</v>
      </c>
    </row>
    <row r="13608" spans="1:9" hidden="1" x14ac:dyDescent="0.25">
      <c r="A13608" s="60" t="s">
        <v>6211</v>
      </c>
      <c r="B13608" s="63" t="s">
        <v>4169</v>
      </c>
      <c r="C13608" s="60" t="s">
        <v>8582</v>
      </c>
      <c r="D13608" s="65">
        <v>1</v>
      </c>
      <c r="E13608" s="66" t="s">
        <v>31</v>
      </c>
      <c r="F13608" s="67">
        <v>31000</v>
      </c>
      <c r="G13608" s="68">
        <f t="shared" ref="G13608:G13652" si="385">F13608*D13608</f>
        <v>31000</v>
      </c>
      <c r="H13608" s="86" t="s">
        <v>825</v>
      </c>
      <c r="I13608" s="399" t="s">
        <v>12093</v>
      </c>
    </row>
    <row r="13609" spans="1:9" hidden="1" x14ac:dyDescent="0.25">
      <c r="A13609" s="60" t="s">
        <v>6211</v>
      </c>
      <c r="B13609" s="94" t="s">
        <v>6220</v>
      </c>
      <c r="C13609" s="74"/>
      <c r="D13609" s="65">
        <v>1</v>
      </c>
      <c r="E13609" s="66" t="s">
        <v>31</v>
      </c>
      <c r="F13609" s="67">
        <v>10000</v>
      </c>
      <c r="G13609" s="68">
        <f t="shared" si="385"/>
        <v>10000</v>
      </c>
      <c r="H13609" s="86" t="s">
        <v>953</v>
      </c>
      <c r="I13609" s="86"/>
    </row>
    <row r="13610" spans="1:9" hidden="1" x14ac:dyDescent="0.25">
      <c r="A13610" s="60" t="s">
        <v>6211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85"/>
        <v>70000</v>
      </c>
      <c r="H13610" s="86" t="s">
        <v>953</v>
      </c>
      <c r="I13610" s="86"/>
    </row>
    <row r="13611" spans="1:9" hidden="1" x14ac:dyDescent="0.25">
      <c r="A13611" s="60" t="s">
        <v>6211</v>
      </c>
      <c r="B13611" s="94" t="s">
        <v>6180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85"/>
        <v>152000</v>
      </c>
      <c r="H13611" s="86" t="s">
        <v>953</v>
      </c>
      <c r="I13611" s="86"/>
    </row>
    <row r="13612" spans="1:9" hidden="1" x14ac:dyDescent="0.25">
      <c r="A13612" s="60" t="s">
        <v>6211</v>
      </c>
      <c r="B13612" s="60" t="s">
        <v>4047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85"/>
        <v>87791</v>
      </c>
      <c r="H13612" s="86" t="s">
        <v>2277</v>
      </c>
      <c r="I13612" s="86" t="s">
        <v>12094</v>
      </c>
    </row>
    <row r="13613" spans="1:9" hidden="1" x14ac:dyDescent="0.25">
      <c r="A13613" s="60" t="s">
        <v>6211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85"/>
        <v>256500</v>
      </c>
      <c r="H13613" s="86" t="s">
        <v>2277</v>
      </c>
      <c r="I13613" s="86" t="s">
        <v>12094</v>
      </c>
    </row>
    <row r="13614" spans="1:9" hidden="1" x14ac:dyDescent="0.25">
      <c r="A13614" s="60" t="s">
        <v>6211</v>
      </c>
      <c r="B13614" s="79" t="s">
        <v>6213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85"/>
        <v>30000</v>
      </c>
      <c r="H13614" s="86" t="s">
        <v>2277</v>
      </c>
      <c r="I13614" s="86" t="s">
        <v>12094</v>
      </c>
    </row>
    <row r="13615" spans="1:9" hidden="1" x14ac:dyDescent="0.25">
      <c r="A13615" s="60" t="s">
        <v>6211</v>
      </c>
      <c r="B13615" s="79" t="s">
        <v>6218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85"/>
        <v>190000</v>
      </c>
      <c r="H13615" s="86" t="s">
        <v>2277</v>
      </c>
      <c r="I13615" s="86" t="s">
        <v>12094</v>
      </c>
    </row>
    <row r="13616" spans="1:9" hidden="1" x14ac:dyDescent="0.25">
      <c r="A13616" s="60" t="s">
        <v>6211</v>
      </c>
      <c r="B13616" s="63" t="s">
        <v>6221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85"/>
        <v>50000</v>
      </c>
      <c r="H13616" s="86" t="s">
        <v>2277</v>
      </c>
      <c r="I13616" s="86" t="s">
        <v>12094</v>
      </c>
    </row>
    <row r="13617" spans="1:9" hidden="1" x14ac:dyDescent="0.25">
      <c r="A13617" s="60" t="s">
        <v>6211</v>
      </c>
      <c r="B13617" s="63" t="s">
        <v>6222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85"/>
        <v>50000</v>
      </c>
      <c r="H13617" s="86" t="s">
        <v>2277</v>
      </c>
      <c r="I13617" s="86" t="s">
        <v>12094</v>
      </c>
    </row>
    <row r="13618" spans="1:9" hidden="1" x14ac:dyDescent="0.25">
      <c r="A13618" s="60" t="s">
        <v>6211</v>
      </c>
      <c r="B13618" s="63" t="s">
        <v>8381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12094</v>
      </c>
    </row>
    <row r="13619" spans="1:9" hidden="1" x14ac:dyDescent="0.25">
      <c r="A13619" s="60" t="s">
        <v>6211</v>
      </c>
      <c r="B13619" s="60" t="s">
        <v>6212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9038</v>
      </c>
    </row>
    <row r="13620" spans="1:9" hidden="1" x14ac:dyDescent="0.25">
      <c r="A13620" s="60" t="s">
        <v>6211</v>
      </c>
      <c r="B13620" s="60" t="s">
        <v>6215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9038</v>
      </c>
    </row>
    <row r="13621" spans="1:9" hidden="1" x14ac:dyDescent="0.25">
      <c r="A13621" s="60" t="s">
        <v>6211</v>
      </c>
      <c r="B13621" s="63" t="s">
        <v>6658</v>
      </c>
      <c r="C13621" s="87" t="s">
        <v>6659</v>
      </c>
      <c r="D13621" s="65">
        <v>1</v>
      </c>
      <c r="E13621" s="75" t="s">
        <v>28</v>
      </c>
      <c r="F13621" s="217">
        <v>110000</v>
      </c>
      <c r="G13621" s="217">
        <f t="shared" si="385"/>
        <v>110000</v>
      </c>
      <c r="H13621" s="86" t="s">
        <v>169</v>
      </c>
      <c r="I13621" s="86"/>
    </row>
    <row r="13622" spans="1:9" hidden="1" x14ac:dyDescent="0.25">
      <c r="A13622" s="60" t="s">
        <v>6211</v>
      </c>
      <c r="B13622" s="60" t="s">
        <v>6197</v>
      </c>
      <c r="C13622" s="87" t="s">
        <v>6659</v>
      </c>
      <c r="D13622" s="65">
        <v>1</v>
      </c>
      <c r="E13622" s="60" t="s">
        <v>38</v>
      </c>
      <c r="F13622" s="67">
        <v>40000</v>
      </c>
      <c r="G13622" s="217">
        <f t="shared" si="385"/>
        <v>40000</v>
      </c>
      <c r="H13622" s="86" t="s">
        <v>169</v>
      </c>
      <c r="I13622" s="86"/>
    </row>
    <row r="13623" spans="1:9" hidden="1" x14ac:dyDescent="0.25">
      <c r="A13623" s="60" t="s">
        <v>6211</v>
      </c>
      <c r="B13623" s="75" t="s">
        <v>6223</v>
      </c>
      <c r="C13623" s="74" t="s">
        <v>6224</v>
      </c>
      <c r="D13623" s="81">
        <v>1</v>
      </c>
      <c r="E13623" s="66" t="s">
        <v>156</v>
      </c>
      <c r="F13623" s="217">
        <v>800000</v>
      </c>
      <c r="G13623" s="68">
        <f t="shared" si="385"/>
        <v>800000</v>
      </c>
      <c r="H13623" s="86" t="s">
        <v>552</v>
      </c>
      <c r="I13623" s="60"/>
    </row>
    <row r="13624" spans="1:9" hidden="1" x14ac:dyDescent="0.25">
      <c r="A13624" s="60" t="s">
        <v>6211</v>
      </c>
      <c r="B13624" s="60" t="s">
        <v>6226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85"/>
        <v>1000000</v>
      </c>
      <c r="H13624" s="86" t="s">
        <v>620</v>
      </c>
      <c r="I13624" s="60"/>
    </row>
    <row r="13625" spans="1:9" hidden="1" x14ac:dyDescent="0.25">
      <c r="A13625" s="60" t="s">
        <v>6211</v>
      </c>
      <c r="B13625" s="60" t="s">
        <v>6227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85"/>
        <v>1000000</v>
      </c>
      <c r="H13625" s="86" t="s">
        <v>160</v>
      </c>
      <c r="I13625" s="60"/>
    </row>
    <row r="13626" spans="1:9" hidden="1" x14ac:dyDescent="0.25">
      <c r="A13626" s="60" t="s">
        <v>6211</v>
      </c>
      <c r="B13626" s="60" t="s">
        <v>6228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85"/>
        <v>120000</v>
      </c>
      <c r="H13626" s="86" t="s">
        <v>2657</v>
      </c>
      <c r="I13626" s="60"/>
    </row>
    <row r="13627" spans="1:9" hidden="1" x14ac:dyDescent="0.25">
      <c r="A13627" s="60" t="s">
        <v>6211</v>
      </c>
      <c r="B13627" s="79" t="s">
        <v>6229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85"/>
        <v>550000</v>
      </c>
      <c r="H13627" s="374" t="s">
        <v>2657</v>
      </c>
      <c r="I13627" s="60"/>
    </row>
    <row r="13628" spans="1:9" hidden="1" x14ac:dyDescent="0.25">
      <c r="A13628" s="60" t="s">
        <v>6211</v>
      </c>
      <c r="B13628" s="60" t="s">
        <v>6230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85"/>
        <v>50000</v>
      </c>
      <c r="H13628" s="86" t="s">
        <v>2657</v>
      </c>
      <c r="I13628" s="60"/>
    </row>
    <row r="13629" spans="1:9" hidden="1" x14ac:dyDescent="0.25">
      <c r="A13629" s="60" t="s">
        <v>6211</v>
      </c>
      <c r="B13629" s="60" t="s">
        <v>6225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85"/>
        <v>85000</v>
      </c>
      <c r="H13629" s="86" t="s">
        <v>2657</v>
      </c>
      <c r="I13629" s="60"/>
    </row>
    <row r="13630" spans="1:9" hidden="1" x14ac:dyDescent="0.25">
      <c r="A13630" s="60" t="s">
        <v>6211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85"/>
        <v>77500</v>
      </c>
      <c r="H13630" s="86" t="s">
        <v>1101</v>
      </c>
      <c r="I13630" s="60" t="s">
        <v>9036</v>
      </c>
    </row>
    <row r="13631" spans="1:9" hidden="1" x14ac:dyDescent="0.25">
      <c r="A13631" s="60" t="s">
        <v>6211</v>
      </c>
      <c r="B13631" s="63" t="s">
        <v>4062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85"/>
        <v>130000</v>
      </c>
      <c r="H13631" s="86" t="s">
        <v>166</v>
      </c>
      <c r="I13631" s="60" t="s">
        <v>12095</v>
      </c>
    </row>
    <row r="13632" spans="1:9" hidden="1" x14ac:dyDescent="0.25">
      <c r="A13632" s="60" t="s">
        <v>6211</v>
      </c>
      <c r="B13632" s="60" t="s">
        <v>10575</v>
      </c>
      <c r="C13632" s="60" t="s">
        <v>10576</v>
      </c>
      <c r="D13632" s="60">
        <v>1</v>
      </c>
      <c r="E13632" s="60" t="s">
        <v>57</v>
      </c>
      <c r="F13632" s="61">
        <v>1261000</v>
      </c>
      <c r="G13632" s="217">
        <f t="shared" si="385"/>
        <v>1261000</v>
      </c>
      <c r="H13632" s="86" t="s">
        <v>687</v>
      </c>
      <c r="I13632" s="60" t="s">
        <v>12096</v>
      </c>
    </row>
    <row r="13633" spans="1:9" hidden="1" x14ac:dyDescent="0.25">
      <c r="A13633" s="60" t="s">
        <v>6231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85"/>
        <v>57000</v>
      </c>
      <c r="H13633" s="69" t="s">
        <v>169</v>
      </c>
      <c r="I13633" s="73"/>
    </row>
    <row r="13634" spans="1:9" hidden="1" x14ac:dyDescent="0.25">
      <c r="A13634" s="60" t="s">
        <v>6231</v>
      </c>
      <c r="B13634" s="60" t="s">
        <v>3997</v>
      </c>
      <c r="C13634" s="60" t="s">
        <v>4419</v>
      </c>
      <c r="D13634" s="65">
        <v>3</v>
      </c>
      <c r="E13634" s="66" t="s">
        <v>137</v>
      </c>
      <c r="F13634" s="67">
        <v>23206</v>
      </c>
      <c r="G13634" s="68">
        <f t="shared" si="385"/>
        <v>69618</v>
      </c>
      <c r="H13634" s="69" t="s">
        <v>169</v>
      </c>
      <c r="I13634" s="73"/>
    </row>
    <row r="13635" spans="1:9" hidden="1" x14ac:dyDescent="0.25">
      <c r="A13635" s="60" t="s">
        <v>6231</v>
      </c>
      <c r="B13635" s="63" t="s">
        <v>6239</v>
      </c>
      <c r="C13635" s="74" t="s">
        <v>6240</v>
      </c>
      <c r="D13635" s="65">
        <v>5</v>
      </c>
      <c r="E13635" s="66" t="s">
        <v>38</v>
      </c>
      <c r="F13635" s="72">
        <v>10000</v>
      </c>
      <c r="G13635" s="68">
        <f t="shared" si="385"/>
        <v>50000</v>
      </c>
      <c r="H13635" s="86" t="s">
        <v>6241</v>
      </c>
      <c r="I13635" s="73"/>
    </row>
    <row r="13636" spans="1:9" hidden="1" x14ac:dyDescent="0.25">
      <c r="A13636" s="60" t="s">
        <v>6231</v>
      </c>
      <c r="B13636" s="63" t="s">
        <v>5733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85"/>
        <v>25000</v>
      </c>
      <c r="H13636" s="112" t="s">
        <v>6241</v>
      </c>
      <c r="I13636" s="60"/>
    </row>
    <row r="13637" spans="1:9" hidden="1" x14ac:dyDescent="0.25">
      <c r="A13637" s="60" t="s">
        <v>6231</v>
      </c>
      <c r="B13637" s="60" t="s">
        <v>4748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85"/>
        <v>12500</v>
      </c>
      <c r="H13637" s="86" t="s">
        <v>6241</v>
      </c>
      <c r="I13637" s="60"/>
    </row>
    <row r="13638" spans="1:9" hidden="1" x14ac:dyDescent="0.25">
      <c r="A13638" s="60" t="s">
        <v>6231</v>
      </c>
      <c r="B13638" s="79" t="s">
        <v>4957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85"/>
        <v>13000</v>
      </c>
      <c r="H13638" s="86" t="s">
        <v>6241</v>
      </c>
      <c r="I13638" s="399"/>
    </row>
    <row r="13639" spans="1:9" hidden="1" x14ac:dyDescent="0.25">
      <c r="A13639" s="60" t="s">
        <v>6231</v>
      </c>
      <c r="B13639" s="60" t="s">
        <v>4748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85"/>
        <v>14000</v>
      </c>
      <c r="H13639" s="86" t="s">
        <v>6241</v>
      </c>
      <c r="I13639" s="399"/>
    </row>
    <row r="13640" spans="1:9" hidden="1" x14ac:dyDescent="0.25">
      <c r="A13640" s="60" t="s">
        <v>6231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85"/>
        <v>32000</v>
      </c>
      <c r="H13640" s="86" t="s">
        <v>6241</v>
      </c>
      <c r="I13640" s="399"/>
    </row>
    <row r="13641" spans="1:9" hidden="1" x14ac:dyDescent="0.25">
      <c r="A13641" s="60" t="s">
        <v>6231</v>
      </c>
      <c r="B13641" s="75" t="s">
        <v>6074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6241</v>
      </c>
      <c r="I13641" s="399"/>
    </row>
    <row r="13642" spans="1:9" hidden="1" x14ac:dyDescent="0.25">
      <c r="A13642" s="60" t="s">
        <v>6231</v>
      </c>
      <c r="B13642" s="63" t="s">
        <v>6242</v>
      </c>
      <c r="C13642" s="74" t="s">
        <v>6186</v>
      </c>
      <c r="D13642" s="65">
        <v>10</v>
      </c>
      <c r="E13642" s="66" t="s">
        <v>31</v>
      </c>
      <c r="F13642" s="72">
        <v>19000</v>
      </c>
      <c r="G13642" s="68">
        <f t="shared" si="385"/>
        <v>190000</v>
      </c>
      <c r="H13642" s="86" t="s">
        <v>6241</v>
      </c>
      <c r="I13642" s="399"/>
    </row>
    <row r="13643" spans="1:9" hidden="1" x14ac:dyDescent="0.25">
      <c r="A13643" s="60" t="s">
        <v>6231</v>
      </c>
      <c r="B13643" s="60" t="s">
        <v>6232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85"/>
        <v>110000</v>
      </c>
      <c r="H13643" s="86" t="s">
        <v>953</v>
      </c>
      <c r="I13643" s="399"/>
    </row>
    <row r="13644" spans="1:9" hidden="1" x14ac:dyDescent="0.25">
      <c r="A13644" s="60" t="s">
        <v>6231</v>
      </c>
      <c r="B13644" s="111" t="s">
        <v>6233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85"/>
        <v>0</v>
      </c>
      <c r="H13644" s="69" t="s">
        <v>2277</v>
      </c>
      <c r="I13644" s="399" t="s">
        <v>12094</v>
      </c>
    </row>
    <row r="13645" spans="1:9" hidden="1" x14ac:dyDescent="0.25">
      <c r="A13645" s="60" t="s">
        <v>6231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85"/>
        <v>14250</v>
      </c>
      <c r="H13645" s="86" t="s">
        <v>2277</v>
      </c>
      <c r="I13645" s="399" t="s">
        <v>12094</v>
      </c>
    </row>
    <row r="13646" spans="1:9" hidden="1" x14ac:dyDescent="0.25">
      <c r="A13646" s="60" t="s">
        <v>6231</v>
      </c>
      <c r="B13646" s="60" t="s">
        <v>3997</v>
      </c>
      <c r="C13646" s="60" t="s">
        <v>4419</v>
      </c>
      <c r="D13646" s="65">
        <v>8</v>
      </c>
      <c r="E13646" s="66" t="s">
        <v>137</v>
      </c>
      <c r="F13646" s="67">
        <v>23206</v>
      </c>
      <c r="G13646" s="68">
        <f t="shared" si="385"/>
        <v>185648</v>
      </c>
      <c r="H13646" s="86" t="s">
        <v>2277</v>
      </c>
      <c r="I13646" s="399" t="s">
        <v>12094</v>
      </c>
    </row>
    <row r="13647" spans="1:9" hidden="1" x14ac:dyDescent="0.25">
      <c r="A13647" s="60" t="s">
        <v>6231</v>
      </c>
      <c r="B13647" s="79" t="s">
        <v>6216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85"/>
        <v>120000</v>
      </c>
      <c r="H13647" s="86" t="s">
        <v>6217</v>
      </c>
      <c r="I13647" s="86"/>
    </row>
    <row r="13648" spans="1:9" hidden="1" x14ac:dyDescent="0.25">
      <c r="A13648" s="60" t="s">
        <v>6231</v>
      </c>
      <c r="B13648" s="60" t="s">
        <v>6235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85"/>
        <v>30000</v>
      </c>
      <c r="H13648" s="86" t="s">
        <v>2657</v>
      </c>
      <c r="I13648" s="86"/>
    </row>
    <row r="13649" spans="1:9" hidden="1" x14ac:dyDescent="0.25">
      <c r="A13649" s="60" t="s">
        <v>6231</v>
      </c>
      <c r="B13649" s="79" t="s">
        <v>6236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85"/>
        <v>12500</v>
      </c>
      <c r="H13649" s="86" t="s">
        <v>2657</v>
      </c>
      <c r="I13649" s="86"/>
    </row>
    <row r="13650" spans="1:9" hidden="1" x14ac:dyDescent="0.25">
      <c r="A13650" s="60" t="s">
        <v>6231</v>
      </c>
      <c r="B13650" s="94" t="s">
        <v>6237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85"/>
        <v>22500</v>
      </c>
      <c r="H13650" s="86" t="s">
        <v>2657</v>
      </c>
      <c r="I13650" s="364"/>
    </row>
    <row r="13651" spans="1:9" hidden="1" x14ac:dyDescent="0.25">
      <c r="A13651" s="60" t="s">
        <v>6231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85"/>
        <v>495000</v>
      </c>
      <c r="H13651" s="86" t="s">
        <v>166</v>
      </c>
      <c r="I13651" s="73" t="s">
        <v>9149</v>
      </c>
    </row>
    <row r="13652" spans="1:9" hidden="1" x14ac:dyDescent="0.25">
      <c r="A13652" s="60" t="s">
        <v>6231</v>
      </c>
      <c r="B13652" s="60" t="s">
        <v>465</v>
      </c>
      <c r="C13652" s="74" t="s">
        <v>12097</v>
      </c>
      <c r="D13652" s="65">
        <v>1</v>
      </c>
      <c r="E13652" s="66" t="s">
        <v>31</v>
      </c>
      <c r="F13652" s="72">
        <v>1700000</v>
      </c>
      <c r="G13652" s="68">
        <f t="shared" si="385"/>
        <v>1700000</v>
      </c>
      <c r="H13652" s="86" t="s">
        <v>631</v>
      </c>
      <c r="I13652" s="86" t="s">
        <v>12098</v>
      </c>
    </row>
    <row r="13653" spans="1:9" hidden="1" x14ac:dyDescent="0.25">
      <c r="A13653" s="60" t="s">
        <v>6231</v>
      </c>
      <c r="B13653" s="60" t="s">
        <v>465</v>
      </c>
      <c r="C13653" s="71" t="s">
        <v>12099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12098</v>
      </c>
    </row>
    <row r="13654" spans="1:9" hidden="1" x14ac:dyDescent="0.25">
      <c r="A13654" s="60" t="s">
        <v>6231</v>
      </c>
      <c r="B13654" s="75" t="s">
        <v>462</v>
      </c>
      <c r="C13654" s="71" t="s">
        <v>5007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12098</v>
      </c>
    </row>
    <row r="13655" spans="1:9" hidden="1" x14ac:dyDescent="0.25">
      <c r="A13655" s="60" t="s">
        <v>6231</v>
      </c>
      <c r="B13655" s="60" t="s">
        <v>11434</v>
      </c>
      <c r="C13655" s="60" t="s">
        <v>5007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12098</v>
      </c>
    </row>
    <row r="13656" spans="1:9" hidden="1" x14ac:dyDescent="0.25">
      <c r="A13656" s="60" t="s">
        <v>6245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86">F13656*D13656</f>
        <v>34689</v>
      </c>
      <c r="H13656" s="69" t="s">
        <v>134</v>
      </c>
      <c r="I13656" s="73"/>
    </row>
    <row r="13657" spans="1:9" hidden="1" x14ac:dyDescent="0.25">
      <c r="A13657" s="60" t="s">
        <v>6245</v>
      </c>
      <c r="B13657" s="60" t="s">
        <v>3997</v>
      </c>
      <c r="C13657" s="60" t="s">
        <v>4419</v>
      </c>
      <c r="D13657" s="65">
        <v>1.5</v>
      </c>
      <c r="E13657" s="66" t="s">
        <v>137</v>
      </c>
      <c r="F13657" s="67">
        <v>23206</v>
      </c>
      <c r="G13657" s="68">
        <f t="shared" si="386"/>
        <v>34809</v>
      </c>
      <c r="H13657" s="86" t="s">
        <v>536</v>
      </c>
      <c r="I13657" s="73"/>
    </row>
    <row r="13658" spans="1:9" hidden="1" x14ac:dyDescent="0.25">
      <c r="A13658" s="60" t="s">
        <v>6245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86"/>
        <v>530000</v>
      </c>
      <c r="H13658" s="69" t="s">
        <v>631</v>
      </c>
      <c r="I13658" s="60"/>
    </row>
    <row r="13659" spans="1:9" hidden="1" x14ac:dyDescent="0.25">
      <c r="A13659" s="60" t="s">
        <v>6245</v>
      </c>
      <c r="B13659" s="60" t="s">
        <v>3989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86"/>
        <v>2070000</v>
      </c>
      <c r="H13659" s="86" t="s">
        <v>12100</v>
      </c>
      <c r="I13659" s="399" t="s">
        <v>9147</v>
      </c>
    </row>
    <row r="13660" spans="1:9" hidden="1" x14ac:dyDescent="0.25">
      <c r="A13660" s="60" t="s">
        <v>6245</v>
      </c>
      <c r="B13660" s="111" t="s">
        <v>5467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86"/>
        <v>65000</v>
      </c>
      <c r="H13660" s="86" t="s">
        <v>12101</v>
      </c>
      <c r="I13660" s="399" t="s">
        <v>9147</v>
      </c>
    </row>
    <row r="13661" spans="1:9" hidden="1" x14ac:dyDescent="0.25">
      <c r="A13661" s="60" t="s">
        <v>6245</v>
      </c>
      <c r="B13661" s="63" t="s">
        <v>5733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86"/>
        <v>30000</v>
      </c>
      <c r="H13661" s="86" t="s">
        <v>6241</v>
      </c>
      <c r="I13661" s="399"/>
    </row>
    <row r="13662" spans="1:9" hidden="1" x14ac:dyDescent="0.25">
      <c r="A13662" s="60" t="s">
        <v>6245</v>
      </c>
      <c r="B13662" s="60" t="s">
        <v>4748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86"/>
        <v>31500</v>
      </c>
      <c r="H13662" s="86" t="s">
        <v>6241</v>
      </c>
      <c r="I13662" s="399"/>
    </row>
    <row r="13663" spans="1:9" hidden="1" x14ac:dyDescent="0.25">
      <c r="A13663" s="60" t="s">
        <v>6245</v>
      </c>
      <c r="B13663" s="111" t="s">
        <v>6247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86"/>
        <v>40000</v>
      </c>
      <c r="H13663" s="69" t="s">
        <v>6241</v>
      </c>
      <c r="I13663" s="399"/>
    </row>
    <row r="13664" spans="1:9" hidden="1" x14ac:dyDescent="0.25">
      <c r="A13664" s="60" t="s">
        <v>6245</v>
      </c>
      <c r="B13664" s="111" t="s">
        <v>118</v>
      </c>
      <c r="C13664" s="119" t="s">
        <v>67</v>
      </c>
      <c r="D13664" s="65">
        <v>1</v>
      </c>
      <c r="E13664" s="66" t="s">
        <v>12102</v>
      </c>
      <c r="F13664" s="72">
        <v>75000</v>
      </c>
      <c r="G13664" s="68">
        <f t="shared" si="386"/>
        <v>75000</v>
      </c>
      <c r="H13664" s="69" t="s">
        <v>6241</v>
      </c>
      <c r="I13664" s="399"/>
    </row>
    <row r="13665" spans="1:9" hidden="1" x14ac:dyDescent="0.25">
      <c r="A13665" s="60" t="s">
        <v>6245</v>
      </c>
      <c r="B13665" s="60" t="s">
        <v>12103</v>
      </c>
      <c r="C13665" s="75" t="s">
        <v>12104</v>
      </c>
      <c r="D13665" s="65">
        <v>1</v>
      </c>
      <c r="E13665" s="66" t="s">
        <v>31</v>
      </c>
      <c r="F13665" s="67">
        <v>3173500</v>
      </c>
      <c r="G13665" s="68">
        <f t="shared" si="386"/>
        <v>3173500</v>
      </c>
      <c r="H13665" s="86" t="s">
        <v>12105</v>
      </c>
      <c r="I13665" s="399" t="s">
        <v>12106</v>
      </c>
    </row>
    <row r="13666" spans="1:9" hidden="1" x14ac:dyDescent="0.25">
      <c r="A13666" s="60" t="s">
        <v>6245</v>
      </c>
      <c r="B13666" s="60" t="s">
        <v>12103</v>
      </c>
      <c r="C13666" s="75" t="s">
        <v>12107</v>
      </c>
      <c r="D13666" s="65">
        <v>1</v>
      </c>
      <c r="E13666" s="66" t="s">
        <v>31</v>
      </c>
      <c r="F13666" s="67">
        <v>3173500</v>
      </c>
      <c r="G13666" s="68">
        <f t="shared" si="386"/>
        <v>3173500</v>
      </c>
      <c r="H13666" s="86" t="s">
        <v>12105</v>
      </c>
      <c r="I13666" s="399" t="s">
        <v>12106</v>
      </c>
    </row>
    <row r="13667" spans="1:9" hidden="1" x14ac:dyDescent="0.25">
      <c r="A13667" s="60" t="s">
        <v>6245</v>
      </c>
      <c r="B13667" s="60" t="s">
        <v>12103</v>
      </c>
      <c r="C13667" s="75" t="s">
        <v>12108</v>
      </c>
      <c r="D13667" s="65">
        <v>1</v>
      </c>
      <c r="E13667" s="66" t="s">
        <v>31</v>
      </c>
      <c r="F13667" s="67">
        <v>3173500</v>
      </c>
      <c r="G13667" s="217">
        <f t="shared" si="386"/>
        <v>3173500</v>
      </c>
      <c r="H13667" s="86" t="s">
        <v>12105</v>
      </c>
      <c r="I13667" s="399" t="s">
        <v>12106</v>
      </c>
    </row>
    <row r="13668" spans="1:9" hidden="1" x14ac:dyDescent="0.25">
      <c r="A13668" s="60" t="s">
        <v>6245</v>
      </c>
      <c r="B13668" s="60" t="s">
        <v>5019</v>
      </c>
      <c r="C13668" s="71" t="s">
        <v>12109</v>
      </c>
      <c r="D13668" s="65">
        <v>1</v>
      </c>
      <c r="E13668" s="76" t="s">
        <v>31</v>
      </c>
      <c r="F13668" s="72">
        <v>3150000</v>
      </c>
      <c r="G13668" s="217">
        <f t="shared" si="386"/>
        <v>3150000</v>
      </c>
      <c r="H13668" s="86" t="s">
        <v>12105</v>
      </c>
      <c r="I13668" s="399" t="s">
        <v>12106</v>
      </c>
    </row>
    <row r="13669" spans="1:9" hidden="1" x14ac:dyDescent="0.25">
      <c r="A13669" s="60" t="s">
        <v>6245</v>
      </c>
      <c r="B13669" s="79" t="s">
        <v>3442</v>
      </c>
      <c r="C13669" s="71" t="s">
        <v>12110</v>
      </c>
      <c r="D13669" s="65">
        <v>1</v>
      </c>
      <c r="E13669" s="66" t="s">
        <v>31</v>
      </c>
      <c r="F13669" s="67">
        <v>1650000</v>
      </c>
      <c r="G13669" s="68">
        <f t="shared" si="386"/>
        <v>1650000</v>
      </c>
      <c r="H13669" s="86" t="s">
        <v>12105</v>
      </c>
      <c r="I13669" s="399" t="s">
        <v>12106</v>
      </c>
    </row>
    <row r="13670" spans="1:9" hidden="1" x14ac:dyDescent="0.25">
      <c r="A13670" s="60" t="s">
        <v>6245</v>
      </c>
      <c r="B13670" s="79" t="s">
        <v>3442</v>
      </c>
      <c r="C13670" s="74" t="s">
        <v>12111</v>
      </c>
      <c r="D13670" s="65">
        <v>1</v>
      </c>
      <c r="E13670" s="66" t="s">
        <v>31</v>
      </c>
      <c r="F13670" s="67">
        <v>1650000</v>
      </c>
      <c r="G13670" s="68">
        <f t="shared" si="386"/>
        <v>1650000</v>
      </c>
      <c r="H13670" s="86" t="s">
        <v>12105</v>
      </c>
      <c r="I13670" s="399" t="s">
        <v>12106</v>
      </c>
    </row>
    <row r="13671" spans="1:9" hidden="1" x14ac:dyDescent="0.25">
      <c r="A13671" s="60" t="s">
        <v>6245</v>
      </c>
      <c r="B13671" s="79" t="s">
        <v>3442</v>
      </c>
      <c r="C13671" s="71" t="s">
        <v>12112</v>
      </c>
      <c r="D13671" s="65">
        <v>1</v>
      </c>
      <c r="E13671" s="66" t="s">
        <v>31</v>
      </c>
      <c r="F13671" s="67">
        <v>1650000</v>
      </c>
      <c r="G13671" s="68">
        <f t="shared" si="386"/>
        <v>1650000</v>
      </c>
      <c r="H13671" s="86" t="s">
        <v>12105</v>
      </c>
      <c r="I13671" s="399" t="s">
        <v>12106</v>
      </c>
    </row>
    <row r="13672" spans="1:9" hidden="1" x14ac:dyDescent="0.25">
      <c r="A13672" s="60" t="s">
        <v>6245</v>
      </c>
      <c r="B13672" s="79" t="s">
        <v>3442</v>
      </c>
      <c r="C13672" s="74" t="s">
        <v>12113</v>
      </c>
      <c r="D13672" s="65">
        <v>1</v>
      </c>
      <c r="E13672" s="66" t="s">
        <v>31</v>
      </c>
      <c r="F13672" s="67">
        <v>1650000</v>
      </c>
      <c r="G13672" s="68">
        <f t="shared" si="386"/>
        <v>1650000</v>
      </c>
      <c r="H13672" s="86" t="s">
        <v>12105</v>
      </c>
      <c r="I13672" s="399" t="s">
        <v>12106</v>
      </c>
    </row>
    <row r="13673" spans="1:9" hidden="1" x14ac:dyDescent="0.25">
      <c r="A13673" s="60" t="s">
        <v>6245</v>
      </c>
      <c r="B13673" s="79" t="s">
        <v>3442</v>
      </c>
      <c r="C13673" s="71" t="s">
        <v>12114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12105</v>
      </c>
      <c r="I13673" s="399" t="s">
        <v>12106</v>
      </c>
    </row>
    <row r="13674" spans="1:9" hidden="1" x14ac:dyDescent="0.25">
      <c r="A13674" s="60" t="s">
        <v>6245</v>
      </c>
      <c r="B13674" s="79" t="s">
        <v>3442</v>
      </c>
      <c r="C13674" s="71" t="s">
        <v>12115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12105</v>
      </c>
      <c r="I13674" s="399" t="s">
        <v>12106</v>
      </c>
    </row>
    <row r="13675" spans="1:9" hidden="1" x14ac:dyDescent="0.25">
      <c r="A13675" s="60" t="s">
        <v>6245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6245</v>
      </c>
      <c r="B13676" s="60" t="s">
        <v>107</v>
      </c>
      <c r="C13676" s="60" t="s">
        <v>10900</v>
      </c>
      <c r="D13676" s="65">
        <v>1</v>
      </c>
      <c r="E13676" s="66" t="s">
        <v>31</v>
      </c>
      <c r="F13676" s="67">
        <v>6500000</v>
      </c>
      <c r="G13676" s="217">
        <f t="shared" si="386"/>
        <v>6500000</v>
      </c>
      <c r="H13676" s="86" t="s">
        <v>169</v>
      </c>
      <c r="I13676" s="86"/>
    </row>
    <row r="13677" spans="1:9" hidden="1" x14ac:dyDescent="0.25">
      <c r="A13677" s="60" t="s">
        <v>6245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86"/>
        <v>256500</v>
      </c>
      <c r="H13677" s="86" t="s">
        <v>1301</v>
      </c>
      <c r="I13677" s="86" t="s">
        <v>12116</v>
      </c>
    </row>
    <row r="13678" spans="1:9" hidden="1" x14ac:dyDescent="0.25">
      <c r="A13678" s="60" t="s">
        <v>6245</v>
      </c>
      <c r="B13678" s="63" t="s">
        <v>8381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86"/>
        <v>105000</v>
      </c>
      <c r="H13678" s="86" t="s">
        <v>1301</v>
      </c>
      <c r="I13678" s="86" t="s">
        <v>12116</v>
      </c>
    </row>
    <row r="13679" spans="1:9" hidden="1" x14ac:dyDescent="0.25">
      <c r="A13679" s="60" t="s">
        <v>6245</v>
      </c>
      <c r="B13679" s="60" t="s">
        <v>4047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86"/>
        <v>87791</v>
      </c>
      <c r="H13679" s="86" t="s">
        <v>1301</v>
      </c>
      <c r="I13679" s="60" t="s">
        <v>12116</v>
      </c>
    </row>
    <row r="13680" spans="1:9" hidden="1" x14ac:dyDescent="0.25">
      <c r="A13680" s="60" t="s">
        <v>6245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86"/>
        <v>40000</v>
      </c>
      <c r="H13680" s="86" t="s">
        <v>3096</v>
      </c>
      <c r="I13680" s="60" t="s">
        <v>12117</v>
      </c>
    </row>
    <row r="13681" spans="1:9" hidden="1" x14ac:dyDescent="0.25">
      <c r="A13681" s="60" t="s">
        <v>6245</v>
      </c>
      <c r="B13681" s="79" t="s">
        <v>8632</v>
      </c>
      <c r="C13681" s="60" t="s">
        <v>8459</v>
      </c>
      <c r="D13681" s="65">
        <v>0.3</v>
      </c>
      <c r="E13681" s="76" t="s">
        <v>137</v>
      </c>
      <c r="F13681" s="90">
        <v>82500</v>
      </c>
      <c r="G13681" s="217">
        <f t="shared" si="386"/>
        <v>24750</v>
      </c>
      <c r="H13681" s="86" t="s">
        <v>3096</v>
      </c>
      <c r="I13681" s="60" t="s">
        <v>12117</v>
      </c>
    </row>
    <row r="13682" spans="1:9" hidden="1" x14ac:dyDescent="0.25">
      <c r="A13682" s="60" t="s">
        <v>6245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86"/>
        <v>693780</v>
      </c>
      <c r="H13682" s="86" t="s">
        <v>2709</v>
      </c>
      <c r="I13682" s="60" t="s">
        <v>12118</v>
      </c>
    </row>
    <row r="13683" spans="1:9" hidden="1" x14ac:dyDescent="0.25">
      <c r="A13683" s="60" t="s">
        <v>6245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86"/>
        <v>646000</v>
      </c>
      <c r="H13683" s="86" t="s">
        <v>4010</v>
      </c>
      <c r="I13683" s="60" t="s">
        <v>12118</v>
      </c>
    </row>
    <row r="13684" spans="1:9" hidden="1" x14ac:dyDescent="0.25">
      <c r="A13684" s="60" t="s">
        <v>6245</v>
      </c>
      <c r="B13684" s="60" t="s">
        <v>6246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86"/>
        <v>138000</v>
      </c>
      <c r="H13684" s="86" t="s">
        <v>1916</v>
      </c>
      <c r="I13684" s="60" t="s">
        <v>12118</v>
      </c>
    </row>
    <row r="13685" spans="1:9" hidden="1" x14ac:dyDescent="0.25">
      <c r="A13685" s="60" t="s">
        <v>6245</v>
      </c>
      <c r="B13685" s="63" t="s">
        <v>6250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86"/>
        <v>50000</v>
      </c>
      <c r="H13685" s="86" t="s">
        <v>6725</v>
      </c>
      <c r="I13685" s="60" t="s">
        <v>12118</v>
      </c>
    </row>
    <row r="13686" spans="1:9" hidden="1" x14ac:dyDescent="0.25">
      <c r="A13686" s="60" t="s">
        <v>6245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86"/>
        <v>228000</v>
      </c>
      <c r="H13686" s="86" t="s">
        <v>1041</v>
      </c>
      <c r="I13686" s="60" t="s">
        <v>9181</v>
      </c>
    </row>
    <row r="13687" spans="1:9" hidden="1" x14ac:dyDescent="0.25">
      <c r="A13687" s="60" t="s">
        <v>6245</v>
      </c>
      <c r="B13687" s="611" t="s">
        <v>5651</v>
      </c>
      <c r="C13687" s="625" t="s">
        <v>10563</v>
      </c>
      <c r="D13687" s="491">
        <v>1</v>
      </c>
      <c r="E13687" s="491" t="s">
        <v>31</v>
      </c>
      <c r="F13687" s="626">
        <v>520000</v>
      </c>
      <c r="G13687" s="591">
        <f t="shared" si="386"/>
        <v>520000</v>
      </c>
      <c r="H13687" s="592" t="s">
        <v>1041</v>
      </c>
      <c r="I13687" s="491" t="s">
        <v>9181</v>
      </c>
    </row>
    <row r="13688" spans="1:9" hidden="1" x14ac:dyDescent="0.25">
      <c r="A13688" s="60" t="s">
        <v>6245</v>
      </c>
      <c r="B13688" s="60" t="s">
        <v>8381</v>
      </c>
      <c r="C13688" s="60" t="s">
        <v>8382</v>
      </c>
      <c r="D13688" s="60">
        <v>1</v>
      </c>
      <c r="E13688" s="60" t="s">
        <v>31</v>
      </c>
      <c r="F13688" s="61">
        <v>92500</v>
      </c>
      <c r="G13688" s="217">
        <f t="shared" si="386"/>
        <v>92500</v>
      </c>
      <c r="H13688" s="86" t="s">
        <v>1041</v>
      </c>
      <c r="I13688" s="60" t="s">
        <v>9181</v>
      </c>
    </row>
    <row r="13689" spans="1:9" hidden="1" x14ac:dyDescent="0.25">
      <c r="A13689" s="60" t="s">
        <v>6245</v>
      </c>
      <c r="B13689" s="60" t="s">
        <v>12119</v>
      </c>
      <c r="C13689" s="353" t="s">
        <v>12120</v>
      </c>
      <c r="D13689" s="60">
        <v>1</v>
      </c>
      <c r="E13689" s="60" t="s">
        <v>31</v>
      </c>
      <c r="F13689" s="61">
        <v>475000</v>
      </c>
      <c r="G13689" s="217">
        <f t="shared" si="386"/>
        <v>475000</v>
      </c>
      <c r="H13689" s="86" t="s">
        <v>138</v>
      </c>
      <c r="I13689" s="60" t="s">
        <v>12121</v>
      </c>
    </row>
    <row r="13690" spans="1:9" hidden="1" x14ac:dyDescent="0.25">
      <c r="A13690" s="60" t="s">
        <v>6245</v>
      </c>
      <c r="B13690" s="60" t="s">
        <v>12119</v>
      </c>
      <c r="C13690" s="353" t="s">
        <v>12122</v>
      </c>
      <c r="D13690" s="60">
        <v>1</v>
      </c>
      <c r="E13690" s="60" t="s">
        <v>31</v>
      </c>
      <c r="F13690" s="61">
        <v>475000</v>
      </c>
      <c r="G13690" s="217">
        <f t="shared" si="386"/>
        <v>475000</v>
      </c>
      <c r="H13690" s="86" t="s">
        <v>138</v>
      </c>
      <c r="I13690" s="60" t="s">
        <v>12121</v>
      </c>
    </row>
    <row r="13691" spans="1:9" hidden="1" x14ac:dyDescent="0.25">
      <c r="A13691" s="60" t="s">
        <v>6245</v>
      </c>
      <c r="B13691" s="60" t="s">
        <v>12119</v>
      </c>
      <c r="C13691" s="353" t="s">
        <v>12123</v>
      </c>
      <c r="D13691" s="60">
        <v>1</v>
      </c>
      <c r="E13691" s="60" t="s">
        <v>31</v>
      </c>
      <c r="F13691" s="61">
        <v>475000</v>
      </c>
      <c r="G13691" s="217">
        <f t="shared" si="386"/>
        <v>475000</v>
      </c>
      <c r="H13691" s="86" t="s">
        <v>138</v>
      </c>
      <c r="I13691" s="60" t="s">
        <v>12121</v>
      </c>
    </row>
    <row r="13692" spans="1:9" hidden="1" x14ac:dyDescent="0.25">
      <c r="A13692" s="60" t="s">
        <v>6245</v>
      </c>
      <c r="B13692" s="60" t="s">
        <v>12119</v>
      </c>
      <c r="C13692" s="353" t="s">
        <v>12124</v>
      </c>
      <c r="D13692" s="60">
        <v>1</v>
      </c>
      <c r="E13692" s="60" t="s">
        <v>31</v>
      </c>
      <c r="F13692" s="61">
        <v>475000</v>
      </c>
      <c r="G13692" s="217">
        <f t="shared" si="386"/>
        <v>475000</v>
      </c>
      <c r="H13692" s="86" t="s">
        <v>138</v>
      </c>
      <c r="I13692" s="60" t="s">
        <v>12121</v>
      </c>
    </row>
    <row r="13693" spans="1:9" hidden="1" x14ac:dyDescent="0.25">
      <c r="A13693" s="60" t="s">
        <v>6245</v>
      </c>
      <c r="B13693" s="60" t="s">
        <v>11456</v>
      </c>
      <c r="C13693" s="60" t="s">
        <v>5007</v>
      </c>
      <c r="D13693" s="60">
        <v>1</v>
      </c>
      <c r="E13693" s="60" t="s">
        <v>31</v>
      </c>
      <c r="F13693" s="61">
        <v>155000</v>
      </c>
      <c r="G13693" s="217">
        <f t="shared" si="386"/>
        <v>155000</v>
      </c>
      <c r="H13693" s="86" t="s">
        <v>138</v>
      </c>
      <c r="I13693" s="60" t="s">
        <v>12121</v>
      </c>
    </row>
    <row r="13694" spans="1:9" hidden="1" x14ac:dyDescent="0.25">
      <c r="A13694" s="60" t="s">
        <v>6245</v>
      </c>
      <c r="B13694" s="60" t="s">
        <v>12037</v>
      </c>
      <c r="C13694" s="353" t="s">
        <v>12125</v>
      </c>
      <c r="D13694" s="60">
        <v>1</v>
      </c>
      <c r="E13694" s="60" t="s">
        <v>31</v>
      </c>
      <c r="F13694" s="61">
        <v>1400000</v>
      </c>
      <c r="G13694" s="217">
        <f t="shared" si="386"/>
        <v>1400000</v>
      </c>
      <c r="H13694" s="86" t="s">
        <v>3462</v>
      </c>
      <c r="I13694" s="60" t="s">
        <v>9176</v>
      </c>
    </row>
    <row r="13695" spans="1:9" hidden="1" x14ac:dyDescent="0.25">
      <c r="A13695" s="60" t="s">
        <v>6245</v>
      </c>
      <c r="B13695" s="60" t="s">
        <v>11456</v>
      </c>
      <c r="C13695" s="60" t="s">
        <v>5007</v>
      </c>
      <c r="D13695" s="65">
        <v>1</v>
      </c>
      <c r="E13695" s="66" t="s">
        <v>31</v>
      </c>
      <c r="F13695" s="67">
        <v>155000</v>
      </c>
      <c r="G13695" s="217">
        <f t="shared" si="386"/>
        <v>155000</v>
      </c>
      <c r="H13695" s="86" t="s">
        <v>3462</v>
      </c>
      <c r="I13695" s="60" t="s">
        <v>9176</v>
      </c>
    </row>
    <row r="13696" spans="1:9" hidden="1" x14ac:dyDescent="0.25">
      <c r="A13696" s="60" t="s">
        <v>6245</v>
      </c>
      <c r="B13696" s="60" t="s">
        <v>12040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86"/>
        <v>45000</v>
      </c>
      <c r="H13696" s="86" t="s">
        <v>3462</v>
      </c>
      <c r="I13696" s="60" t="s">
        <v>9176</v>
      </c>
    </row>
    <row r="13697" spans="1:9" hidden="1" x14ac:dyDescent="0.25">
      <c r="A13697" s="60" t="s">
        <v>6245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86"/>
        <v>28500</v>
      </c>
      <c r="H13697" s="86" t="s">
        <v>3462</v>
      </c>
      <c r="I13697" s="60" t="s">
        <v>9176</v>
      </c>
    </row>
    <row r="13698" spans="1:9" hidden="1" x14ac:dyDescent="0.25">
      <c r="A13698" s="60" t="s">
        <v>6245</v>
      </c>
      <c r="B13698" s="77" t="s">
        <v>5739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86"/>
        <v>25000</v>
      </c>
      <c r="H13698" s="86" t="s">
        <v>3462</v>
      </c>
      <c r="I13698" s="60" t="s">
        <v>9176</v>
      </c>
    </row>
    <row r="13699" spans="1:9" hidden="1" x14ac:dyDescent="0.25">
      <c r="A13699" s="60" t="s">
        <v>6245</v>
      </c>
      <c r="B13699" s="60" t="s">
        <v>12126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86"/>
        <v>175000</v>
      </c>
      <c r="H13699" s="86" t="s">
        <v>3462</v>
      </c>
      <c r="I13699" s="60" t="s">
        <v>9176</v>
      </c>
    </row>
    <row r="13700" spans="1:9" hidden="1" x14ac:dyDescent="0.25">
      <c r="A13700" s="60" t="s">
        <v>6245</v>
      </c>
      <c r="B13700" s="60" t="s">
        <v>115</v>
      </c>
      <c r="C13700" s="60" t="s">
        <v>11709</v>
      </c>
      <c r="D13700" s="60">
        <v>1</v>
      </c>
      <c r="E13700" s="60" t="s">
        <v>71</v>
      </c>
      <c r="F13700" s="61">
        <v>1920000</v>
      </c>
      <c r="G13700" s="217">
        <f t="shared" si="386"/>
        <v>1920000</v>
      </c>
      <c r="H13700" s="86" t="s">
        <v>2744</v>
      </c>
      <c r="I13700" s="60" t="s">
        <v>9178</v>
      </c>
    </row>
    <row r="13701" spans="1:9" hidden="1" x14ac:dyDescent="0.25">
      <c r="A13701" s="60" t="s">
        <v>6245</v>
      </c>
      <c r="B13701" s="60" t="s">
        <v>115</v>
      </c>
      <c r="C13701" s="60" t="s">
        <v>11941</v>
      </c>
      <c r="D13701" s="60">
        <v>1</v>
      </c>
      <c r="E13701" s="60" t="s">
        <v>71</v>
      </c>
      <c r="F13701" s="61">
        <v>1920000</v>
      </c>
      <c r="G13701" s="217">
        <f t="shared" si="386"/>
        <v>1920000</v>
      </c>
      <c r="H13701" s="86" t="s">
        <v>2744</v>
      </c>
      <c r="I13701" s="60" t="s">
        <v>9178</v>
      </c>
    </row>
    <row r="13702" spans="1:9" hidden="1" x14ac:dyDescent="0.25">
      <c r="A13702" s="60" t="s">
        <v>6245</v>
      </c>
      <c r="B13702" s="63" t="s">
        <v>5733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86"/>
        <v>10000</v>
      </c>
      <c r="H13702" s="86" t="s">
        <v>3949</v>
      </c>
      <c r="I13702" s="60"/>
    </row>
    <row r="13703" spans="1:9" hidden="1" x14ac:dyDescent="0.25">
      <c r="A13703" s="60" t="s">
        <v>6245</v>
      </c>
      <c r="B13703" s="79" t="s">
        <v>4880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6251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87">F13704*D13704</f>
        <v>57000</v>
      </c>
      <c r="H13704" s="69" t="s">
        <v>169</v>
      </c>
    </row>
    <row r="13705" spans="1:9" hidden="1" x14ac:dyDescent="0.25">
      <c r="A13705" s="60" t="s">
        <v>6251</v>
      </c>
      <c r="B13705" s="60" t="s">
        <v>4577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87"/>
        <v>7000</v>
      </c>
      <c r="H13705" s="86" t="s">
        <v>12127</v>
      </c>
    </row>
    <row r="13706" spans="1:9" hidden="1" x14ac:dyDescent="0.25">
      <c r="A13706" s="60" t="s">
        <v>6251</v>
      </c>
      <c r="B13706" s="60" t="s">
        <v>4748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87"/>
        <v>7000</v>
      </c>
      <c r="H13706" s="86" t="s">
        <v>6241</v>
      </c>
    </row>
    <row r="13707" spans="1:9" hidden="1" x14ac:dyDescent="0.25">
      <c r="A13707" s="60" t="s">
        <v>6251</v>
      </c>
      <c r="B13707" s="63" t="s">
        <v>5733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87"/>
        <v>30000</v>
      </c>
      <c r="H13707" s="112" t="s">
        <v>6241</v>
      </c>
    </row>
    <row r="13708" spans="1:9" hidden="1" x14ac:dyDescent="0.25">
      <c r="A13708" s="60" t="s">
        <v>6251</v>
      </c>
      <c r="B13708" s="79" t="s">
        <v>4957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87"/>
        <v>13000</v>
      </c>
      <c r="H13708" s="86" t="s">
        <v>6241</v>
      </c>
    </row>
    <row r="13709" spans="1:9" hidden="1" x14ac:dyDescent="0.25">
      <c r="A13709" s="60" t="s">
        <v>6251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87"/>
        <v>75000</v>
      </c>
      <c r="H13709" s="112" t="s">
        <v>134</v>
      </c>
    </row>
    <row r="13710" spans="1:9" hidden="1" x14ac:dyDescent="0.25">
      <c r="A13710" s="60" t="s">
        <v>6251</v>
      </c>
      <c r="B13710" s="60" t="s">
        <v>6258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87"/>
        <v>500000</v>
      </c>
      <c r="H13710" s="86" t="s">
        <v>953</v>
      </c>
    </row>
    <row r="13711" spans="1:9" hidden="1" x14ac:dyDescent="0.25">
      <c r="A13711" s="60" t="s">
        <v>6251</v>
      </c>
      <c r="B13711" s="60" t="s">
        <v>7475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87"/>
        <v>8500</v>
      </c>
      <c r="H13711" s="86" t="s">
        <v>565</v>
      </c>
    </row>
    <row r="13712" spans="1:9" hidden="1" x14ac:dyDescent="0.25">
      <c r="A13712" s="60" t="s">
        <v>6251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87"/>
        <v>173445</v>
      </c>
      <c r="H13712" s="86" t="s">
        <v>565</v>
      </c>
    </row>
    <row r="13713" spans="1:8" hidden="1" x14ac:dyDescent="0.25">
      <c r="A13713" s="60" t="s">
        <v>6251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87"/>
        <v>27000</v>
      </c>
      <c r="H13713" s="86" t="s">
        <v>154</v>
      </c>
    </row>
    <row r="13714" spans="1:8" hidden="1" x14ac:dyDescent="0.25">
      <c r="A13714" s="60" t="s">
        <v>6251</v>
      </c>
      <c r="B13714" s="79" t="s">
        <v>4880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87"/>
        <v>100000</v>
      </c>
      <c r="H13714" s="86" t="s">
        <v>154</v>
      </c>
    </row>
    <row r="13715" spans="1:8" hidden="1" x14ac:dyDescent="0.25">
      <c r="A13715" s="60" t="s">
        <v>6251</v>
      </c>
      <c r="B13715" s="60" t="s">
        <v>6264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87"/>
        <v>100000</v>
      </c>
      <c r="H13715" s="86" t="s">
        <v>154</v>
      </c>
    </row>
    <row r="13716" spans="1:8" hidden="1" x14ac:dyDescent="0.25">
      <c r="A13716" s="60" t="s">
        <v>6251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87"/>
        <v>200000</v>
      </c>
      <c r="H13716" s="69" t="s">
        <v>1043</v>
      </c>
    </row>
    <row r="13717" spans="1:8" hidden="1" x14ac:dyDescent="0.25">
      <c r="A13717" s="60" t="s">
        <v>6251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87"/>
        <v>26666</v>
      </c>
      <c r="H13717" s="69" t="s">
        <v>1043</v>
      </c>
    </row>
    <row r="13718" spans="1:8" hidden="1" x14ac:dyDescent="0.25">
      <c r="A13718" s="60" t="s">
        <v>6251</v>
      </c>
      <c r="B13718" s="60" t="s">
        <v>4986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87"/>
        <v>75000</v>
      </c>
      <c r="H13718" s="69" t="s">
        <v>1043</v>
      </c>
    </row>
    <row r="13719" spans="1:8" hidden="1" x14ac:dyDescent="0.25">
      <c r="A13719" s="60" t="s">
        <v>6251</v>
      </c>
      <c r="B13719" s="79" t="s">
        <v>4987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87"/>
        <v>105000</v>
      </c>
      <c r="H13719" s="69" t="s">
        <v>1043</v>
      </c>
    </row>
    <row r="13720" spans="1:8" hidden="1" x14ac:dyDescent="0.25">
      <c r="A13720" s="60" t="s">
        <v>6251</v>
      </c>
      <c r="B13720" s="94" t="s">
        <v>6253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87"/>
        <v>450000</v>
      </c>
      <c r="H13720" s="69" t="s">
        <v>1043</v>
      </c>
    </row>
    <row r="13721" spans="1:8" hidden="1" x14ac:dyDescent="0.25">
      <c r="A13721" s="60" t="s">
        <v>6251</v>
      </c>
      <c r="B13721" s="60" t="s">
        <v>6254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87"/>
        <v>1000000</v>
      </c>
      <c r="H13721" s="69" t="s">
        <v>1043</v>
      </c>
    </row>
    <row r="13722" spans="1:8" hidden="1" x14ac:dyDescent="0.25">
      <c r="A13722" s="60" t="s">
        <v>6251</v>
      </c>
      <c r="B13722" s="63" t="s">
        <v>6255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87"/>
        <v>2225000</v>
      </c>
      <c r="H13722" s="69" t="s">
        <v>1043</v>
      </c>
    </row>
    <row r="13723" spans="1:8" hidden="1" x14ac:dyDescent="0.25">
      <c r="A13723" s="60" t="s">
        <v>6251</v>
      </c>
      <c r="B13723" s="60" t="s">
        <v>12128</v>
      </c>
      <c r="C13723" s="74" t="s">
        <v>12129</v>
      </c>
      <c r="D13723" s="65">
        <v>1</v>
      </c>
      <c r="E13723" s="66" t="s">
        <v>31</v>
      </c>
      <c r="F13723" s="217">
        <v>400000</v>
      </c>
      <c r="G13723" s="68">
        <f t="shared" si="387"/>
        <v>400000</v>
      </c>
      <c r="H13723" s="69" t="s">
        <v>1043</v>
      </c>
    </row>
    <row r="13724" spans="1:8" hidden="1" x14ac:dyDescent="0.25">
      <c r="A13724" s="60" t="s">
        <v>6251</v>
      </c>
      <c r="B13724" s="60" t="s">
        <v>11858</v>
      </c>
      <c r="C13724" s="60" t="s">
        <v>12129</v>
      </c>
      <c r="D13724" s="81">
        <v>1</v>
      </c>
      <c r="E13724" s="66" t="s">
        <v>31</v>
      </c>
      <c r="F13724" s="217">
        <v>1450000</v>
      </c>
      <c r="G13724" s="68">
        <f t="shared" si="387"/>
        <v>1450000</v>
      </c>
      <c r="H13724" s="69" t="s">
        <v>1043</v>
      </c>
    </row>
    <row r="13725" spans="1:8" hidden="1" x14ac:dyDescent="0.25">
      <c r="A13725" s="60" t="s">
        <v>6251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87"/>
        <v>99750</v>
      </c>
      <c r="H13725" s="69" t="s">
        <v>1043</v>
      </c>
    </row>
    <row r="13726" spans="1:8" hidden="1" x14ac:dyDescent="0.25">
      <c r="A13726" s="60" t="s">
        <v>6251</v>
      </c>
      <c r="B13726" s="60" t="s">
        <v>6101</v>
      </c>
      <c r="C13726" s="74" t="s">
        <v>5950</v>
      </c>
      <c r="D13726" s="65">
        <v>1</v>
      </c>
      <c r="E13726" s="66" t="s">
        <v>31</v>
      </c>
      <c r="F13726" s="217">
        <v>250000</v>
      </c>
      <c r="G13726" s="68">
        <f t="shared" si="387"/>
        <v>250000</v>
      </c>
      <c r="H13726" s="86" t="s">
        <v>1043</v>
      </c>
    </row>
    <row r="13727" spans="1:8" hidden="1" x14ac:dyDescent="0.25">
      <c r="A13727" s="60" t="s">
        <v>6251</v>
      </c>
      <c r="B13727" s="63" t="s">
        <v>6265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87"/>
        <v>700000</v>
      </c>
      <c r="H13727" s="374" t="s">
        <v>1043</v>
      </c>
    </row>
    <row r="13728" spans="1:8" hidden="1" x14ac:dyDescent="0.25">
      <c r="A13728" s="60" t="s">
        <v>6251</v>
      </c>
      <c r="B13728" s="79" t="s">
        <v>6262</v>
      </c>
      <c r="C13728" s="74" t="s">
        <v>6263</v>
      </c>
      <c r="D13728" s="65">
        <v>1</v>
      </c>
      <c r="E13728" s="66" t="s">
        <v>156</v>
      </c>
      <c r="F13728" s="67">
        <v>85000</v>
      </c>
      <c r="G13728" s="68">
        <f t="shared" si="387"/>
        <v>85000</v>
      </c>
      <c r="H13728" s="374" t="s">
        <v>648</v>
      </c>
    </row>
    <row r="13729" spans="1:9" hidden="1" x14ac:dyDescent="0.25">
      <c r="A13729" s="60" t="s">
        <v>6266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87"/>
        <v>228000</v>
      </c>
      <c r="H13729" s="69" t="s">
        <v>714</v>
      </c>
      <c r="I13729" s="73" t="s">
        <v>9200</v>
      </c>
    </row>
    <row r="13730" spans="1:9" hidden="1" x14ac:dyDescent="0.25">
      <c r="A13730" s="60" t="s">
        <v>6266</v>
      </c>
      <c r="B13730" s="79" t="s">
        <v>5651</v>
      </c>
      <c r="C13730" s="60" t="s">
        <v>10563</v>
      </c>
      <c r="D13730" s="65">
        <v>1</v>
      </c>
      <c r="E13730" s="66" t="s">
        <v>31</v>
      </c>
      <c r="F13730" s="67">
        <v>520000</v>
      </c>
      <c r="G13730" s="68">
        <f t="shared" si="387"/>
        <v>520000</v>
      </c>
      <c r="H13730" s="86" t="s">
        <v>714</v>
      </c>
      <c r="I13730" s="73" t="s">
        <v>9200</v>
      </c>
    </row>
    <row r="13731" spans="1:9" hidden="1" x14ac:dyDescent="0.25">
      <c r="A13731" s="60" t="s">
        <v>6266</v>
      </c>
      <c r="B13731" s="60" t="s">
        <v>465</v>
      </c>
      <c r="C13731" s="215" t="s">
        <v>12130</v>
      </c>
      <c r="D13731" s="65">
        <v>1</v>
      </c>
      <c r="E13731" s="66" t="s">
        <v>31</v>
      </c>
      <c r="F13731" s="68">
        <v>1700000</v>
      </c>
      <c r="G13731" s="68">
        <f t="shared" si="387"/>
        <v>1700000</v>
      </c>
      <c r="H13731" s="86" t="s">
        <v>671</v>
      </c>
      <c r="I13731" s="399" t="s">
        <v>12131</v>
      </c>
    </row>
    <row r="13732" spans="1:9" hidden="1" x14ac:dyDescent="0.25">
      <c r="A13732" s="60" t="s">
        <v>6266</v>
      </c>
      <c r="B13732" s="60" t="s">
        <v>465</v>
      </c>
      <c r="C13732" s="60" t="s">
        <v>12132</v>
      </c>
      <c r="D13732" s="60">
        <v>1</v>
      </c>
      <c r="E13732" s="71" t="s">
        <v>31</v>
      </c>
      <c r="F13732" s="61">
        <v>1700000</v>
      </c>
      <c r="G13732" s="68">
        <f t="shared" si="387"/>
        <v>1700000</v>
      </c>
      <c r="H13732" s="86" t="s">
        <v>671</v>
      </c>
      <c r="I13732" s="399" t="s">
        <v>12131</v>
      </c>
    </row>
    <row r="13733" spans="1:9" hidden="1" x14ac:dyDescent="0.25">
      <c r="A13733" s="60" t="s">
        <v>6266</v>
      </c>
      <c r="B13733" s="60" t="s">
        <v>11434</v>
      </c>
      <c r="C13733" s="60" t="s">
        <v>5007</v>
      </c>
      <c r="D13733" s="65">
        <v>2</v>
      </c>
      <c r="E13733" s="76" t="s">
        <v>31</v>
      </c>
      <c r="F13733" s="72">
        <v>55000</v>
      </c>
      <c r="G13733" s="217">
        <f t="shared" si="387"/>
        <v>110000</v>
      </c>
      <c r="H13733" s="86" t="s">
        <v>671</v>
      </c>
      <c r="I13733" s="399" t="s">
        <v>12131</v>
      </c>
    </row>
    <row r="13734" spans="1:9" hidden="1" x14ac:dyDescent="0.25">
      <c r="A13734" s="60" t="s">
        <v>6266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87"/>
        <v>190000</v>
      </c>
      <c r="H13734" s="86" t="s">
        <v>671</v>
      </c>
      <c r="I13734" s="399" t="s">
        <v>12131</v>
      </c>
    </row>
    <row r="13735" spans="1:9" hidden="1" x14ac:dyDescent="0.25">
      <c r="A13735" s="60" t="s">
        <v>6266</v>
      </c>
      <c r="B13735" s="63" t="s">
        <v>4062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87"/>
        <v>130000</v>
      </c>
      <c r="H13735" s="86" t="s">
        <v>671</v>
      </c>
      <c r="I13735" s="399" t="s">
        <v>12131</v>
      </c>
    </row>
    <row r="13736" spans="1:9" hidden="1" x14ac:dyDescent="0.25">
      <c r="A13736" s="60" t="s">
        <v>6266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87"/>
        <v>330000</v>
      </c>
      <c r="H13736" s="86" t="s">
        <v>671</v>
      </c>
      <c r="I13736" s="399" t="s">
        <v>12131</v>
      </c>
    </row>
    <row r="13737" spans="1:9" hidden="1" x14ac:dyDescent="0.25">
      <c r="A13737" s="60" t="s">
        <v>6266</v>
      </c>
      <c r="B13737" s="60" t="s">
        <v>4748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87"/>
        <v>10500</v>
      </c>
      <c r="H13737" s="86" t="s">
        <v>6241</v>
      </c>
      <c r="I13737" s="399"/>
    </row>
    <row r="13738" spans="1:9" hidden="1" x14ac:dyDescent="0.25">
      <c r="A13738" s="60" t="s">
        <v>6266</v>
      </c>
      <c r="B13738" s="60" t="s">
        <v>4748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87"/>
        <v>12500</v>
      </c>
      <c r="H13738" s="86" t="s">
        <v>6241</v>
      </c>
      <c r="I13738" s="399"/>
    </row>
    <row r="13739" spans="1:9" hidden="1" x14ac:dyDescent="0.25">
      <c r="A13739" s="60" t="s">
        <v>6266</v>
      </c>
      <c r="B13739" s="63" t="s">
        <v>5733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87"/>
        <v>25000</v>
      </c>
      <c r="H13739" s="86" t="s">
        <v>6241</v>
      </c>
      <c r="I13739" s="399"/>
    </row>
    <row r="13740" spans="1:9" hidden="1" x14ac:dyDescent="0.25">
      <c r="A13740" s="60" t="s">
        <v>6266</v>
      </c>
      <c r="B13740" s="60" t="s">
        <v>11792</v>
      </c>
      <c r="C13740" s="60" t="s">
        <v>225</v>
      </c>
      <c r="D13740" s="60">
        <v>1</v>
      </c>
      <c r="E13740" s="66" t="s">
        <v>31</v>
      </c>
      <c r="F13740" s="453">
        <v>11500</v>
      </c>
      <c r="G13740" s="68">
        <f t="shared" si="387"/>
        <v>11500</v>
      </c>
      <c r="H13740" s="86" t="s">
        <v>6241</v>
      </c>
      <c r="I13740" s="399"/>
    </row>
    <row r="13741" spans="1:9" hidden="1" x14ac:dyDescent="0.25">
      <c r="A13741" s="60" t="s">
        <v>6266</v>
      </c>
      <c r="B13741" s="63" t="s">
        <v>5733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87"/>
        <v>10000</v>
      </c>
      <c r="H13741" s="86" t="s">
        <v>35</v>
      </c>
      <c r="I13741" s="399"/>
    </row>
    <row r="13742" spans="1:9" hidden="1" x14ac:dyDescent="0.25">
      <c r="A13742" s="60" t="s">
        <v>6266</v>
      </c>
      <c r="B13742" s="111" t="s">
        <v>6269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87"/>
        <v>900000</v>
      </c>
      <c r="H13742" s="86" t="s">
        <v>6058</v>
      </c>
      <c r="I13742" s="399" t="s">
        <v>8754</v>
      </c>
    </row>
    <row r="13743" spans="1:9" hidden="1" x14ac:dyDescent="0.25">
      <c r="A13743" s="60" t="s">
        <v>6266</v>
      </c>
      <c r="B13743" s="79" t="s">
        <v>6270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87"/>
        <v>140000</v>
      </c>
      <c r="H13743" s="86" t="s">
        <v>6058</v>
      </c>
      <c r="I13743" s="399" t="s">
        <v>8754</v>
      </c>
    </row>
    <row r="13744" spans="1:9" hidden="1" x14ac:dyDescent="0.25">
      <c r="A13744" s="60" t="s">
        <v>6266</v>
      </c>
      <c r="B13744" s="60" t="s">
        <v>6271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87"/>
        <v>2375000</v>
      </c>
      <c r="H13744" s="86" t="s">
        <v>6058</v>
      </c>
      <c r="I13744" s="399" t="s">
        <v>8754</v>
      </c>
    </row>
    <row r="13745" spans="1:9" hidden="1" x14ac:dyDescent="0.25">
      <c r="A13745" s="60" t="s">
        <v>6266</v>
      </c>
      <c r="B13745" s="60" t="s">
        <v>6272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87"/>
        <v>390000</v>
      </c>
      <c r="H13745" s="69" t="s">
        <v>154</v>
      </c>
      <c r="I13745" s="399"/>
    </row>
    <row r="13746" spans="1:9" hidden="1" x14ac:dyDescent="0.25">
      <c r="A13746" s="60" t="s">
        <v>6266</v>
      </c>
      <c r="B13746" s="60" t="s">
        <v>6275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87"/>
        <v>18000</v>
      </c>
      <c r="H13746" s="69" t="s">
        <v>154</v>
      </c>
      <c r="I13746" s="399"/>
    </row>
    <row r="13747" spans="1:9" hidden="1" x14ac:dyDescent="0.25">
      <c r="A13747" s="60" t="s">
        <v>6266</v>
      </c>
      <c r="B13747" s="79" t="s">
        <v>6273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87"/>
        <v>800000</v>
      </c>
      <c r="H13747" s="69" t="s">
        <v>3877</v>
      </c>
      <c r="I13747" s="399"/>
    </row>
    <row r="13748" spans="1:9" hidden="1" x14ac:dyDescent="0.25">
      <c r="A13748" s="60" t="s">
        <v>6266</v>
      </c>
      <c r="B13748" s="94" t="s">
        <v>6274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87"/>
        <v>16000</v>
      </c>
      <c r="H13748" s="69" t="s">
        <v>552</v>
      </c>
      <c r="I13748" s="399" t="s">
        <v>8754</v>
      </c>
    </row>
    <row r="13749" spans="1:9" hidden="1" x14ac:dyDescent="0.25">
      <c r="A13749" s="60" t="s">
        <v>6266</v>
      </c>
      <c r="B13749" s="60" t="s">
        <v>12133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87"/>
        <v>1800000</v>
      </c>
      <c r="H13749" s="86" t="s">
        <v>4565</v>
      </c>
      <c r="I13749" s="86"/>
    </row>
    <row r="13750" spans="1:9" hidden="1" x14ac:dyDescent="0.25">
      <c r="A13750" s="60" t="s">
        <v>6266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87"/>
        <v>165000</v>
      </c>
      <c r="H13750" s="86" t="s">
        <v>631</v>
      </c>
      <c r="I13750" s="86" t="s">
        <v>12098</v>
      </c>
    </row>
    <row r="13751" spans="1:9" hidden="1" x14ac:dyDescent="0.25">
      <c r="A13751" s="60" t="s">
        <v>6276</v>
      </c>
      <c r="B13751" s="60" t="s">
        <v>3997</v>
      </c>
      <c r="C13751" s="60" t="s">
        <v>4419</v>
      </c>
      <c r="D13751" s="65">
        <v>5</v>
      </c>
      <c r="E13751" s="66" t="s">
        <v>137</v>
      </c>
      <c r="F13751" s="67">
        <v>23206</v>
      </c>
      <c r="G13751" s="68">
        <f t="shared" si="387"/>
        <v>116030</v>
      </c>
      <c r="H13751" s="69" t="s">
        <v>169</v>
      </c>
      <c r="I13751" s="73"/>
    </row>
    <row r="13752" spans="1:9" hidden="1" x14ac:dyDescent="0.25">
      <c r="A13752" s="60" t="s">
        <v>6276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87"/>
        <v>98600</v>
      </c>
      <c r="H13752" s="86" t="s">
        <v>169</v>
      </c>
      <c r="I13752" s="73"/>
    </row>
    <row r="13753" spans="1:9" hidden="1" x14ac:dyDescent="0.25">
      <c r="A13753" s="60" t="s">
        <v>6276</v>
      </c>
      <c r="B13753" s="60" t="s">
        <v>3997</v>
      </c>
      <c r="C13753" s="60" t="s">
        <v>4419</v>
      </c>
      <c r="D13753" s="65">
        <v>1.5</v>
      </c>
      <c r="E13753" s="66" t="s">
        <v>137</v>
      </c>
      <c r="F13753" s="67">
        <v>23206</v>
      </c>
      <c r="G13753" s="68">
        <f t="shared" si="387"/>
        <v>34809</v>
      </c>
      <c r="H13753" s="86" t="s">
        <v>3096</v>
      </c>
      <c r="I13753" s="399"/>
    </row>
    <row r="13754" spans="1:9" hidden="1" x14ac:dyDescent="0.25">
      <c r="A13754" s="60" t="s">
        <v>6276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87"/>
        <v>504545</v>
      </c>
      <c r="H13754" s="86" t="s">
        <v>552</v>
      </c>
      <c r="I13754" s="399" t="s">
        <v>12134</v>
      </c>
    </row>
    <row r="13755" spans="1:9" hidden="1" x14ac:dyDescent="0.25">
      <c r="A13755" s="60" t="s">
        <v>6276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87"/>
        <v>600950</v>
      </c>
      <c r="H13755" s="86" t="s">
        <v>552</v>
      </c>
      <c r="I13755" s="399" t="s">
        <v>12134</v>
      </c>
    </row>
    <row r="13756" spans="1:9" hidden="1" x14ac:dyDescent="0.25">
      <c r="A13756" s="60" t="s">
        <v>6276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87"/>
        <v>757500</v>
      </c>
      <c r="H13756" s="86" t="s">
        <v>552</v>
      </c>
      <c r="I13756" s="399" t="s">
        <v>12134</v>
      </c>
    </row>
    <row r="13757" spans="1:9" hidden="1" x14ac:dyDescent="0.25">
      <c r="A13757" s="60" t="s">
        <v>6276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87"/>
        <v>228000</v>
      </c>
      <c r="H13757" s="86" t="s">
        <v>154</v>
      </c>
      <c r="I13757" s="399"/>
    </row>
    <row r="13758" spans="1:9" hidden="1" x14ac:dyDescent="0.25">
      <c r="A13758" s="60" t="s">
        <v>6276</v>
      </c>
      <c r="B13758" s="60" t="s">
        <v>4748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87"/>
        <v>5000</v>
      </c>
      <c r="H13758" s="86" t="s">
        <v>6241</v>
      </c>
      <c r="I13758" s="399"/>
    </row>
    <row r="13759" spans="1:9" hidden="1" x14ac:dyDescent="0.25">
      <c r="A13759" s="60" t="s">
        <v>6276</v>
      </c>
      <c r="B13759" s="94" t="s">
        <v>5918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87"/>
        <v>7500</v>
      </c>
      <c r="H13759" s="86" t="s">
        <v>6241</v>
      </c>
      <c r="I13759" s="399"/>
    </row>
    <row r="13760" spans="1:9" hidden="1" x14ac:dyDescent="0.25">
      <c r="A13760" s="60" t="s">
        <v>6276</v>
      </c>
      <c r="B13760" s="63" t="s">
        <v>5733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87"/>
        <v>20000</v>
      </c>
      <c r="H13760" s="86" t="s">
        <v>6241</v>
      </c>
      <c r="I13760" s="399"/>
    </row>
    <row r="13761" spans="1:9" hidden="1" x14ac:dyDescent="0.25">
      <c r="A13761" s="60" t="s">
        <v>6276</v>
      </c>
      <c r="B13761" s="60" t="s">
        <v>5249</v>
      </c>
      <c r="C13761" s="60" t="s">
        <v>704</v>
      </c>
      <c r="D13761" s="60">
        <v>1</v>
      </c>
      <c r="E13761" s="66" t="s">
        <v>31</v>
      </c>
      <c r="F13761" s="453">
        <v>110000</v>
      </c>
      <c r="G13761" s="68">
        <f t="shared" si="387"/>
        <v>110000</v>
      </c>
      <c r="H13761" s="86" t="s">
        <v>6241</v>
      </c>
      <c r="I13761" s="399"/>
    </row>
    <row r="13762" spans="1:9" hidden="1" x14ac:dyDescent="0.25">
      <c r="A13762" s="60" t="s">
        <v>6276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9" t="s">
        <v>12135</v>
      </c>
    </row>
    <row r="13763" spans="1:9" hidden="1" x14ac:dyDescent="0.25">
      <c r="A13763" s="60" t="s">
        <v>6276</v>
      </c>
      <c r="B13763" s="63" t="s">
        <v>6290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5068</v>
      </c>
      <c r="I13763" s="399" t="s">
        <v>12135</v>
      </c>
    </row>
    <row r="13764" spans="1:9" hidden="1" x14ac:dyDescent="0.25">
      <c r="A13764" s="60" t="s">
        <v>6276</v>
      </c>
      <c r="B13764" s="111" t="s">
        <v>6278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3899</v>
      </c>
      <c r="I13764" s="399"/>
    </row>
    <row r="13765" spans="1:9" hidden="1" x14ac:dyDescent="0.25">
      <c r="A13765" s="60" t="s">
        <v>6276</v>
      </c>
      <c r="B13765" s="79" t="s">
        <v>6279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3899</v>
      </c>
      <c r="I13765" s="399"/>
    </row>
    <row r="13766" spans="1:9" hidden="1" x14ac:dyDescent="0.25">
      <c r="A13766" s="60" t="s">
        <v>6276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88">F13766*D13766</f>
        <v>159996</v>
      </c>
      <c r="H13766" s="86" t="s">
        <v>1043</v>
      </c>
      <c r="I13766" s="399"/>
    </row>
    <row r="13767" spans="1:9" hidden="1" x14ac:dyDescent="0.25">
      <c r="A13767" s="60" t="s">
        <v>6276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88"/>
        <v>85500</v>
      </c>
      <c r="H13767" s="86" t="s">
        <v>1043</v>
      </c>
      <c r="I13767" s="399"/>
    </row>
    <row r="13768" spans="1:9" hidden="1" x14ac:dyDescent="0.25">
      <c r="A13768" s="60" t="s">
        <v>6276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88"/>
        <v>32300</v>
      </c>
      <c r="H13768" s="86" t="s">
        <v>1043</v>
      </c>
      <c r="I13768" s="399"/>
    </row>
    <row r="13769" spans="1:9" hidden="1" x14ac:dyDescent="0.25">
      <c r="A13769" s="60" t="s">
        <v>6276</v>
      </c>
      <c r="B13769" s="60" t="s">
        <v>6281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88"/>
        <v>90000</v>
      </c>
      <c r="H13769" s="69" t="s">
        <v>953</v>
      </c>
      <c r="I13769" s="399"/>
    </row>
    <row r="13770" spans="1:9" hidden="1" x14ac:dyDescent="0.25">
      <c r="A13770" s="60" t="s">
        <v>6276</v>
      </c>
      <c r="B13770" s="79" t="s">
        <v>6282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88"/>
        <v>21000</v>
      </c>
      <c r="H13770" s="69" t="s">
        <v>953</v>
      </c>
      <c r="I13770" s="399"/>
    </row>
    <row r="13771" spans="1:9" hidden="1" x14ac:dyDescent="0.25">
      <c r="A13771" s="60" t="s">
        <v>6276</v>
      </c>
      <c r="B13771" s="94" t="s">
        <v>6283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88"/>
        <v>13000</v>
      </c>
      <c r="H13771" s="69" t="s">
        <v>953</v>
      </c>
      <c r="I13771" s="86"/>
    </row>
    <row r="13772" spans="1:9" hidden="1" x14ac:dyDescent="0.25">
      <c r="A13772" s="60" t="s">
        <v>6276</v>
      </c>
      <c r="B13772" s="60" t="s">
        <v>6284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88"/>
        <v>4000</v>
      </c>
      <c r="H13772" s="69" t="s">
        <v>953</v>
      </c>
      <c r="I13772" s="86"/>
    </row>
    <row r="13773" spans="1:9" hidden="1" x14ac:dyDescent="0.25">
      <c r="A13773" s="60" t="s">
        <v>6276</v>
      </c>
      <c r="B13773" s="63" t="s">
        <v>6285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88"/>
        <v>2000</v>
      </c>
      <c r="H13773" s="69" t="s">
        <v>953</v>
      </c>
      <c r="I13773" s="86"/>
    </row>
    <row r="13774" spans="1:9" hidden="1" x14ac:dyDescent="0.25">
      <c r="A13774" s="60" t="s">
        <v>6276</v>
      </c>
      <c r="B13774" s="75" t="s">
        <v>6286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88"/>
        <v>6000</v>
      </c>
      <c r="H13774" s="69" t="s">
        <v>953</v>
      </c>
      <c r="I13774" s="86"/>
    </row>
    <row r="13775" spans="1:9" hidden="1" x14ac:dyDescent="0.25">
      <c r="A13775" s="60" t="s">
        <v>6276</v>
      </c>
      <c r="B13775" s="60" t="s">
        <v>6280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88"/>
        <v>40000</v>
      </c>
      <c r="H13775" s="86" t="s">
        <v>953</v>
      </c>
      <c r="I13775" s="60"/>
    </row>
    <row r="13776" spans="1:9" hidden="1" x14ac:dyDescent="0.25">
      <c r="A13776" s="60" t="s">
        <v>6276</v>
      </c>
      <c r="B13776" s="79" t="s">
        <v>4205</v>
      </c>
      <c r="C13776" s="71" t="s">
        <v>5967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9210</v>
      </c>
    </row>
    <row r="13777" spans="1:9" hidden="1" x14ac:dyDescent="0.25">
      <c r="A13777" s="60" t="s">
        <v>6276</v>
      </c>
      <c r="B13777" s="60" t="s">
        <v>6048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9210</v>
      </c>
    </row>
    <row r="13778" spans="1:9" hidden="1" x14ac:dyDescent="0.25">
      <c r="A13778" s="60" t="s">
        <v>6276</v>
      </c>
      <c r="B13778" s="60" t="s">
        <v>6287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89">F13778*D13778</f>
        <v>48000</v>
      </c>
      <c r="H13778" s="86" t="s">
        <v>134</v>
      </c>
      <c r="I13778" s="60"/>
    </row>
    <row r="13779" spans="1:9" hidden="1" x14ac:dyDescent="0.25">
      <c r="A13779" s="60" t="s">
        <v>6276</v>
      </c>
      <c r="B13779" s="60" t="s">
        <v>6288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89"/>
        <v>90000</v>
      </c>
      <c r="H13779" s="86" t="s">
        <v>134</v>
      </c>
      <c r="I13779" s="60"/>
    </row>
    <row r="13780" spans="1:9" hidden="1" x14ac:dyDescent="0.25">
      <c r="A13780" s="60" t="s">
        <v>6276</v>
      </c>
      <c r="B13780" s="60" t="s">
        <v>6289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89"/>
        <v>90000</v>
      </c>
      <c r="H13780" s="86" t="s">
        <v>134</v>
      </c>
      <c r="I13780" s="60"/>
    </row>
    <row r="13781" spans="1:9" hidden="1" x14ac:dyDescent="0.25">
      <c r="A13781" s="60" t="s">
        <v>6276</v>
      </c>
      <c r="B13781" s="60" t="s">
        <v>5639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89"/>
        <v>12000</v>
      </c>
      <c r="H13781" s="86" t="s">
        <v>1043</v>
      </c>
      <c r="I13781" s="60"/>
    </row>
    <row r="13782" spans="1:9" hidden="1" x14ac:dyDescent="0.25">
      <c r="A13782" s="60" t="s">
        <v>6276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89"/>
        <v>256500</v>
      </c>
      <c r="H13782" s="86" t="s">
        <v>1101</v>
      </c>
      <c r="I13782" s="60" t="s">
        <v>9216</v>
      </c>
    </row>
    <row r="13783" spans="1:9" hidden="1" x14ac:dyDescent="0.25">
      <c r="A13783" s="60" t="s">
        <v>6276</v>
      </c>
      <c r="B13783" s="60" t="s">
        <v>4047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89"/>
        <v>87791</v>
      </c>
      <c r="H13783" s="86" t="s">
        <v>1101</v>
      </c>
      <c r="I13783" s="60" t="s">
        <v>9216</v>
      </c>
    </row>
    <row r="13784" spans="1:9" hidden="1" x14ac:dyDescent="0.25">
      <c r="A13784" s="60" t="s">
        <v>6276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89"/>
        <v>39000</v>
      </c>
      <c r="H13784" s="86" t="s">
        <v>1101</v>
      </c>
      <c r="I13784" s="60" t="s">
        <v>9216</v>
      </c>
    </row>
    <row r="13785" spans="1:9" hidden="1" x14ac:dyDescent="0.25">
      <c r="A13785" s="60" t="s">
        <v>6276</v>
      </c>
      <c r="B13785" s="60" t="s">
        <v>8381</v>
      </c>
      <c r="C13785" s="60" t="s">
        <v>8382</v>
      </c>
      <c r="D13785" s="60">
        <v>1</v>
      </c>
      <c r="E13785" s="60" t="s">
        <v>31</v>
      </c>
      <c r="F13785" s="61">
        <v>92500</v>
      </c>
      <c r="G13785" s="217">
        <f t="shared" si="389"/>
        <v>92500</v>
      </c>
      <c r="H13785" s="86" t="s">
        <v>1101</v>
      </c>
      <c r="I13785" s="60" t="s">
        <v>9216</v>
      </c>
    </row>
    <row r="13786" spans="1:9" hidden="1" x14ac:dyDescent="0.25">
      <c r="A13786" s="60" t="s">
        <v>6276</v>
      </c>
      <c r="B13786" s="63" t="s">
        <v>4062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89"/>
        <v>130000</v>
      </c>
      <c r="H13786" s="86" t="s">
        <v>1101</v>
      </c>
      <c r="I13786" s="60" t="s">
        <v>9216</v>
      </c>
    </row>
    <row r="13787" spans="1:9" hidden="1" x14ac:dyDescent="0.25">
      <c r="A13787" s="435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89"/>
        <v>256500</v>
      </c>
      <c r="H13787" s="86" t="s">
        <v>2744</v>
      </c>
      <c r="I13787" s="73" t="s">
        <v>12136</v>
      </c>
    </row>
    <row r="13788" spans="1:9" hidden="1" x14ac:dyDescent="0.25">
      <c r="A13788" s="218">
        <v>44568</v>
      </c>
      <c r="B13788" s="60" t="s">
        <v>4047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89"/>
        <v>87791</v>
      </c>
      <c r="H13788" s="86" t="s">
        <v>2744</v>
      </c>
      <c r="I13788" s="73" t="s">
        <v>12136</v>
      </c>
    </row>
    <row r="13789" spans="1:9" hidden="1" x14ac:dyDescent="0.25">
      <c r="A13789" s="218">
        <v>44568</v>
      </c>
      <c r="B13789" s="60" t="s">
        <v>4379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89"/>
        <v>55000</v>
      </c>
      <c r="H13789" s="86" t="s">
        <v>2048</v>
      </c>
      <c r="I13789" s="399" t="s">
        <v>12137</v>
      </c>
    </row>
    <row r="13790" spans="1:9" hidden="1" x14ac:dyDescent="0.25">
      <c r="A13790" s="218">
        <v>44568</v>
      </c>
      <c r="B13790" s="60" t="s">
        <v>12138</v>
      </c>
      <c r="C13790" s="87" t="s">
        <v>11527</v>
      </c>
      <c r="D13790" s="60">
        <v>1</v>
      </c>
      <c r="E13790" s="71" t="s">
        <v>31</v>
      </c>
      <c r="F13790" s="72">
        <v>1750000</v>
      </c>
      <c r="G13790" s="68">
        <f t="shared" si="389"/>
        <v>1750000</v>
      </c>
      <c r="H13790" s="86" t="s">
        <v>2048</v>
      </c>
      <c r="I13790" s="399" t="s">
        <v>12137</v>
      </c>
    </row>
    <row r="13791" spans="1:9" hidden="1" x14ac:dyDescent="0.25">
      <c r="A13791" s="218">
        <v>44568</v>
      </c>
      <c r="B13791" s="60" t="s">
        <v>12138</v>
      </c>
      <c r="C13791" s="87" t="s">
        <v>12139</v>
      </c>
      <c r="D13791" s="65">
        <v>1</v>
      </c>
      <c r="E13791" s="76" t="s">
        <v>31</v>
      </c>
      <c r="F13791" s="72">
        <v>1750000</v>
      </c>
      <c r="G13791" s="217">
        <f t="shared" si="389"/>
        <v>1750000</v>
      </c>
      <c r="H13791" s="86" t="s">
        <v>2048</v>
      </c>
      <c r="I13791" s="399" t="s">
        <v>12137</v>
      </c>
    </row>
    <row r="13792" spans="1:9" hidden="1" x14ac:dyDescent="0.25">
      <c r="A13792" s="218">
        <v>44568</v>
      </c>
      <c r="B13792" s="60" t="s">
        <v>12138</v>
      </c>
      <c r="C13792" s="87" t="s">
        <v>11527</v>
      </c>
      <c r="D13792" s="108">
        <v>1</v>
      </c>
      <c r="E13792" s="66" t="s">
        <v>31</v>
      </c>
      <c r="F13792" s="72">
        <v>1750000</v>
      </c>
      <c r="G13792" s="68">
        <f t="shared" si="389"/>
        <v>1750000</v>
      </c>
      <c r="H13792" s="86" t="s">
        <v>2048</v>
      </c>
      <c r="I13792" s="399" t="s">
        <v>12137</v>
      </c>
    </row>
    <row r="13793" spans="1:9" hidden="1" x14ac:dyDescent="0.25">
      <c r="A13793" s="218">
        <v>44568</v>
      </c>
      <c r="B13793" s="60" t="s">
        <v>12138</v>
      </c>
      <c r="C13793" s="60" t="s">
        <v>12139</v>
      </c>
      <c r="D13793" s="60">
        <v>1</v>
      </c>
      <c r="E13793" s="71" t="s">
        <v>31</v>
      </c>
      <c r="F13793" s="61">
        <v>1750000</v>
      </c>
      <c r="G13793" s="68">
        <f t="shared" si="389"/>
        <v>1750000</v>
      </c>
      <c r="H13793" s="86" t="s">
        <v>2048</v>
      </c>
      <c r="I13793" s="399" t="s">
        <v>12137</v>
      </c>
    </row>
    <row r="13794" spans="1:9" hidden="1" x14ac:dyDescent="0.25">
      <c r="A13794" s="218">
        <v>44568</v>
      </c>
      <c r="B13794" s="60" t="s">
        <v>4748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89"/>
        <v>12500</v>
      </c>
      <c r="H13794" s="86" t="s">
        <v>6241</v>
      </c>
      <c r="I13794" s="399"/>
    </row>
    <row r="13795" spans="1:9" hidden="1" x14ac:dyDescent="0.25">
      <c r="A13795" s="218">
        <v>44568</v>
      </c>
      <c r="B13795" s="94" t="s">
        <v>6181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6241</v>
      </c>
      <c r="I13795" s="399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3">
        <v>1000</v>
      </c>
      <c r="G13796" s="68">
        <f t="shared" si="389"/>
        <v>30000</v>
      </c>
      <c r="H13796" s="86" t="s">
        <v>6241</v>
      </c>
      <c r="I13796" s="399"/>
    </row>
    <row r="13797" spans="1:9" hidden="1" x14ac:dyDescent="0.25">
      <c r="A13797" s="218">
        <v>44568</v>
      </c>
      <c r="B13797" s="60" t="s">
        <v>11792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6241</v>
      </c>
      <c r="I13797" s="399"/>
    </row>
    <row r="13798" spans="1:9" hidden="1" x14ac:dyDescent="0.25">
      <c r="A13798" s="218">
        <v>44568</v>
      </c>
      <c r="B13798" s="60" t="s">
        <v>6292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90">F13798*D13798</f>
        <v>76000</v>
      </c>
      <c r="H13798" s="86" t="s">
        <v>6241</v>
      </c>
      <c r="I13798" s="399"/>
    </row>
    <row r="13799" spans="1:9" hidden="1" x14ac:dyDescent="0.25">
      <c r="A13799" s="218">
        <v>44568</v>
      </c>
      <c r="B13799" s="94" t="s">
        <v>6294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90"/>
        <v>165000</v>
      </c>
      <c r="H13799" s="69" t="s">
        <v>6295</v>
      </c>
      <c r="I13799" s="399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90"/>
        <v>643000</v>
      </c>
      <c r="H13800" s="69" t="s">
        <v>3899</v>
      </c>
      <c r="I13800" s="399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90"/>
        <v>1681000</v>
      </c>
      <c r="H13801" s="69" t="s">
        <v>3899</v>
      </c>
      <c r="I13801" s="399"/>
    </row>
    <row r="13802" spans="1:9" hidden="1" x14ac:dyDescent="0.25">
      <c r="A13802" s="218">
        <v>44568</v>
      </c>
      <c r="B13802" s="75" t="s">
        <v>6296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90"/>
        <v>1000000</v>
      </c>
      <c r="H13802" s="86" t="s">
        <v>3096</v>
      </c>
      <c r="I13802" s="399"/>
    </row>
    <row r="13803" spans="1:9" hidden="1" x14ac:dyDescent="0.25">
      <c r="A13803" s="218">
        <v>44568</v>
      </c>
      <c r="B13803" s="60" t="s">
        <v>6297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90"/>
        <v>750000</v>
      </c>
      <c r="H13803" s="86" t="s">
        <v>3096</v>
      </c>
      <c r="I13803" s="399"/>
    </row>
    <row r="13804" spans="1:9" hidden="1" x14ac:dyDescent="0.25">
      <c r="A13804" s="218">
        <v>44568</v>
      </c>
      <c r="B13804" s="60" t="s">
        <v>6298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90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4205</v>
      </c>
      <c r="C13805" s="71" t="s">
        <v>5967</v>
      </c>
      <c r="D13805" s="108">
        <v>1</v>
      </c>
      <c r="E13805" s="93" t="s">
        <v>28</v>
      </c>
      <c r="F13805" s="61">
        <v>255000</v>
      </c>
      <c r="G13805" s="68">
        <f t="shared" si="390"/>
        <v>255000</v>
      </c>
      <c r="H13805" s="86" t="s">
        <v>671</v>
      </c>
      <c r="I13805" s="73" t="s">
        <v>12140</v>
      </c>
    </row>
    <row r="13806" spans="1:9" hidden="1" x14ac:dyDescent="0.25">
      <c r="A13806" s="218">
        <v>44599</v>
      </c>
      <c r="B13806" s="94" t="s">
        <v>6219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90"/>
        <v>35000</v>
      </c>
      <c r="H13806" s="86" t="s">
        <v>671</v>
      </c>
      <c r="I13806" s="73" t="s">
        <v>12140</v>
      </c>
    </row>
    <row r="13807" spans="1:9" hidden="1" x14ac:dyDescent="0.25">
      <c r="A13807" s="218">
        <v>44599</v>
      </c>
      <c r="B13807" s="79" t="s">
        <v>4205</v>
      </c>
      <c r="C13807" s="71" t="s">
        <v>5967</v>
      </c>
      <c r="D13807" s="108">
        <v>1</v>
      </c>
      <c r="E13807" s="93" t="s">
        <v>28</v>
      </c>
      <c r="F13807" s="61">
        <v>255000</v>
      </c>
      <c r="G13807" s="68">
        <f t="shared" si="390"/>
        <v>255000</v>
      </c>
      <c r="H13807" s="86" t="s">
        <v>2003</v>
      </c>
      <c r="I13807" s="399" t="s">
        <v>12141</v>
      </c>
    </row>
    <row r="13808" spans="1:9" hidden="1" x14ac:dyDescent="0.25">
      <c r="A13808" s="218">
        <v>44599</v>
      </c>
      <c r="B13808" s="94" t="s">
        <v>6219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90"/>
        <v>35000</v>
      </c>
      <c r="H13808" s="86" t="s">
        <v>2003</v>
      </c>
      <c r="I13808" s="399" t="s">
        <v>12141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90"/>
        <v>12500</v>
      </c>
      <c r="H13809" s="86" t="s">
        <v>3901</v>
      </c>
      <c r="I13809" s="399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90"/>
        <v>75000</v>
      </c>
      <c r="H13810" s="86" t="s">
        <v>3901</v>
      </c>
      <c r="I13810" s="399"/>
    </row>
    <row r="13811" spans="1:9" hidden="1" x14ac:dyDescent="0.25">
      <c r="A13811" s="218">
        <v>44599</v>
      </c>
      <c r="B13811" s="60" t="s">
        <v>5733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90"/>
        <v>30000</v>
      </c>
      <c r="H13811" s="86" t="s">
        <v>3901</v>
      </c>
      <c r="I13811" s="399"/>
    </row>
    <row r="13812" spans="1:9" hidden="1" x14ac:dyDescent="0.25">
      <c r="A13812" s="218">
        <v>44599</v>
      </c>
      <c r="B13812" s="63" t="s">
        <v>6299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90"/>
        <v>628000</v>
      </c>
      <c r="H13812" s="69" t="s">
        <v>3899</v>
      </c>
      <c r="I13812" s="399"/>
    </row>
    <row r="13813" spans="1:9" hidden="1" x14ac:dyDescent="0.25">
      <c r="A13813" s="218">
        <v>44599</v>
      </c>
      <c r="B13813" s="111" t="s">
        <v>4368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90"/>
        <v>255000</v>
      </c>
      <c r="H13813" s="69" t="s">
        <v>6241</v>
      </c>
      <c r="I13813" s="399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90"/>
        <v>54000</v>
      </c>
      <c r="H13814" s="69" t="s">
        <v>126</v>
      </c>
      <c r="I13814" s="399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90"/>
        <v>18000</v>
      </c>
      <c r="H13815" s="69" t="s">
        <v>126</v>
      </c>
      <c r="I13815" s="399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2">
        <v>2</v>
      </c>
      <c r="E13816" s="60" t="s">
        <v>31</v>
      </c>
      <c r="F13816" s="394">
        <v>25000</v>
      </c>
      <c r="G13816" s="68">
        <f t="shared" si="390"/>
        <v>50000</v>
      </c>
      <c r="H13816" s="69" t="s">
        <v>126</v>
      </c>
      <c r="I13816" s="399"/>
    </row>
    <row r="13817" spans="1:9" hidden="1" x14ac:dyDescent="0.25">
      <c r="A13817" s="218">
        <v>44599</v>
      </c>
      <c r="B13817" s="60" t="s">
        <v>4049</v>
      </c>
      <c r="C13817" s="60" t="s">
        <v>7359</v>
      </c>
      <c r="D13817" s="65">
        <v>1</v>
      </c>
      <c r="E13817" s="66" t="s">
        <v>28</v>
      </c>
      <c r="F13817" s="72">
        <v>126156</v>
      </c>
      <c r="G13817" s="68">
        <f t="shared" si="390"/>
        <v>126156</v>
      </c>
      <c r="H13817" s="86" t="s">
        <v>3462</v>
      </c>
      <c r="I13817" s="399" t="s">
        <v>9039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90"/>
        <v>42750</v>
      </c>
      <c r="H13818" s="86" t="s">
        <v>3462</v>
      </c>
      <c r="I13818" s="399" t="s">
        <v>9039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90"/>
        <v>256500</v>
      </c>
      <c r="H13819" s="86" t="s">
        <v>1606</v>
      </c>
      <c r="I13819" s="86" t="s">
        <v>9299</v>
      </c>
    </row>
    <row r="13820" spans="1:9" hidden="1" x14ac:dyDescent="0.25">
      <c r="A13820" s="218">
        <v>44599</v>
      </c>
      <c r="B13820" s="60" t="s">
        <v>4047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90"/>
        <v>87791</v>
      </c>
      <c r="H13820" s="86" t="s">
        <v>1606</v>
      </c>
      <c r="I13820" s="86" t="s">
        <v>9299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90"/>
        <v>39000</v>
      </c>
      <c r="H13821" s="86" t="s">
        <v>1606</v>
      </c>
      <c r="I13821" s="86" t="s">
        <v>9299</v>
      </c>
    </row>
    <row r="13822" spans="1:9" hidden="1" x14ac:dyDescent="0.25">
      <c r="A13822" s="218">
        <v>44599</v>
      </c>
      <c r="B13822" s="60" t="s">
        <v>8381</v>
      </c>
      <c r="C13822" s="60" t="s">
        <v>8382</v>
      </c>
      <c r="D13822" s="81">
        <v>1</v>
      </c>
      <c r="E13822" s="66" t="s">
        <v>31</v>
      </c>
      <c r="F13822" s="217">
        <v>92500</v>
      </c>
      <c r="G13822" s="68">
        <f t="shared" si="390"/>
        <v>92500</v>
      </c>
      <c r="H13822" s="86" t="s">
        <v>1606</v>
      </c>
      <c r="I13822" s="86" t="s">
        <v>9299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90"/>
        <v>40000</v>
      </c>
      <c r="H13823" s="86" t="s">
        <v>1606</v>
      </c>
      <c r="I13823" s="86" t="s">
        <v>9299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9299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91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91"/>
        <v>256500</v>
      </c>
      <c r="H13826" s="86" t="s">
        <v>536</v>
      </c>
      <c r="I13826" s="60" t="s">
        <v>9293</v>
      </c>
    </row>
    <row r="13827" spans="1:9" hidden="1" x14ac:dyDescent="0.25">
      <c r="A13827" s="218">
        <v>44599</v>
      </c>
      <c r="B13827" s="60" t="s">
        <v>4047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91"/>
        <v>87791</v>
      </c>
      <c r="H13827" s="86" t="s">
        <v>536</v>
      </c>
      <c r="I13827" s="60" t="s">
        <v>9293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91"/>
        <v>39000</v>
      </c>
      <c r="H13828" s="86" t="s">
        <v>536</v>
      </c>
      <c r="I13828" s="60" t="s">
        <v>9293</v>
      </c>
    </row>
    <row r="13829" spans="1:9" hidden="1" x14ac:dyDescent="0.25">
      <c r="A13829" s="218">
        <v>44599</v>
      </c>
      <c r="B13829" s="60" t="s">
        <v>8381</v>
      </c>
      <c r="C13829" s="60" t="s">
        <v>8382</v>
      </c>
      <c r="D13829" s="81">
        <v>1</v>
      </c>
      <c r="E13829" s="66" t="s">
        <v>31</v>
      </c>
      <c r="F13829" s="217">
        <v>92500</v>
      </c>
      <c r="G13829" s="68">
        <f t="shared" si="391"/>
        <v>92500</v>
      </c>
      <c r="H13829" s="86" t="s">
        <v>536</v>
      </c>
      <c r="I13829" s="60" t="s">
        <v>9293</v>
      </c>
    </row>
    <row r="13830" spans="1:9" hidden="1" x14ac:dyDescent="0.25">
      <c r="A13830" s="218">
        <v>44599</v>
      </c>
      <c r="B13830" s="63" t="s">
        <v>4062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91"/>
        <v>130000</v>
      </c>
      <c r="H13830" s="86" t="s">
        <v>536</v>
      </c>
      <c r="I13830" s="60" t="s">
        <v>9293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91"/>
        <v>120000</v>
      </c>
      <c r="H13831" s="86" t="s">
        <v>536</v>
      </c>
      <c r="I13831" s="60" t="s">
        <v>9293</v>
      </c>
    </row>
    <row r="13832" spans="1:9" hidden="1" x14ac:dyDescent="0.25">
      <c r="A13832" s="218">
        <v>44599</v>
      </c>
      <c r="B13832" s="60" t="s">
        <v>6300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91"/>
        <v>145000</v>
      </c>
      <c r="H13832" s="86" t="s">
        <v>536</v>
      </c>
      <c r="I13832" s="60" t="s">
        <v>9293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91"/>
        <v>40000</v>
      </c>
      <c r="H13833" s="86" t="s">
        <v>536</v>
      </c>
      <c r="I13833" s="60" t="s">
        <v>9293</v>
      </c>
    </row>
    <row r="13834" spans="1:9" hidden="1" x14ac:dyDescent="0.25">
      <c r="A13834" s="218">
        <v>44599</v>
      </c>
      <c r="B13834" s="60" t="s">
        <v>3997</v>
      </c>
      <c r="C13834" s="60" t="s">
        <v>4419</v>
      </c>
      <c r="D13834" s="60">
        <v>1.5</v>
      </c>
      <c r="E13834" s="60" t="s">
        <v>31</v>
      </c>
      <c r="F13834" s="61">
        <v>23208</v>
      </c>
      <c r="G13834" s="217">
        <f t="shared" si="391"/>
        <v>34812</v>
      </c>
      <c r="H13834" s="86" t="s">
        <v>536</v>
      </c>
      <c r="I13834" s="60" t="s">
        <v>9293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91"/>
        <v>24750</v>
      </c>
      <c r="H13835" s="86" t="s">
        <v>536</v>
      </c>
      <c r="I13835" s="60" t="s">
        <v>9293</v>
      </c>
    </row>
    <row r="13836" spans="1:9" hidden="1" x14ac:dyDescent="0.25">
      <c r="A13836" s="218">
        <v>44599</v>
      </c>
      <c r="B13836" s="63" t="s">
        <v>4170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91"/>
        <v>21000</v>
      </c>
      <c r="H13836" s="86" t="s">
        <v>536</v>
      </c>
      <c r="I13836" s="60" t="s">
        <v>9293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91"/>
        <v>17344.5</v>
      </c>
      <c r="H13837" s="86" t="s">
        <v>536</v>
      </c>
      <c r="I13837" s="60" t="s">
        <v>9293</v>
      </c>
    </row>
    <row r="13838" spans="1:9" hidden="1" x14ac:dyDescent="0.25">
      <c r="A13838" s="218">
        <v>44599</v>
      </c>
      <c r="B13838" s="79" t="s">
        <v>5651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91"/>
        <v>940000</v>
      </c>
      <c r="H13838" s="86" t="s">
        <v>1101</v>
      </c>
      <c r="I13838" s="60" t="s">
        <v>12142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91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6170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91"/>
        <v>315000</v>
      </c>
      <c r="H13840" s="86" t="s">
        <v>1606</v>
      </c>
      <c r="I13840" s="399" t="s">
        <v>12143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91"/>
        <v>175000</v>
      </c>
      <c r="H13841" s="86" t="s">
        <v>1606</v>
      </c>
      <c r="I13841" s="399" t="s">
        <v>12143</v>
      </c>
    </row>
    <row r="13842" spans="1:9" hidden="1" x14ac:dyDescent="0.25">
      <c r="A13842" s="218">
        <v>44658</v>
      </c>
      <c r="B13842" s="60" t="s">
        <v>5706</v>
      </c>
      <c r="C13842" s="60" t="s">
        <v>5707</v>
      </c>
      <c r="D13842" s="65">
        <v>1</v>
      </c>
      <c r="E13842" s="66" t="s">
        <v>1462</v>
      </c>
      <c r="F13842" s="67">
        <v>5000</v>
      </c>
      <c r="G13842" s="217">
        <f t="shared" si="391"/>
        <v>5000</v>
      </c>
      <c r="H13842" s="86" t="s">
        <v>4550</v>
      </c>
      <c r="I13842" s="399"/>
    </row>
    <row r="13843" spans="1:9" hidden="1" x14ac:dyDescent="0.25">
      <c r="A13843" s="218">
        <v>44658</v>
      </c>
      <c r="B13843" s="111" t="s">
        <v>6302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91"/>
        <v>1000000</v>
      </c>
      <c r="H13843" s="69" t="s">
        <v>4565</v>
      </c>
      <c r="I13843" s="399"/>
    </row>
    <row r="13844" spans="1:9" hidden="1" x14ac:dyDescent="0.25">
      <c r="A13844" s="218">
        <v>44658</v>
      </c>
      <c r="B13844" s="94" t="s">
        <v>6303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91"/>
        <v>1</v>
      </c>
      <c r="H13844" s="69" t="s">
        <v>4565</v>
      </c>
      <c r="I13844" s="399" t="s">
        <v>12144</v>
      </c>
    </row>
    <row r="13845" spans="1:9" hidden="1" x14ac:dyDescent="0.25">
      <c r="A13845" s="218">
        <v>44658</v>
      </c>
      <c r="B13845" s="60" t="s">
        <v>12145</v>
      </c>
      <c r="C13845" s="75" t="s">
        <v>9318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4565</v>
      </c>
      <c r="I13845" s="399" t="s">
        <v>12144</v>
      </c>
    </row>
    <row r="13846" spans="1:9" hidden="1" x14ac:dyDescent="0.25">
      <c r="A13846" s="218">
        <v>44658</v>
      </c>
      <c r="B13846" s="60" t="s">
        <v>12146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9" t="s">
        <v>12147</v>
      </c>
    </row>
    <row r="13847" spans="1:9" hidden="1" x14ac:dyDescent="0.25">
      <c r="A13847" s="218">
        <v>44658</v>
      </c>
      <c r="B13847" s="60" t="s">
        <v>6259</v>
      </c>
      <c r="C13847" s="74" t="s">
        <v>6260</v>
      </c>
      <c r="D13847" s="81">
        <v>1</v>
      </c>
      <c r="E13847" s="66" t="s">
        <v>71</v>
      </c>
      <c r="F13847" s="217">
        <v>1</v>
      </c>
      <c r="G13847" s="68">
        <f t="shared" ref="G13847:G13853" si="392">F13847*D13847</f>
        <v>1</v>
      </c>
      <c r="H13847" s="86" t="s">
        <v>3209</v>
      </c>
      <c r="I13847" s="399" t="s">
        <v>12147</v>
      </c>
    </row>
    <row r="13848" spans="1:9" hidden="1" x14ac:dyDescent="0.25">
      <c r="A13848" s="218">
        <v>44658</v>
      </c>
      <c r="B13848" s="60" t="s">
        <v>6261</v>
      </c>
      <c r="C13848" s="74" t="s">
        <v>6260</v>
      </c>
      <c r="D13848" s="81">
        <v>1</v>
      </c>
      <c r="E13848" s="66" t="s">
        <v>71</v>
      </c>
      <c r="F13848" s="217">
        <v>1</v>
      </c>
      <c r="G13848" s="68">
        <f t="shared" si="392"/>
        <v>1</v>
      </c>
      <c r="H13848" s="86" t="s">
        <v>3209</v>
      </c>
      <c r="I13848" s="399" t="s">
        <v>12147</v>
      </c>
    </row>
    <row r="13849" spans="1:9" hidden="1" x14ac:dyDescent="0.25">
      <c r="A13849" s="218">
        <v>44658</v>
      </c>
      <c r="B13849" s="63" t="s">
        <v>4805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92"/>
        <v>90000</v>
      </c>
      <c r="H13849" s="69" t="s">
        <v>6241</v>
      </c>
      <c r="I13849" s="399"/>
    </row>
    <row r="13850" spans="1:9" hidden="1" x14ac:dyDescent="0.25">
      <c r="A13850" s="218">
        <v>44658</v>
      </c>
      <c r="B13850" s="60" t="s">
        <v>6304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92"/>
        <v>60000</v>
      </c>
      <c r="H13850" s="69" t="s">
        <v>154</v>
      </c>
      <c r="I13850" s="399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92"/>
        <v>208134</v>
      </c>
      <c r="H13851" s="86" t="s">
        <v>2007</v>
      </c>
      <c r="I13851" s="86" t="s">
        <v>8616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92"/>
        <v>13333</v>
      </c>
      <c r="H13852" s="86" t="s">
        <v>2007</v>
      </c>
      <c r="I13852" s="86" t="s">
        <v>8616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92"/>
        <v>104067</v>
      </c>
      <c r="H13853" s="86" t="s">
        <v>160</v>
      </c>
      <c r="I13853" s="86" t="s">
        <v>12148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12148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12148</v>
      </c>
    </row>
    <row r="13856" spans="1:9" hidden="1" x14ac:dyDescent="0.25">
      <c r="A13856" s="218">
        <v>44658</v>
      </c>
      <c r="B13856" s="75" t="s">
        <v>6052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93">F13856*D13856</f>
        <v>30000</v>
      </c>
      <c r="H13856" s="86" t="s">
        <v>160</v>
      </c>
      <c r="I13856" s="86" t="s">
        <v>12148</v>
      </c>
    </row>
    <row r="13857" spans="1:9" hidden="1" x14ac:dyDescent="0.25">
      <c r="A13857" s="218">
        <v>44658</v>
      </c>
      <c r="B13857" s="79" t="s">
        <v>6305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93"/>
        <v>80000</v>
      </c>
      <c r="H13857" s="86" t="s">
        <v>160</v>
      </c>
      <c r="I13857" s="86" t="s">
        <v>12148</v>
      </c>
    </row>
    <row r="13858" spans="1:9" hidden="1" x14ac:dyDescent="0.25">
      <c r="A13858" s="218">
        <v>44658</v>
      </c>
      <c r="B13858" s="60" t="s">
        <v>8632</v>
      </c>
      <c r="C13858" s="60" t="s">
        <v>8459</v>
      </c>
      <c r="D13858" s="81">
        <v>0.3</v>
      </c>
      <c r="E13858" s="66" t="s">
        <v>137</v>
      </c>
      <c r="F13858" s="217">
        <v>82500</v>
      </c>
      <c r="G13858" s="68">
        <f t="shared" si="393"/>
        <v>24750</v>
      </c>
      <c r="H13858" s="86" t="s">
        <v>160</v>
      </c>
      <c r="I13858" s="86" t="s">
        <v>12148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93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93"/>
        <v>27000</v>
      </c>
      <c r="H13860" s="86" t="s">
        <v>5740</v>
      </c>
      <c r="I13860" s="73"/>
    </row>
    <row r="13861" spans="1:9" hidden="1" x14ac:dyDescent="0.25">
      <c r="A13861" s="218">
        <v>44688</v>
      </c>
      <c r="B13861" s="94" t="s">
        <v>12149</v>
      </c>
      <c r="C13861" s="74"/>
      <c r="D13861" s="65">
        <v>1</v>
      </c>
      <c r="E13861" s="66" t="s">
        <v>31</v>
      </c>
      <c r="F13861" s="67">
        <v>25000</v>
      </c>
      <c r="G13861" s="68">
        <f t="shared" si="393"/>
        <v>25000</v>
      </c>
      <c r="H13861" s="86" t="s">
        <v>5740</v>
      </c>
      <c r="I13861" s="73"/>
    </row>
    <row r="13862" spans="1:9" hidden="1" x14ac:dyDescent="0.25">
      <c r="A13862" s="218">
        <v>44688</v>
      </c>
      <c r="B13862" s="94" t="s">
        <v>5733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93"/>
        <v>10000</v>
      </c>
      <c r="H13862" s="86" t="s">
        <v>953</v>
      </c>
      <c r="I13862" s="399"/>
    </row>
    <row r="13863" spans="1:9" hidden="1" x14ac:dyDescent="0.25">
      <c r="A13863" s="218">
        <v>44688</v>
      </c>
      <c r="B13863" s="60" t="s">
        <v>4522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93"/>
        <v>23000</v>
      </c>
      <c r="H13863" s="86" t="s">
        <v>6377</v>
      </c>
      <c r="I13863" s="399"/>
    </row>
    <row r="13864" spans="1:9" hidden="1" x14ac:dyDescent="0.25">
      <c r="A13864" s="218">
        <v>44688</v>
      </c>
      <c r="B13864" s="60" t="s">
        <v>4522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93"/>
        <v>11500</v>
      </c>
      <c r="H13864" s="86" t="s">
        <v>1146</v>
      </c>
      <c r="I13864" s="399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93"/>
        <v>188000</v>
      </c>
      <c r="H13865" s="86" t="s">
        <v>1146</v>
      </c>
      <c r="I13865" s="399"/>
    </row>
    <row r="13866" spans="1:9" hidden="1" x14ac:dyDescent="0.25">
      <c r="A13866" s="218">
        <v>44688</v>
      </c>
      <c r="B13866" s="132" t="s">
        <v>4583</v>
      </c>
      <c r="C13866" s="75" t="s">
        <v>12150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9"/>
    </row>
    <row r="13867" spans="1:9" hidden="1" x14ac:dyDescent="0.25">
      <c r="A13867" s="218">
        <v>44688</v>
      </c>
      <c r="B13867" s="79" t="s">
        <v>6305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9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93"/>
        <v>25000</v>
      </c>
      <c r="H13868" s="86" t="s">
        <v>1146</v>
      </c>
      <c r="I13868" s="399"/>
    </row>
    <row r="13869" spans="1:9" hidden="1" x14ac:dyDescent="0.25">
      <c r="A13869" s="218">
        <v>44688</v>
      </c>
      <c r="B13869" s="60" t="s">
        <v>12151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9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94">F13870*D13870</f>
        <v>49500</v>
      </c>
      <c r="H13870" s="69" t="s">
        <v>1146</v>
      </c>
      <c r="I13870" s="399"/>
    </row>
    <row r="13871" spans="1:9" hidden="1" x14ac:dyDescent="0.25">
      <c r="A13871" s="218">
        <v>44688</v>
      </c>
      <c r="B13871" s="60" t="s">
        <v>6315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94"/>
        <v>360000</v>
      </c>
      <c r="H13871" s="86" t="s">
        <v>2048</v>
      </c>
      <c r="I13871" s="399" t="s">
        <v>12137</v>
      </c>
    </row>
    <row r="13872" spans="1:9" hidden="1" x14ac:dyDescent="0.25">
      <c r="A13872" s="218">
        <v>44719</v>
      </c>
      <c r="B13872" s="60" t="s">
        <v>4522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94"/>
        <v>34500</v>
      </c>
      <c r="H13872" s="86" t="s">
        <v>6377</v>
      </c>
      <c r="I13872" s="73"/>
    </row>
    <row r="13873" spans="1:9" hidden="1" x14ac:dyDescent="0.25">
      <c r="A13873" s="218">
        <v>44719</v>
      </c>
      <c r="B13873" s="60" t="s">
        <v>6173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94"/>
        <v>80000</v>
      </c>
      <c r="H13873" s="86" t="s">
        <v>6377</v>
      </c>
      <c r="I13873" s="73"/>
    </row>
    <row r="13874" spans="1:9" hidden="1" x14ac:dyDescent="0.25">
      <c r="A13874" s="218">
        <v>44719</v>
      </c>
      <c r="B13874" s="63" t="s">
        <v>6183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94"/>
        <v>219000</v>
      </c>
      <c r="H13874" s="86" t="s">
        <v>6377</v>
      </c>
      <c r="I13874" s="399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94"/>
        <v>20000</v>
      </c>
      <c r="H13875" s="86" t="s">
        <v>6377</v>
      </c>
      <c r="I13875" s="399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94"/>
        <v>90000</v>
      </c>
      <c r="H13876" s="69" t="s">
        <v>631</v>
      </c>
      <c r="I13876" s="399" t="s">
        <v>9111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94"/>
        <v>256500</v>
      </c>
      <c r="H13877" s="86" t="s">
        <v>2274</v>
      </c>
      <c r="I13877" s="399" t="s">
        <v>9102</v>
      </c>
    </row>
    <row r="13878" spans="1:9" hidden="1" x14ac:dyDescent="0.25">
      <c r="A13878" s="218">
        <v>44719</v>
      </c>
      <c r="B13878" s="60" t="s">
        <v>4047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94"/>
        <v>87791</v>
      </c>
      <c r="H13878" s="86" t="s">
        <v>2274</v>
      </c>
      <c r="I13878" s="399" t="s">
        <v>9102</v>
      </c>
    </row>
    <row r="13879" spans="1:9" hidden="1" x14ac:dyDescent="0.25">
      <c r="A13879" s="218">
        <v>44719</v>
      </c>
      <c r="B13879" s="60" t="s">
        <v>115</v>
      </c>
      <c r="C13879" s="74" t="s">
        <v>12152</v>
      </c>
      <c r="D13879" s="65">
        <v>1</v>
      </c>
      <c r="E13879" s="66" t="s">
        <v>71</v>
      </c>
      <c r="F13879" s="67">
        <v>2100000</v>
      </c>
      <c r="G13879" s="68">
        <f t="shared" si="394"/>
        <v>2100000</v>
      </c>
      <c r="H13879" s="86" t="s">
        <v>2274</v>
      </c>
      <c r="I13879" s="399" t="s">
        <v>9102</v>
      </c>
    </row>
    <row r="13880" spans="1:9" hidden="1" x14ac:dyDescent="0.25">
      <c r="A13880" s="218">
        <v>44719</v>
      </c>
      <c r="B13880" s="60" t="s">
        <v>115</v>
      </c>
      <c r="C13880" s="60" t="s">
        <v>11673</v>
      </c>
      <c r="D13880" s="65">
        <v>1</v>
      </c>
      <c r="E13880" s="66" t="s">
        <v>71</v>
      </c>
      <c r="F13880" s="67">
        <v>2100000</v>
      </c>
      <c r="G13880" s="68">
        <f t="shared" si="394"/>
        <v>2100000</v>
      </c>
      <c r="H13880" s="86" t="s">
        <v>2274</v>
      </c>
      <c r="I13880" s="399" t="s">
        <v>9102</v>
      </c>
    </row>
    <row r="13881" spans="1:9" hidden="1" x14ac:dyDescent="0.25">
      <c r="A13881" s="218">
        <v>44719</v>
      </c>
      <c r="B13881" s="60" t="s">
        <v>115</v>
      </c>
      <c r="C13881" s="75" t="s">
        <v>12153</v>
      </c>
      <c r="D13881" s="65">
        <v>1</v>
      </c>
      <c r="E13881" s="66" t="s">
        <v>71</v>
      </c>
      <c r="F13881" s="67">
        <v>2100000</v>
      </c>
      <c r="G13881" s="68">
        <f t="shared" si="394"/>
        <v>2100000</v>
      </c>
      <c r="H13881" s="86" t="s">
        <v>2274</v>
      </c>
      <c r="I13881" s="399" t="s">
        <v>9102</v>
      </c>
    </row>
    <row r="13882" spans="1:9" hidden="1" x14ac:dyDescent="0.25">
      <c r="A13882" s="218">
        <v>44719</v>
      </c>
      <c r="B13882" s="60" t="s">
        <v>115</v>
      </c>
      <c r="C13882" s="60" t="s">
        <v>12152</v>
      </c>
      <c r="D13882" s="65">
        <v>1</v>
      </c>
      <c r="E13882" s="66" t="s">
        <v>71</v>
      </c>
      <c r="F13882" s="67">
        <v>2100000</v>
      </c>
      <c r="G13882" s="68">
        <f t="shared" si="394"/>
        <v>2100000</v>
      </c>
      <c r="H13882" s="86" t="s">
        <v>2274</v>
      </c>
      <c r="I13882" s="399" t="s">
        <v>9102</v>
      </c>
    </row>
    <row r="13883" spans="1:9" hidden="1" x14ac:dyDescent="0.25">
      <c r="A13883" s="218">
        <v>44719</v>
      </c>
      <c r="B13883" s="60" t="s">
        <v>115</v>
      </c>
      <c r="C13883" s="74" t="s">
        <v>4913</v>
      </c>
      <c r="D13883" s="65">
        <v>1</v>
      </c>
      <c r="E13883" s="66" t="s">
        <v>71</v>
      </c>
      <c r="F13883" s="67">
        <v>2100000</v>
      </c>
      <c r="G13883" s="68">
        <f t="shared" si="394"/>
        <v>2100000</v>
      </c>
      <c r="H13883" s="86" t="s">
        <v>714</v>
      </c>
      <c r="I13883" s="399" t="s">
        <v>12154</v>
      </c>
    </row>
    <row r="13884" spans="1:9" hidden="1" x14ac:dyDescent="0.25">
      <c r="A13884" s="218">
        <v>44719</v>
      </c>
      <c r="B13884" s="60" t="s">
        <v>115</v>
      </c>
      <c r="C13884" s="74" t="s">
        <v>12155</v>
      </c>
      <c r="D13884" s="65">
        <v>1</v>
      </c>
      <c r="E13884" s="66" t="s">
        <v>71</v>
      </c>
      <c r="F13884" s="67">
        <v>2100000</v>
      </c>
      <c r="G13884" s="68">
        <f t="shared" si="394"/>
        <v>2100000</v>
      </c>
      <c r="H13884" s="86" t="s">
        <v>714</v>
      </c>
      <c r="I13884" s="399" t="s">
        <v>12154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94"/>
        <v>190000</v>
      </c>
      <c r="H13885" s="86" t="s">
        <v>714</v>
      </c>
      <c r="I13885" s="399" t="s">
        <v>12154</v>
      </c>
    </row>
    <row r="13886" spans="1:9" hidden="1" x14ac:dyDescent="0.25">
      <c r="A13886" s="218">
        <v>44719</v>
      </c>
      <c r="B13886" s="60" t="s">
        <v>4207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94"/>
        <v>130000</v>
      </c>
      <c r="H13886" s="86" t="s">
        <v>714</v>
      </c>
      <c r="I13886" s="399" t="s">
        <v>12154</v>
      </c>
    </row>
    <row r="13887" spans="1:9" hidden="1" x14ac:dyDescent="0.25">
      <c r="A13887" s="218">
        <v>44719</v>
      </c>
      <c r="B13887" s="94" t="s">
        <v>4299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94"/>
        <v>35000</v>
      </c>
      <c r="H13887" s="86" t="s">
        <v>714</v>
      </c>
      <c r="I13887" s="399" t="s">
        <v>12154</v>
      </c>
    </row>
    <row r="13888" spans="1:9" hidden="1" x14ac:dyDescent="0.25">
      <c r="A13888" s="218">
        <v>44719</v>
      </c>
      <c r="B13888" s="63" t="s">
        <v>6319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5647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6317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9120</v>
      </c>
    </row>
    <row r="13891" spans="1:9" hidden="1" x14ac:dyDescent="0.25">
      <c r="A13891" s="218">
        <v>44719</v>
      </c>
      <c r="B13891" s="60" t="s">
        <v>6320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9120</v>
      </c>
    </row>
    <row r="13892" spans="1:9" hidden="1" x14ac:dyDescent="0.25">
      <c r="A13892" s="218">
        <v>44719</v>
      </c>
      <c r="B13892" s="60" t="s">
        <v>6321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9120</v>
      </c>
    </row>
    <row r="13893" spans="1:9" hidden="1" x14ac:dyDescent="0.25">
      <c r="A13893" s="218">
        <v>44719</v>
      </c>
      <c r="B13893" s="60" t="s">
        <v>6324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9120</v>
      </c>
    </row>
    <row r="13894" spans="1:9" hidden="1" x14ac:dyDescent="0.25">
      <c r="A13894" s="218">
        <v>44719</v>
      </c>
      <c r="B13894" s="60" t="s">
        <v>6325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9120</v>
      </c>
    </row>
    <row r="13895" spans="1:9" hidden="1" x14ac:dyDescent="0.25">
      <c r="A13895" s="218">
        <v>44719</v>
      </c>
      <c r="B13895" s="94" t="s">
        <v>6317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6320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95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95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95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6316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95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5443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3901</v>
      </c>
      <c r="I13901" s="60"/>
    </row>
    <row r="13902" spans="1:9" hidden="1" x14ac:dyDescent="0.25">
      <c r="A13902" s="218">
        <v>44719</v>
      </c>
      <c r="B13902" s="63" t="s">
        <v>4062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95"/>
        <v>130000</v>
      </c>
      <c r="H13902" s="86" t="s">
        <v>1791</v>
      </c>
      <c r="I13902" s="60" t="s">
        <v>12156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95"/>
        <v>2365000</v>
      </c>
      <c r="H13903" s="69" t="s">
        <v>6322</v>
      </c>
      <c r="I13903" s="60" t="s">
        <v>11051</v>
      </c>
    </row>
    <row r="13904" spans="1:9" hidden="1" x14ac:dyDescent="0.25">
      <c r="A13904" s="218">
        <v>44719</v>
      </c>
      <c r="B13904" s="63" t="s">
        <v>6323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95"/>
        <v>90000</v>
      </c>
      <c r="H13904" s="69" t="s">
        <v>5740</v>
      </c>
      <c r="I13904" s="60"/>
    </row>
    <row r="13905" spans="1:9" hidden="1" x14ac:dyDescent="0.25">
      <c r="A13905" s="218">
        <v>44719</v>
      </c>
      <c r="B13905" s="75" t="s">
        <v>6323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95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95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3997</v>
      </c>
      <c r="C13907" s="60" t="s">
        <v>4419</v>
      </c>
      <c r="D13907" s="60">
        <v>3</v>
      </c>
      <c r="E13907" s="60" t="s">
        <v>137</v>
      </c>
      <c r="F13907" s="61">
        <v>23206</v>
      </c>
      <c r="G13907" s="217">
        <f t="shared" si="395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6051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95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12157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12037</v>
      </c>
      <c r="C13910" s="60" t="s">
        <v>12158</v>
      </c>
      <c r="D13910" s="60">
        <v>1</v>
      </c>
      <c r="E13910" s="60" t="s">
        <v>31</v>
      </c>
      <c r="F13910" s="61">
        <v>1400000</v>
      </c>
      <c r="G13910" s="217">
        <f t="shared" si="395"/>
        <v>1400000</v>
      </c>
      <c r="H13910" s="86" t="s">
        <v>160</v>
      </c>
      <c r="I13910" s="60" t="s">
        <v>9110</v>
      </c>
    </row>
    <row r="13911" spans="1:9" hidden="1" x14ac:dyDescent="0.25">
      <c r="A13911" s="218">
        <v>44719</v>
      </c>
      <c r="B13911" s="60" t="s">
        <v>11456</v>
      </c>
      <c r="C13911" s="60" t="s">
        <v>5007</v>
      </c>
      <c r="D13911" s="60">
        <v>1</v>
      </c>
      <c r="E13911" s="60" t="s">
        <v>31</v>
      </c>
      <c r="F13911" s="61">
        <v>155000</v>
      </c>
      <c r="G13911" s="217">
        <f t="shared" si="395"/>
        <v>155000</v>
      </c>
      <c r="H13911" s="86" t="s">
        <v>160</v>
      </c>
      <c r="I13911" s="60" t="s">
        <v>9110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95"/>
        <v>855000</v>
      </c>
      <c r="H13912" s="86" t="s">
        <v>552</v>
      </c>
      <c r="I13912" s="60" t="s">
        <v>12159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95"/>
        <v>800000</v>
      </c>
      <c r="H13913" s="86" t="s">
        <v>552</v>
      </c>
      <c r="I13913" s="60" t="s">
        <v>12159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95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95"/>
        <v>12900000</v>
      </c>
      <c r="H13915" s="86" t="s">
        <v>552</v>
      </c>
      <c r="I13915" s="399" t="s">
        <v>12160</v>
      </c>
    </row>
    <row r="13916" spans="1:9" hidden="1" x14ac:dyDescent="0.25">
      <c r="A13916" s="218">
        <v>44749</v>
      </c>
      <c r="B13916" s="60" t="s">
        <v>10630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95"/>
        <v>175000</v>
      </c>
      <c r="H13916" s="69" t="s">
        <v>1306</v>
      </c>
      <c r="I13916" s="399" t="s">
        <v>12161</v>
      </c>
    </row>
    <row r="13917" spans="1:9" hidden="1" x14ac:dyDescent="0.25">
      <c r="A13917" s="218">
        <v>44749</v>
      </c>
      <c r="B13917" s="60" t="s">
        <v>4379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9" t="s">
        <v>12161</v>
      </c>
    </row>
    <row r="13918" spans="1:9" hidden="1" x14ac:dyDescent="0.25">
      <c r="A13918" s="218">
        <v>44749</v>
      </c>
      <c r="B13918" s="60" t="s">
        <v>5503</v>
      </c>
      <c r="C13918" s="60" t="s">
        <v>5504</v>
      </c>
      <c r="D13918" s="60">
        <v>1</v>
      </c>
      <c r="E13918" s="71" t="s">
        <v>31</v>
      </c>
      <c r="F13918" s="61">
        <v>121000</v>
      </c>
      <c r="G13918" s="68">
        <f t="shared" si="395"/>
        <v>121000</v>
      </c>
      <c r="H13918" s="86" t="s">
        <v>1306</v>
      </c>
      <c r="I13918" s="399" t="s">
        <v>12161</v>
      </c>
    </row>
    <row r="13919" spans="1:9" hidden="1" x14ac:dyDescent="0.25">
      <c r="A13919" s="218">
        <v>44749</v>
      </c>
      <c r="B13919" s="63" t="s">
        <v>4170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95"/>
        <v>21000</v>
      </c>
      <c r="H13919" s="86" t="s">
        <v>1306</v>
      </c>
      <c r="I13919" s="399" t="s">
        <v>12161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95"/>
        <v>37000</v>
      </c>
      <c r="H13920" s="86" t="s">
        <v>1306</v>
      </c>
      <c r="I13920" s="399" t="s">
        <v>12161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95"/>
        <v>256500</v>
      </c>
      <c r="H13921" s="86" t="s">
        <v>1306</v>
      </c>
      <c r="I13921" s="399" t="s">
        <v>12161</v>
      </c>
    </row>
    <row r="13922" spans="1:9" hidden="1" x14ac:dyDescent="0.25">
      <c r="A13922" s="218">
        <v>44749</v>
      </c>
      <c r="B13922" s="60" t="s">
        <v>12162</v>
      </c>
      <c r="C13922" s="60" t="s">
        <v>340</v>
      </c>
      <c r="D13922" s="81">
        <v>1</v>
      </c>
      <c r="E13922" s="66" t="s">
        <v>31</v>
      </c>
      <c r="F13922" s="384">
        <v>76000</v>
      </c>
      <c r="G13922" s="68">
        <f t="shared" si="395"/>
        <v>76000</v>
      </c>
      <c r="H13922" s="86" t="s">
        <v>1306</v>
      </c>
      <c r="I13922" s="399" t="s">
        <v>12161</v>
      </c>
    </row>
    <row r="13923" spans="1:9" hidden="1" x14ac:dyDescent="0.25">
      <c r="A13923" s="218">
        <v>44749</v>
      </c>
      <c r="B13923" s="111" t="s">
        <v>5593</v>
      </c>
      <c r="C13923" s="60" t="s">
        <v>6326</v>
      </c>
      <c r="D13923" s="65">
        <v>1</v>
      </c>
      <c r="E13923" s="66" t="s">
        <v>31</v>
      </c>
      <c r="F13923" s="67">
        <v>425000</v>
      </c>
      <c r="G13923" s="68">
        <f t="shared" si="395"/>
        <v>425000</v>
      </c>
      <c r="H13923" s="69" t="s">
        <v>1073</v>
      </c>
      <c r="I13923" s="399"/>
    </row>
    <row r="13924" spans="1:9" hidden="1" x14ac:dyDescent="0.25">
      <c r="A13924" s="218">
        <v>44749</v>
      </c>
      <c r="B13924" s="94" t="s">
        <v>1065</v>
      </c>
      <c r="C13924" s="60" t="s">
        <v>6326</v>
      </c>
      <c r="D13924" s="65">
        <v>2</v>
      </c>
      <c r="E13924" s="66" t="s">
        <v>31</v>
      </c>
      <c r="F13924" s="217">
        <v>100000</v>
      </c>
      <c r="G13924" s="68">
        <f t="shared" si="395"/>
        <v>200000</v>
      </c>
      <c r="H13924" s="69" t="s">
        <v>1073</v>
      </c>
      <c r="I13924" s="399"/>
    </row>
    <row r="13925" spans="1:9" hidden="1" x14ac:dyDescent="0.25">
      <c r="A13925" s="218">
        <v>44749</v>
      </c>
      <c r="B13925" s="60" t="s">
        <v>6328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95"/>
        <v>30000</v>
      </c>
      <c r="H13925" s="69" t="s">
        <v>1073</v>
      </c>
      <c r="I13925" s="399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95"/>
        <v>15000</v>
      </c>
      <c r="H13926" s="86" t="s">
        <v>134</v>
      </c>
      <c r="I13926" s="399"/>
    </row>
    <row r="13927" spans="1:9" hidden="1" x14ac:dyDescent="0.25">
      <c r="A13927" s="218">
        <v>44749</v>
      </c>
      <c r="B13927" s="60" t="s">
        <v>4522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95"/>
        <v>11500</v>
      </c>
      <c r="H13927" s="86" t="s">
        <v>6377</v>
      </c>
      <c r="I13927" s="399"/>
    </row>
    <row r="13928" spans="1:9" hidden="1" x14ac:dyDescent="0.25">
      <c r="A13928" s="218">
        <v>44749</v>
      </c>
      <c r="B13928" s="94" t="s">
        <v>5815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95"/>
        <v>175000</v>
      </c>
      <c r="H13928" s="86" t="s">
        <v>12163</v>
      </c>
      <c r="I13928" s="399"/>
    </row>
    <row r="13929" spans="1:9" hidden="1" x14ac:dyDescent="0.25">
      <c r="A13929" s="218">
        <v>44749</v>
      </c>
      <c r="B13929" s="63" t="s">
        <v>4808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95"/>
        <v>50000</v>
      </c>
      <c r="H13929" s="86" t="s">
        <v>12163</v>
      </c>
      <c r="I13929" s="399"/>
    </row>
    <row r="13930" spans="1:9" hidden="1" x14ac:dyDescent="0.25">
      <c r="A13930" s="218">
        <v>44749</v>
      </c>
      <c r="B13930" s="63" t="s">
        <v>6183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12163</v>
      </c>
      <c r="I13930" s="399"/>
    </row>
    <row r="13931" spans="1:9" hidden="1" x14ac:dyDescent="0.25">
      <c r="A13931" s="218">
        <v>44749</v>
      </c>
      <c r="B13931" s="94" t="s">
        <v>6181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95"/>
        <v>76000</v>
      </c>
      <c r="H13931" s="86" t="s">
        <v>12163</v>
      </c>
      <c r="I13931" s="399"/>
    </row>
    <row r="13932" spans="1:9" hidden="1" x14ac:dyDescent="0.25">
      <c r="A13932" s="218">
        <v>44749</v>
      </c>
      <c r="B13932" s="63" t="s">
        <v>6327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95"/>
        <v>50000</v>
      </c>
      <c r="H13932" s="69" t="s">
        <v>3096</v>
      </c>
      <c r="I13932" s="399"/>
    </row>
    <row r="13933" spans="1:9" hidden="1" x14ac:dyDescent="0.25">
      <c r="A13933" s="218">
        <v>44749</v>
      </c>
      <c r="B13933" s="94" t="s">
        <v>5569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95"/>
        <v>100000</v>
      </c>
      <c r="H13933" s="86" t="s">
        <v>3096</v>
      </c>
      <c r="I13933" s="399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95"/>
        <v>1350000</v>
      </c>
      <c r="H13934" s="69" t="s">
        <v>696</v>
      </c>
      <c r="I13934" s="86" t="s">
        <v>12164</v>
      </c>
    </row>
    <row r="13935" spans="1:9" hidden="1" x14ac:dyDescent="0.25">
      <c r="A13935" s="218">
        <v>44749</v>
      </c>
      <c r="B13935" s="63" t="s">
        <v>6307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95"/>
        <v>1560000</v>
      </c>
      <c r="H13935" s="69" t="s">
        <v>696</v>
      </c>
      <c r="I13935" s="86" t="s">
        <v>12164</v>
      </c>
    </row>
    <row r="13936" spans="1:9" hidden="1" x14ac:dyDescent="0.25">
      <c r="A13936" s="218">
        <v>44749</v>
      </c>
      <c r="B13936" s="60" t="s">
        <v>6308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95"/>
        <v>255000</v>
      </c>
      <c r="H13936" s="69" t="s">
        <v>696</v>
      </c>
      <c r="I13936" s="86" t="s">
        <v>12164</v>
      </c>
    </row>
    <row r="13937" spans="1:9" hidden="1" x14ac:dyDescent="0.25">
      <c r="A13937" s="218">
        <v>44749</v>
      </c>
      <c r="B13937" s="60" t="s">
        <v>6309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95"/>
        <v>100000</v>
      </c>
      <c r="H13937" s="69" t="s">
        <v>696</v>
      </c>
      <c r="I13937" s="86" t="s">
        <v>12164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95"/>
        <v>1400000</v>
      </c>
      <c r="H13938" s="69" t="s">
        <v>696</v>
      </c>
      <c r="I13938" s="86" t="s">
        <v>12164</v>
      </c>
    </row>
    <row r="13939" spans="1:9" hidden="1" x14ac:dyDescent="0.25">
      <c r="A13939" s="218">
        <v>44749</v>
      </c>
      <c r="B13939" s="94" t="s">
        <v>6310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95"/>
        <v>1600000</v>
      </c>
      <c r="H13939" s="69" t="s">
        <v>696</v>
      </c>
      <c r="I13939" s="86" t="s">
        <v>12164</v>
      </c>
    </row>
    <row r="13940" spans="1:9" hidden="1" x14ac:dyDescent="0.25">
      <c r="A13940" s="218">
        <v>44749</v>
      </c>
      <c r="B13940" s="94" t="s">
        <v>5135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95"/>
        <v>722000</v>
      </c>
      <c r="H13940" s="86" t="s">
        <v>696</v>
      </c>
      <c r="I13940" s="86" t="s">
        <v>12164</v>
      </c>
    </row>
    <row r="13941" spans="1:9" hidden="1" x14ac:dyDescent="0.25">
      <c r="A13941" s="218">
        <v>44749</v>
      </c>
      <c r="B13941" s="75" t="s">
        <v>6313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95"/>
        <v>60000</v>
      </c>
      <c r="H13941" s="86" t="s">
        <v>6314</v>
      </c>
      <c r="I13941" s="86" t="s">
        <v>12164</v>
      </c>
    </row>
    <row r="13942" spans="1:9" hidden="1" x14ac:dyDescent="0.25">
      <c r="A13942" s="218">
        <v>44749</v>
      </c>
      <c r="B13942" s="60" t="s">
        <v>4971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95"/>
        <v>60000</v>
      </c>
      <c r="H13942" s="86" t="s">
        <v>6314</v>
      </c>
      <c r="I13942" s="86" t="s">
        <v>12164</v>
      </c>
    </row>
    <row r="13943" spans="1:9" hidden="1" x14ac:dyDescent="0.25">
      <c r="A13943" s="218">
        <v>44749</v>
      </c>
      <c r="B13943" s="60" t="s">
        <v>12165</v>
      </c>
      <c r="C13943" s="60" t="s">
        <v>9318</v>
      </c>
      <c r="D13943" s="65">
        <v>2</v>
      </c>
      <c r="E13943" s="66" t="s">
        <v>31</v>
      </c>
      <c r="F13943" s="217">
        <v>112500</v>
      </c>
      <c r="G13943" s="68">
        <f t="shared" si="395"/>
        <v>225000</v>
      </c>
      <c r="H13943" s="69" t="s">
        <v>696</v>
      </c>
      <c r="I13943" s="86" t="s">
        <v>12164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95"/>
        <v>94000</v>
      </c>
      <c r="H13944" s="69" t="s">
        <v>696</v>
      </c>
      <c r="I13944" s="86" t="s">
        <v>12164</v>
      </c>
    </row>
    <row r="13945" spans="1:9" hidden="1" x14ac:dyDescent="0.25">
      <c r="A13945" s="218">
        <v>44749</v>
      </c>
      <c r="B13945" s="60" t="s">
        <v>12166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95"/>
        <v>1000000</v>
      </c>
      <c r="H13945" s="69" t="s">
        <v>696</v>
      </c>
      <c r="I13945" s="86" t="s">
        <v>12167</v>
      </c>
    </row>
    <row r="13946" spans="1:9" hidden="1" x14ac:dyDescent="0.25">
      <c r="A13946" s="218">
        <v>44749</v>
      </c>
      <c r="B13946" s="60" t="s">
        <v>12162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95"/>
        <v>76000</v>
      </c>
      <c r="H13946" s="69" t="s">
        <v>696</v>
      </c>
      <c r="I13946" s="86" t="s">
        <v>12167</v>
      </c>
    </row>
    <row r="13947" spans="1:9" hidden="1" x14ac:dyDescent="0.25">
      <c r="A13947" s="218">
        <v>44749</v>
      </c>
      <c r="B13947" s="63" t="s">
        <v>8381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95"/>
        <v>105000</v>
      </c>
      <c r="H13947" s="69" t="s">
        <v>696</v>
      </c>
      <c r="I13947" s="86" t="s">
        <v>12167</v>
      </c>
    </row>
    <row r="13948" spans="1:9" hidden="1" x14ac:dyDescent="0.25">
      <c r="A13948" s="218">
        <v>44749</v>
      </c>
      <c r="B13948" s="60" t="s">
        <v>6007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95"/>
        <v>400000</v>
      </c>
      <c r="H13948" s="69" t="s">
        <v>696</v>
      </c>
      <c r="I13948" s="86" t="s">
        <v>12167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95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95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95"/>
        <v>28500</v>
      </c>
      <c r="H13951" s="69" t="s">
        <v>8511</v>
      </c>
      <c r="I13951" s="399"/>
    </row>
    <row r="13952" spans="1:9" hidden="1" x14ac:dyDescent="0.25">
      <c r="A13952" s="218">
        <v>44780</v>
      </c>
      <c r="B13952" s="60" t="s">
        <v>3997</v>
      </c>
      <c r="C13952" s="60" t="s">
        <v>4419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8511</v>
      </c>
      <c r="I13952" s="399"/>
    </row>
    <row r="13953" spans="1:9" hidden="1" x14ac:dyDescent="0.25">
      <c r="A13953" s="218">
        <v>44780</v>
      </c>
      <c r="B13953" s="94" t="s">
        <v>6331</v>
      </c>
      <c r="C13953" s="60" t="s">
        <v>6332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8511</v>
      </c>
      <c r="I13953" s="399"/>
    </row>
    <row r="13954" spans="1:9" hidden="1" x14ac:dyDescent="0.25">
      <c r="A13954" s="218">
        <v>44780</v>
      </c>
      <c r="B13954" s="111" t="s">
        <v>6329</v>
      </c>
      <c r="C13954" s="60" t="s">
        <v>6330</v>
      </c>
      <c r="D13954" s="65">
        <v>2</v>
      </c>
      <c r="E13954" s="66" t="s">
        <v>156</v>
      </c>
      <c r="F13954" s="67">
        <v>17500</v>
      </c>
      <c r="G13954" s="68">
        <f t="shared" si="395"/>
        <v>35000</v>
      </c>
      <c r="H13954" s="69" t="s">
        <v>648</v>
      </c>
      <c r="I13954" s="399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95"/>
        <v>75000</v>
      </c>
      <c r="H13955" s="86" t="s">
        <v>552</v>
      </c>
      <c r="I13955" s="399" t="s">
        <v>12168</v>
      </c>
    </row>
    <row r="13956" spans="1:9" hidden="1" x14ac:dyDescent="0.25">
      <c r="A13956" s="218">
        <v>44780</v>
      </c>
      <c r="B13956" s="63" t="s">
        <v>6183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6377</v>
      </c>
      <c r="I13956" s="399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95"/>
        <v>5000</v>
      </c>
      <c r="H13957" s="86" t="s">
        <v>6377</v>
      </c>
      <c r="I13957" s="399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95"/>
        <v>255000</v>
      </c>
      <c r="H13958" s="69" t="s">
        <v>6241</v>
      </c>
      <c r="I13958" s="399"/>
    </row>
    <row r="13959" spans="1:9" hidden="1" x14ac:dyDescent="0.25">
      <c r="A13959" s="218">
        <v>44780</v>
      </c>
      <c r="B13959" s="79" t="s">
        <v>4852</v>
      </c>
      <c r="C13959" s="60" t="s">
        <v>4853</v>
      </c>
      <c r="D13959" s="65">
        <v>1</v>
      </c>
      <c r="E13959" s="76" t="s">
        <v>31</v>
      </c>
      <c r="F13959" s="72">
        <v>187035</v>
      </c>
      <c r="G13959" s="217">
        <f t="shared" si="395"/>
        <v>187035</v>
      </c>
      <c r="H13959" s="69" t="s">
        <v>2003</v>
      </c>
      <c r="I13959" s="399" t="s">
        <v>12169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95"/>
        <v>256500</v>
      </c>
      <c r="H13960" s="86" t="s">
        <v>2003</v>
      </c>
      <c r="I13960" s="399" t="s">
        <v>12169</v>
      </c>
    </row>
    <row r="13961" spans="1:9" hidden="1" x14ac:dyDescent="0.25">
      <c r="A13961" s="218">
        <v>44780</v>
      </c>
      <c r="B13961" s="60" t="s">
        <v>12162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96">F13961*D13961</f>
        <v>76000</v>
      </c>
      <c r="H13961" s="86" t="s">
        <v>2003</v>
      </c>
      <c r="I13961" s="399" t="s">
        <v>12169</v>
      </c>
    </row>
    <row r="13962" spans="1:9" hidden="1" x14ac:dyDescent="0.25">
      <c r="A13962" s="218">
        <v>44780</v>
      </c>
      <c r="B13962" s="60" t="s">
        <v>6335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96"/>
        <v>48000</v>
      </c>
      <c r="H13962" s="69" t="s">
        <v>3901</v>
      </c>
      <c r="I13962" s="399"/>
    </row>
    <row r="13963" spans="1:9" hidden="1" x14ac:dyDescent="0.25">
      <c r="A13963" s="218">
        <v>44780</v>
      </c>
      <c r="B13963" s="94" t="s">
        <v>6336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96"/>
        <v>50000</v>
      </c>
      <c r="H13963" s="69" t="s">
        <v>154</v>
      </c>
      <c r="I13963" s="399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96"/>
        <v>45000</v>
      </c>
      <c r="H13964" s="86" t="s">
        <v>154</v>
      </c>
      <c r="I13964" s="399"/>
    </row>
    <row r="13965" spans="1:9" hidden="1" x14ac:dyDescent="0.25">
      <c r="A13965" s="218">
        <v>44780</v>
      </c>
      <c r="B13965" s="60" t="s">
        <v>6339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96"/>
        <v>6000</v>
      </c>
      <c r="H13965" s="86" t="s">
        <v>154</v>
      </c>
      <c r="I13965" s="399"/>
    </row>
    <row r="13966" spans="1:9" hidden="1" x14ac:dyDescent="0.25">
      <c r="A13966" s="218">
        <v>44780</v>
      </c>
      <c r="B13966" s="60" t="s">
        <v>6338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9"/>
    </row>
    <row r="13967" spans="1:9" hidden="1" x14ac:dyDescent="0.25">
      <c r="A13967" s="218">
        <v>44780</v>
      </c>
      <c r="B13967" s="60" t="s">
        <v>6340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96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6342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96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96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12170</v>
      </c>
      <c r="C13970" s="60" t="s">
        <v>10563</v>
      </c>
      <c r="D13970" s="65">
        <v>1</v>
      </c>
      <c r="E13970" s="76" t="s">
        <v>31</v>
      </c>
      <c r="F13970" s="72">
        <v>500000</v>
      </c>
      <c r="G13970" s="68">
        <f t="shared" si="396"/>
        <v>500000</v>
      </c>
      <c r="H13970" s="69" t="s">
        <v>789</v>
      </c>
      <c r="I13970" s="86" t="s">
        <v>12171</v>
      </c>
    </row>
    <row r="13971" spans="1:9" hidden="1" x14ac:dyDescent="0.25">
      <c r="A13971" s="218">
        <v>44780</v>
      </c>
      <c r="B13971" s="60" t="s">
        <v>12172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96"/>
        <v>495000</v>
      </c>
      <c r="H13971" s="69" t="s">
        <v>789</v>
      </c>
      <c r="I13971" s="86" t="s">
        <v>12171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96"/>
        <v>40000</v>
      </c>
      <c r="H13972" s="86" t="s">
        <v>2003</v>
      </c>
      <c r="I13972" s="86" t="s">
        <v>12173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96"/>
        <v>24750</v>
      </c>
      <c r="H13973" s="69" t="s">
        <v>2003</v>
      </c>
      <c r="I13973" s="86" t="s">
        <v>12173</v>
      </c>
    </row>
    <row r="13974" spans="1:9" hidden="1" x14ac:dyDescent="0.25">
      <c r="A13974" s="218">
        <v>44872</v>
      </c>
      <c r="B13974" s="60" t="s">
        <v>6292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96"/>
        <v>380000</v>
      </c>
      <c r="H13974" s="69" t="s">
        <v>6241</v>
      </c>
      <c r="I13974" s="73"/>
    </row>
    <row r="13975" spans="1:9" hidden="1" x14ac:dyDescent="0.25">
      <c r="A13975" s="218">
        <v>44872</v>
      </c>
      <c r="B13975" s="111" t="s">
        <v>4956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96"/>
        <v>340000</v>
      </c>
      <c r="H13975" s="69" t="s">
        <v>6241</v>
      </c>
      <c r="I13975" s="399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9" t="s">
        <v>12174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9" t="s">
        <v>12174</v>
      </c>
    </row>
    <row r="13978" spans="1:9" hidden="1" x14ac:dyDescent="0.25">
      <c r="A13978" s="218">
        <v>44872</v>
      </c>
      <c r="B13978" s="60" t="s">
        <v>4925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9" t="s">
        <v>12174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96"/>
        <v>193500</v>
      </c>
      <c r="H13979" s="86" t="s">
        <v>138</v>
      </c>
      <c r="I13979" s="399" t="s">
        <v>12175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96"/>
        <v>30000</v>
      </c>
      <c r="H13980" s="86" t="s">
        <v>138</v>
      </c>
      <c r="I13980" s="399" t="s">
        <v>12175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96"/>
        <v>193500</v>
      </c>
      <c r="H13981" s="86" t="s">
        <v>198</v>
      </c>
      <c r="I13981" s="399" t="s">
        <v>12176</v>
      </c>
    </row>
    <row r="13982" spans="1:9" hidden="1" x14ac:dyDescent="0.25">
      <c r="A13982" s="218">
        <v>44872</v>
      </c>
      <c r="B13982" s="79" t="s">
        <v>6346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96"/>
        <v>150000</v>
      </c>
      <c r="H13982" s="69" t="s">
        <v>198</v>
      </c>
      <c r="I13982" s="399" t="s">
        <v>12176</v>
      </c>
    </row>
    <row r="13983" spans="1:9" hidden="1" x14ac:dyDescent="0.25">
      <c r="A13983" s="218">
        <v>44872</v>
      </c>
      <c r="B13983" s="60" t="s">
        <v>11905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96"/>
        <v>50000</v>
      </c>
      <c r="H13983" s="86" t="s">
        <v>198</v>
      </c>
      <c r="I13983" s="399" t="s">
        <v>12176</v>
      </c>
    </row>
    <row r="13984" spans="1:9" hidden="1" x14ac:dyDescent="0.25">
      <c r="A13984" s="218">
        <v>44872</v>
      </c>
      <c r="B13984" s="60" t="s">
        <v>6356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96"/>
        <v>90000</v>
      </c>
      <c r="H13984" s="86" t="s">
        <v>198</v>
      </c>
      <c r="I13984" s="399" t="s">
        <v>12176</v>
      </c>
    </row>
    <row r="13985" spans="1:9" hidden="1" x14ac:dyDescent="0.25">
      <c r="A13985" s="218">
        <v>44872</v>
      </c>
      <c r="B13985" s="63" t="s">
        <v>6357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96"/>
        <v>10000</v>
      </c>
      <c r="H13985" s="86" t="s">
        <v>198</v>
      </c>
      <c r="I13985" s="399" t="s">
        <v>12176</v>
      </c>
    </row>
    <row r="13986" spans="1:9" hidden="1" x14ac:dyDescent="0.25">
      <c r="A13986" s="218">
        <v>44872</v>
      </c>
      <c r="B13986" s="63" t="s">
        <v>4169</v>
      </c>
      <c r="C13986" s="60" t="s">
        <v>8582</v>
      </c>
      <c r="D13986" s="65">
        <v>1</v>
      </c>
      <c r="E13986" s="76" t="s">
        <v>31</v>
      </c>
      <c r="F13986" s="72">
        <v>31000</v>
      </c>
      <c r="G13986" s="68">
        <f t="shared" si="396"/>
        <v>31000</v>
      </c>
      <c r="H13986" s="86" t="s">
        <v>2007</v>
      </c>
      <c r="I13986" s="399"/>
    </row>
    <row r="13987" spans="1:9" hidden="1" x14ac:dyDescent="0.25">
      <c r="A13987" s="218">
        <v>44872</v>
      </c>
      <c r="B13987" s="111" t="s">
        <v>5869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96"/>
        <v>230000</v>
      </c>
      <c r="H13987" s="86" t="s">
        <v>2007</v>
      </c>
      <c r="I13987" s="399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96"/>
        <v>25000</v>
      </c>
      <c r="H13988" s="86" t="s">
        <v>134</v>
      </c>
      <c r="I13988" s="399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96"/>
        <v>42750</v>
      </c>
      <c r="H13989" s="86" t="s">
        <v>953</v>
      </c>
      <c r="I13989" s="399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96"/>
        <v>256500</v>
      </c>
      <c r="H13990" s="69" t="s">
        <v>166</v>
      </c>
      <c r="I13990" s="86" t="s">
        <v>12177</v>
      </c>
    </row>
    <row r="13991" spans="1:9" hidden="1" x14ac:dyDescent="0.25">
      <c r="A13991" s="218">
        <v>44872</v>
      </c>
      <c r="B13991" s="60" t="s">
        <v>12162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96"/>
        <v>76000</v>
      </c>
      <c r="H13991" s="86" t="s">
        <v>166</v>
      </c>
      <c r="I13991" s="86" t="s">
        <v>12177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96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96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12178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96"/>
        <v>110000</v>
      </c>
      <c r="H13994" s="69" t="s">
        <v>1105</v>
      </c>
      <c r="I13994" s="86" t="s">
        <v>9211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96"/>
        <v>40000</v>
      </c>
      <c r="H13995" s="86" t="s">
        <v>1105</v>
      </c>
      <c r="I13995" s="86" t="s">
        <v>9211</v>
      </c>
    </row>
    <row r="13996" spans="1:9" hidden="1" x14ac:dyDescent="0.25">
      <c r="A13996" s="218">
        <v>44872</v>
      </c>
      <c r="B13996" s="60" t="s">
        <v>8360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96"/>
        <v>100000</v>
      </c>
      <c r="H13996" s="69" t="s">
        <v>2007</v>
      </c>
      <c r="I13996" s="86" t="s">
        <v>9204</v>
      </c>
    </row>
    <row r="13997" spans="1:9" hidden="1" x14ac:dyDescent="0.25">
      <c r="A13997" s="218">
        <v>44872</v>
      </c>
      <c r="B13997" s="60" t="s">
        <v>4379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96"/>
        <v>55000</v>
      </c>
      <c r="H13997" s="69" t="s">
        <v>2007</v>
      </c>
      <c r="I13997" s="86" t="s">
        <v>9204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96"/>
        <v>40000</v>
      </c>
      <c r="H13998" s="69" t="s">
        <v>2007</v>
      </c>
      <c r="I13998" s="86" t="s">
        <v>9204</v>
      </c>
    </row>
    <row r="13999" spans="1:9" hidden="1" x14ac:dyDescent="0.25">
      <c r="A13999" s="218">
        <v>44872</v>
      </c>
      <c r="B13999" s="60" t="s">
        <v>12162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96"/>
        <v>76000</v>
      </c>
      <c r="H13999" s="69" t="s">
        <v>3239</v>
      </c>
      <c r="I13999" s="86" t="s">
        <v>9198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96"/>
        <v>256500</v>
      </c>
      <c r="H14000" s="69" t="s">
        <v>3239</v>
      </c>
      <c r="I14000" s="60" t="s">
        <v>9198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96"/>
        <v>39000</v>
      </c>
      <c r="H14001" s="69" t="s">
        <v>3239</v>
      </c>
      <c r="I14001" s="60" t="s">
        <v>9198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96"/>
        <v>193500</v>
      </c>
      <c r="H14002" s="86" t="s">
        <v>1788</v>
      </c>
      <c r="I14002" s="60" t="s">
        <v>12179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96"/>
        <v>40000</v>
      </c>
      <c r="H14003" s="86" t="s">
        <v>1788</v>
      </c>
      <c r="I14003" s="60" t="s">
        <v>12179</v>
      </c>
    </row>
    <row r="14004" spans="1:9" hidden="1" x14ac:dyDescent="0.25">
      <c r="A14004" s="218">
        <v>44872</v>
      </c>
      <c r="B14004" s="60" t="s">
        <v>12162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96"/>
        <v>76000</v>
      </c>
      <c r="H14004" s="69" t="s">
        <v>126</v>
      </c>
      <c r="I14004" s="60" t="s">
        <v>12180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96"/>
        <v>256500</v>
      </c>
      <c r="H14005" s="69" t="s">
        <v>126</v>
      </c>
      <c r="I14005" s="60" t="s">
        <v>12180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96"/>
        <v>39000</v>
      </c>
      <c r="H14006" s="69" t="s">
        <v>126</v>
      </c>
      <c r="I14006" s="60" t="s">
        <v>12180</v>
      </c>
    </row>
    <row r="14007" spans="1:9" hidden="1" x14ac:dyDescent="0.25">
      <c r="A14007" s="218">
        <v>44872</v>
      </c>
      <c r="B14007" s="60" t="s">
        <v>8381</v>
      </c>
      <c r="C14007" s="60" t="s">
        <v>8382</v>
      </c>
      <c r="D14007" s="81">
        <v>1</v>
      </c>
      <c r="E14007" s="66" t="s">
        <v>31</v>
      </c>
      <c r="F14007" s="217">
        <v>92500</v>
      </c>
      <c r="G14007" s="68">
        <f t="shared" si="396"/>
        <v>92500</v>
      </c>
      <c r="H14007" s="69" t="s">
        <v>126</v>
      </c>
      <c r="I14007" s="60" t="s">
        <v>12180</v>
      </c>
    </row>
    <row r="14008" spans="1:9" hidden="1" x14ac:dyDescent="0.25">
      <c r="A14008" s="218">
        <v>44872</v>
      </c>
      <c r="B14008" s="60" t="s">
        <v>10636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96"/>
        <v>207050</v>
      </c>
      <c r="H14008" s="69" t="s">
        <v>126</v>
      </c>
      <c r="I14008" s="60" t="s">
        <v>12180</v>
      </c>
    </row>
    <row r="14009" spans="1:9" hidden="1" x14ac:dyDescent="0.25">
      <c r="A14009" s="218">
        <v>44872</v>
      </c>
      <c r="B14009" s="60" t="s">
        <v>12181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96"/>
        <v>40000</v>
      </c>
      <c r="H14009" s="86" t="s">
        <v>1266</v>
      </c>
      <c r="I14009" s="60" t="s">
        <v>12182</v>
      </c>
    </row>
    <row r="14010" spans="1:9" hidden="1" x14ac:dyDescent="0.25">
      <c r="A14010" s="218">
        <v>44872</v>
      </c>
      <c r="B14010" s="60" t="s">
        <v>6345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96"/>
        <v>52000</v>
      </c>
      <c r="H14010" s="86" t="s">
        <v>1266</v>
      </c>
      <c r="I14010" s="60" t="s">
        <v>12182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96"/>
        <v>1710000</v>
      </c>
      <c r="H14011" s="86" t="s">
        <v>1266</v>
      </c>
      <c r="I14011" s="60" t="s">
        <v>12182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96"/>
        <v>270000</v>
      </c>
      <c r="H14012" s="86" t="s">
        <v>1266</v>
      </c>
      <c r="I14012" s="60" t="s">
        <v>12182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96"/>
        <v>90000</v>
      </c>
      <c r="H14013" s="86" t="s">
        <v>1266</v>
      </c>
      <c r="I14013" s="60" t="s">
        <v>12182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96"/>
        <v>250000</v>
      </c>
      <c r="H14014" s="86" t="s">
        <v>1266</v>
      </c>
      <c r="I14014" s="60" t="s">
        <v>12182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96"/>
        <v>195000</v>
      </c>
      <c r="H14015" s="86" t="s">
        <v>1266</v>
      </c>
      <c r="I14015" s="60" t="s">
        <v>12182</v>
      </c>
    </row>
    <row r="14016" spans="1:9" hidden="1" x14ac:dyDescent="0.25">
      <c r="A14016" s="218">
        <v>44872</v>
      </c>
      <c r="B14016" s="60" t="s">
        <v>8381</v>
      </c>
      <c r="C14016" s="60" t="s">
        <v>8382</v>
      </c>
      <c r="D14016" s="60">
        <v>5</v>
      </c>
      <c r="E14016" s="60" t="s">
        <v>31</v>
      </c>
      <c r="F14016" s="60">
        <v>92500</v>
      </c>
      <c r="G14016" s="68">
        <f t="shared" si="396"/>
        <v>462500</v>
      </c>
      <c r="H14016" s="86" t="s">
        <v>1266</v>
      </c>
      <c r="I14016" s="60" t="s">
        <v>12182</v>
      </c>
    </row>
    <row r="14017" spans="1:9" hidden="1" x14ac:dyDescent="0.25">
      <c r="A14017" s="218">
        <v>44872</v>
      </c>
      <c r="B14017" s="60" t="s">
        <v>12162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96"/>
        <v>380000</v>
      </c>
      <c r="H14017" s="86" t="s">
        <v>1266</v>
      </c>
      <c r="I14017" s="60" t="s">
        <v>12182</v>
      </c>
    </row>
    <row r="14018" spans="1:9" hidden="1" x14ac:dyDescent="0.25">
      <c r="A14018" s="218">
        <v>44872</v>
      </c>
      <c r="B14018" s="63" t="s">
        <v>6344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96"/>
        <v>65000</v>
      </c>
      <c r="H14018" s="86" t="s">
        <v>1266</v>
      </c>
      <c r="I14018" s="60" t="s">
        <v>12182</v>
      </c>
    </row>
    <row r="14019" spans="1:9" hidden="1" x14ac:dyDescent="0.25">
      <c r="A14019" s="218">
        <v>44872</v>
      </c>
      <c r="B14019" s="60" t="s">
        <v>6343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96"/>
        <v>112500</v>
      </c>
      <c r="H14019" s="86" t="s">
        <v>1266</v>
      </c>
      <c r="I14019" s="60" t="s">
        <v>12182</v>
      </c>
    </row>
    <row r="14020" spans="1:9" hidden="1" x14ac:dyDescent="0.25">
      <c r="A14020" s="218">
        <v>44872</v>
      </c>
      <c r="B14020" s="60" t="s">
        <v>6334</v>
      </c>
      <c r="C14020" s="60" t="s">
        <v>6195</v>
      </c>
      <c r="D14020" s="65">
        <v>25</v>
      </c>
      <c r="E14020" s="76" t="s">
        <v>38</v>
      </c>
      <c r="F14020" s="72">
        <v>35000</v>
      </c>
      <c r="G14020" s="217">
        <f t="shared" si="396"/>
        <v>875000</v>
      </c>
      <c r="H14020" s="86" t="s">
        <v>1266</v>
      </c>
      <c r="I14020" s="60" t="s">
        <v>12182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96"/>
        <v>5956500</v>
      </c>
      <c r="H14021" s="86" t="s">
        <v>1266</v>
      </c>
      <c r="I14021" s="60" t="s">
        <v>12182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96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12183</v>
      </c>
      <c r="D14023" s="60">
        <v>1</v>
      </c>
      <c r="E14023" s="60" t="s">
        <v>71</v>
      </c>
      <c r="F14023" s="61">
        <v>2100000</v>
      </c>
      <c r="G14023" s="68">
        <f t="shared" si="396"/>
        <v>2100000</v>
      </c>
      <c r="H14023" s="86" t="s">
        <v>166</v>
      </c>
      <c r="I14023" s="60" t="s">
        <v>9197</v>
      </c>
    </row>
    <row r="14024" spans="1:9" hidden="1" x14ac:dyDescent="0.25">
      <c r="A14024" s="218">
        <v>44872</v>
      </c>
      <c r="B14024" s="60" t="s">
        <v>115</v>
      </c>
      <c r="C14024" s="60" t="s">
        <v>12184</v>
      </c>
      <c r="D14024" s="60">
        <v>1</v>
      </c>
      <c r="E14024" s="60" t="s">
        <v>71</v>
      </c>
      <c r="F14024" s="61">
        <v>2100000</v>
      </c>
      <c r="G14024" s="68">
        <f t="shared" si="396"/>
        <v>2100000</v>
      </c>
      <c r="H14024" s="86" t="s">
        <v>166</v>
      </c>
      <c r="I14024" s="60" t="s">
        <v>9197</v>
      </c>
    </row>
    <row r="14025" spans="1:9" hidden="1" x14ac:dyDescent="0.25">
      <c r="A14025" s="218">
        <v>44872</v>
      </c>
      <c r="B14025" s="60" t="s">
        <v>115</v>
      </c>
      <c r="C14025" s="60" t="s">
        <v>12185</v>
      </c>
      <c r="D14025" s="60">
        <v>1</v>
      </c>
      <c r="E14025" s="60" t="s">
        <v>71</v>
      </c>
      <c r="F14025" s="61">
        <v>2100000</v>
      </c>
      <c r="G14025" s="68">
        <f t="shared" ref="G14025:G14088" si="397">F14025*D14025</f>
        <v>2100000</v>
      </c>
      <c r="H14025" s="86" t="s">
        <v>3239</v>
      </c>
      <c r="I14025" s="60" t="s">
        <v>12186</v>
      </c>
    </row>
    <row r="14026" spans="1:9" hidden="1" x14ac:dyDescent="0.25">
      <c r="A14026" s="218">
        <v>44872</v>
      </c>
      <c r="B14026" s="60" t="s">
        <v>115</v>
      </c>
      <c r="C14026" s="60" t="s">
        <v>12187</v>
      </c>
      <c r="D14026" s="60">
        <v>1</v>
      </c>
      <c r="E14026" s="60" t="s">
        <v>71</v>
      </c>
      <c r="F14026" s="61">
        <v>2100000</v>
      </c>
      <c r="G14026" s="68">
        <f t="shared" si="397"/>
        <v>2100000</v>
      </c>
      <c r="H14026" s="86" t="s">
        <v>3239</v>
      </c>
      <c r="I14026" s="60" t="s">
        <v>12186</v>
      </c>
    </row>
    <row r="14027" spans="1:9" hidden="1" x14ac:dyDescent="0.25">
      <c r="A14027" s="218">
        <v>44872</v>
      </c>
      <c r="B14027" s="60" t="s">
        <v>115</v>
      </c>
      <c r="C14027" s="60" t="s">
        <v>12187</v>
      </c>
      <c r="D14027" s="60">
        <v>1</v>
      </c>
      <c r="E14027" s="60" t="s">
        <v>71</v>
      </c>
      <c r="F14027" s="61">
        <v>2100000</v>
      </c>
      <c r="G14027" s="68">
        <f t="shared" si="397"/>
        <v>2100000</v>
      </c>
      <c r="H14027" s="86" t="s">
        <v>3239</v>
      </c>
      <c r="I14027" s="60" t="s">
        <v>12186</v>
      </c>
    </row>
    <row r="14028" spans="1:9" hidden="1" x14ac:dyDescent="0.25">
      <c r="A14028" s="218">
        <v>44872</v>
      </c>
      <c r="B14028" s="60" t="s">
        <v>115</v>
      </c>
      <c r="C14028" s="60" t="s">
        <v>12187</v>
      </c>
      <c r="D14028" s="60">
        <v>1</v>
      </c>
      <c r="E14028" s="60" t="s">
        <v>71</v>
      </c>
      <c r="F14028" s="61">
        <v>2100000</v>
      </c>
      <c r="G14028" s="68">
        <f t="shared" si="397"/>
        <v>2100000</v>
      </c>
      <c r="H14028" s="86" t="s">
        <v>3239</v>
      </c>
      <c r="I14028" s="60" t="s">
        <v>12186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97"/>
        <v>250000</v>
      </c>
      <c r="H14029" s="86" t="s">
        <v>2048</v>
      </c>
      <c r="I14029" s="60" t="s">
        <v>8616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97"/>
        <v>208134</v>
      </c>
      <c r="H14030" s="86" t="s">
        <v>2048</v>
      </c>
      <c r="I14030" s="60" t="s">
        <v>8616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97"/>
        <v>49500</v>
      </c>
      <c r="H14031" s="86" t="s">
        <v>2048</v>
      </c>
      <c r="I14031" s="60" t="s">
        <v>8616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97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6352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97"/>
        <v>100000</v>
      </c>
      <c r="H14033" s="69" t="s">
        <v>198</v>
      </c>
      <c r="I14033" s="399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97"/>
        <v>36975</v>
      </c>
      <c r="H14034" s="69" t="s">
        <v>154</v>
      </c>
      <c r="I14034" s="399"/>
    </row>
    <row r="14035" spans="1:9" hidden="1" x14ac:dyDescent="0.25">
      <c r="A14035" s="218">
        <v>44902</v>
      </c>
      <c r="B14035" s="60" t="s">
        <v>6348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97"/>
        <v>152000</v>
      </c>
      <c r="H14035" s="69" t="s">
        <v>6241</v>
      </c>
      <c r="I14035" s="399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97"/>
        <v>48000</v>
      </c>
      <c r="H14036" s="69" t="s">
        <v>6241</v>
      </c>
      <c r="I14036" s="399"/>
    </row>
    <row r="14037" spans="1:9" hidden="1" x14ac:dyDescent="0.25">
      <c r="A14037" s="218">
        <v>44902</v>
      </c>
      <c r="B14037" s="94" t="s">
        <v>6347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97"/>
        <v>228000</v>
      </c>
      <c r="H14037" s="69" t="s">
        <v>6241</v>
      </c>
      <c r="I14037" s="399"/>
    </row>
    <row r="14038" spans="1:9" hidden="1" x14ac:dyDescent="0.25">
      <c r="A14038" s="218">
        <v>44902</v>
      </c>
      <c r="B14038" s="94" t="s">
        <v>6181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97"/>
        <v>76000</v>
      </c>
      <c r="H14038" s="86" t="s">
        <v>6241</v>
      </c>
      <c r="I14038" s="399"/>
    </row>
    <row r="14039" spans="1:9" hidden="1" x14ac:dyDescent="0.25">
      <c r="A14039" s="218">
        <v>44902</v>
      </c>
      <c r="B14039" s="79" t="s">
        <v>6358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97"/>
        <v>78000</v>
      </c>
      <c r="H14039" s="69" t="s">
        <v>126</v>
      </c>
      <c r="I14039" s="399" t="s">
        <v>12180</v>
      </c>
    </row>
    <row r="14040" spans="1:9" hidden="1" x14ac:dyDescent="0.25">
      <c r="A14040" s="218">
        <v>44902</v>
      </c>
      <c r="B14040" s="79" t="s">
        <v>4205</v>
      </c>
      <c r="C14040" s="71" t="s">
        <v>5967</v>
      </c>
      <c r="D14040" s="65">
        <v>1</v>
      </c>
      <c r="E14040" s="76" t="s">
        <v>31</v>
      </c>
      <c r="F14040" s="72">
        <v>260000</v>
      </c>
      <c r="G14040" s="68">
        <f t="shared" si="397"/>
        <v>260000</v>
      </c>
      <c r="H14040" s="69" t="s">
        <v>126</v>
      </c>
      <c r="I14040" s="399" t="s">
        <v>12180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97"/>
        <v>225000</v>
      </c>
      <c r="H14041" s="69" t="s">
        <v>126</v>
      </c>
      <c r="I14041" s="399" t="s">
        <v>12180</v>
      </c>
    </row>
    <row r="14042" spans="1:9" hidden="1" x14ac:dyDescent="0.25">
      <c r="A14042" s="218">
        <v>44902</v>
      </c>
      <c r="B14042" s="60" t="s">
        <v>12188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97"/>
        <v>55000</v>
      </c>
      <c r="H14042" s="86" t="s">
        <v>126</v>
      </c>
      <c r="I14042" s="399" t="s">
        <v>12180</v>
      </c>
    </row>
    <row r="14043" spans="1:9" hidden="1" x14ac:dyDescent="0.25">
      <c r="A14043" s="218">
        <v>44902</v>
      </c>
      <c r="B14043" s="60" t="s">
        <v>6365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97"/>
        <v>20000</v>
      </c>
      <c r="H14043" s="86" t="s">
        <v>565</v>
      </c>
      <c r="I14043" s="399"/>
    </row>
    <row r="14044" spans="1:9" hidden="1" x14ac:dyDescent="0.25">
      <c r="A14044" s="218">
        <v>44902</v>
      </c>
      <c r="B14044" s="60" t="s">
        <v>6366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97"/>
        <v>2500</v>
      </c>
      <c r="H14044" s="86" t="s">
        <v>565</v>
      </c>
      <c r="I14044" s="399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97"/>
        <v>228000</v>
      </c>
      <c r="H14045" s="86" t="s">
        <v>2007</v>
      </c>
      <c r="I14045" s="86" t="s">
        <v>12189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97"/>
        <v>228000</v>
      </c>
      <c r="H14046" s="86" t="s">
        <v>2214</v>
      </c>
      <c r="I14046" s="86" t="s">
        <v>12190</v>
      </c>
    </row>
    <row r="14047" spans="1:9" hidden="1" x14ac:dyDescent="0.25">
      <c r="A14047" s="218">
        <v>44902</v>
      </c>
      <c r="B14047" s="60" t="s">
        <v>8381</v>
      </c>
      <c r="C14047" s="60" t="s">
        <v>8382</v>
      </c>
      <c r="D14047" s="65">
        <v>1</v>
      </c>
      <c r="E14047" s="66" t="s">
        <v>31</v>
      </c>
      <c r="F14047" s="217">
        <v>92500</v>
      </c>
      <c r="G14047" s="68">
        <f t="shared" si="397"/>
        <v>92500</v>
      </c>
      <c r="H14047" s="86" t="s">
        <v>2214</v>
      </c>
      <c r="I14047" s="86" t="s">
        <v>12190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97"/>
        <v>39000</v>
      </c>
      <c r="H14048" s="86" t="s">
        <v>2214</v>
      </c>
      <c r="I14048" s="86" t="s">
        <v>12190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97"/>
        <v>900000</v>
      </c>
      <c r="H14049" s="86" t="s">
        <v>2214</v>
      </c>
      <c r="I14049" s="86" t="s">
        <v>12190</v>
      </c>
    </row>
    <row r="14050" spans="1:9" hidden="1" x14ac:dyDescent="0.25">
      <c r="A14050" s="218">
        <v>44902</v>
      </c>
      <c r="B14050" s="60" t="s">
        <v>12162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97"/>
        <v>76000</v>
      </c>
      <c r="H14050" s="69" t="s">
        <v>1095</v>
      </c>
      <c r="I14050" s="86" t="s">
        <v>12191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97"/>
        <v>256500</v>
      </c>
      <c r="H14051" s="69" t="s">
        <v>1095</v>
      </c>
      <c r="I14051" s="86" t="s">
        <v>12191</v>
      </c>
    </row>
    <row r="14052" spans="1:9" hidden="1" x14ac:dyDescent="0.25">
      <c r="A14052" s="218">
        <v>44902</v>
      </c>
      <c r="B14052" s="60" t="s">
        <v>8381</v>
      </c>
      <c r="C14052" s="60" t="s">
        <v>8382</v>
      </c>
      <c r="D14052" s="65">
        <v>1</v>
      </c>
      <c r="E14052" s="66" t="s">
        <v>31</v>
      </c>
      <c r="F14052" s="217">
        <v>92500</v>
      </c>
      <c r="G14052" s="68">
        <f t="shared" si="397"/>
        <v>92500</v>
      </c>
      <c r="H14052" s="69" t="s">
        <v>1095</v>
      </c>
      <c r="I14052" s="86" t="s">
        <v>12191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97"/>
        <v>39000</v>
      </c>
      <c r="H14053" s="69" t="s">
        <v>1095</v>
      </c>
      <c r="I14053" s="86" t="s">
        <v>12191</v>
      </c>
    </row>
    <row r="14054" spans="1:9" hidden="1" x14ac:dyDescent="0.25">
      <c r="A14054" s="218">
        <v>44902</v>
      </c>
      <c r="B14054" s="378" t="s">
        <v>135</v>
      </c>
      <c r="C14054" s="378" t="s">
        <v>136</v>
      </c>
      <c r="D14054" s="377">
        <v>9</v>
      </c>
      <c r="E14054" s="501" t="s">
        <v>137</v>
      </c>
      <c r="F14054" s="382">
        <v>28500</v>
      </c>
      <c r="G14054" s="380">
        <f t="shared" si="397"/>
        <v>256500</v>
      </c>
      <c r="H14054" s="497" t="s">
        <v>558</v>
      </c>
      <c r="I14054" s="378"/>
    </row>
    <row r="14055" spans="1:9" hidden="1" x14ac:dyDescent="0.25">
      <c r="A14055" s="218">
        <v>44902</v>
      </c>
      <c r="B14055" s="514" t="s">
        <v>345</v>
      </c>
      <c r="C14055" s="446" t="s">
        <v>346</v>
      </c>
      <c r="D14055" s="377">
        <v>3</v>
      </c>
      <c r="E14055" s="443" t="s">
        <v>137</v>
      </c>
      <c r="F14055" s="380">
        <v>32300</v>
      </c>
      <c r="G14055" s="380">
        <f t="shared" si="397"/>
        <v>96900</v>
      </c>
      <c r="H14055" s="497" t="s">
        <v>558</v>
      </c>
      <c r="I14055" s="378"/>
    </row>
    <row r="14056" spans="1:9" hidden="1" x14ac:dyDescent="0.25">
      <c r="A14056" s="218">
        <v>44902</v>
      </c>
      <c r="B14056" s="60" t="s">
        <v>12037</v>
      </c>
      <c r="C14056" s="60" t="s">
        <v>12192</v>
      </c>
      <c r="D14056" s="65">
        <v>1</v>
      </c>
      <c r="E14056" s="66" t="s">
        <v>31</v>
      </c>
      <c r="F14056" s="217">
        <v>1400000</v>
      </c>
      <c r="G14056" s="68">
        <f t="shared" si="397"/>
        <v>1400000</v>
      </c>
      <c r="H14056" s="69" t="s">
        <v>2003</v>
      </c>
      <c r="I14056" s="60" t="s">
        <v>8865</v>
      </c>
    </row>
    <row r="14057" spans="1:9" hidden="1" x14ac:dyDescent="0.25">
      <c r="A14057" s="218">
        <v>44902</v>
      </c>
      <c r="B14057" s="60" t="s">
        <v>11456</v>
      </c>
      <c r="C14057" s="60" t="s">
        <v>5007</v>
      </c>
      <c r="D14057" s="65">
        <v>1</v>
      </c>
      <c r="E14057" s="76" t="s">
        <v>31</v>
      </c>
      <c r="F14057" s="72">
        <v>155000</v>
      </c>
      <c r="G14057" s="68">
        <f t="shared" si="397"/>
        <v>155000</v>
      </c>
      <c r="H14057" s="69" t="s">
        <v>2003</v>
      </c>
      <c r="I14057" s="60" t="s">
        <v>8865</v>
      </c>
    </row>
    <row r="14058" spans="1:9" hidden="1" x14ac:dyDescent="0.25">
      <c r="A14058" s="218">
        <v>44902</v>
      </c>
      <c r="B14058" s="60" t="s">
        <v>12040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97"/>
        <v>45000</v>
      </c>
      <c r="H14058" s="69" t="s">
        <v>2003</v>
      </c>
      <c r="I14058" s="60" t="s">
        <v>8865</v>
      </c>
    </row>
    <row r="14059" spans="1:9" hidden="1" x14ac:dyDescent="0.25">
      <c r="A14059" s="218">
        <v>44902</v>
      </c>
      <c r="B14059" s="79" t="s">
        <v>5290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97"/>
        <v>500000</v>
      </c>
      <c r="H14059" s="86" t="s">
        <v>1101</v>
      </c>
      <c r="I14059" s="60" t="s">
        <v>9316</v>
      </c>
    </row>
    <row r="14060" spans="1:9" hidden="1" x14ac:dyDescent="0.25">
      <c r="A14060" s="218">
        <v>44902</v>
      </c>
      <c r="B14060" s="63" t="s">
        <v>4062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97"/>
        <v>165000</v>
      </c>
      <c r="H14060" s="86" t="s">
        <v>1101</v>
      </c>
      <c r="I14060" s="60" t="s">
        <v>9316</v>
      </c>
    </row>
    <row r="14061" spans="1:9" hidden="1" x14ac:dyDescent="0.25">
      <c r="A14061" s="218">
        <v>44902</v>
      </c>
      <c r="B14061" s="60" t="s">
        <v>12040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97"/>
        <v>45000</v>
      </c>
      <c r="H14061" s="86" t="s">
        <v>1101</v>
      </c>
      <c r="I14061" s="60" t="s">
        <v>9316</v>
      </c>
    </row>
    <row r="14062" spans="1:9" hidden="1" x14ac:dyDescent="0.25">
      <c r="A14062" s="218">
        <v>44902</v>
      </c>
      <c r="B14062" s="60" t="s">
        <v>3997</v>
      </c>
      <c r="C14062" s="60" t="s">
        <v>4419</v>
      </c>
      <c r="D14062" s="65">
        <v>3</v>
      </c>
      <c r="E14062" s="60" t="s">
        <v>137</v>
      </c>
      <c r="F14062" s="67">
        <v>23206</v>
      </c>
      <c r="G14062" s="68">
        <f t="shared" si="397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5706</v>
      </c>
      <c r="C14063" s="60" t="s">
        <v>5707</v>
      </c>
      <c r="D14063" s="65">
        <v>1</v>
      </c>
      <c r="E14063" s="66" t="s">
        <v>1462</v>
      </c>
      <c r="F14063" s="67">
        <v>5000</v>
      </c>
      <c r="G14063" s="68">
        <f t="shared" si="397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97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97"/>
        <v>228000</v>
      </c>
      <c r="H14065" s="69" t="s">
        <v>909</v>
      </c>
      <c r="I14065" s="399" t="s">
        <v>12193</v>
      </c>
    </row>
    <row r="14066" spans="1:9" hidden="1" x14ac:dyDescent="0.25">
      <c r="A14066" s="60" t="s">
        <v>152</v>
      </c>
      <c r="B14066" s="60" t="s">
        <v>6037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97"/>
        <v>217500</v>
      </c>
      <c r="H14066" s="69" t="s">
        <v>6241</v>
      </c>
      <c r="I14066" s="399"/>
    </row>
    <row r="14067" spans="1:9" hidden="1" x14ac:dyDescent="0.25">
      <c r="A14067" s="60" t="s">
        <v>152</v>
      </c>
      <c r="B14067" s="94" t="s">
        <v>6181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97"/>
        <v>304000</v>
      </c>
      <c r="H14067" s="69" t="s">
        <v>6241</v>
      </c>
      <c r="I14067" s="399"/>
    </row>
    <row r="14068" spans="1:9" hidden="1" x14ac:dyDescent="0.25">
      <c r="A14068" s="60" t="s">
        <v>152</v>
      </c>
      <c r="B14068" s="60" t="s">
        <v>4956</v>
      </c>
      <c r="C14068" s="74" t="s">
        <v>6376</v>
      </c>
      <c r="D14068" s="81">
        <v>18</v>
      </c>
      <c r="E14068" s="66" t="s">
        <v>137</v>
      </c>
      <c r="F14068" s="217">
        <v>17000</v>
      </c>
      <c r="G14068" s="68">
        <f t="shared" si="397"/>
        <v>306000</v>
      </c>
      <c r="H14068" s="86" t="s">
        <v>6377</v>
      </c>
      <c r="I14068" s="399"/>
    </row>
    <row r="14069" spans="1:9" hidden="1" x14ac:dyDescent="0.25">
      <c r="A14069" s="60" t="s">
        <v>152</v>
      </c>
      <c r="B14069" s="63" t="s">
        <v>4750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97"/>
        <v>123000</v>
      </c>
      <c r="H14069" s="86" t="s">
        <v>6377</v>
      </c>
      <c r="I14069" s="399"/>
    </row>
    <row r="14070" spans="1:9" hidden="1" x14ac:dyDescent="0.25">
      <c r="A14070" s="60" t="s">
        <v>152</v>
      </c>
      <c r="B14070" s="77" t="s">
        <v>5579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97"/>
        <v>60000</v>
      </c>
      <c r="H14070" s="69" t="s">
        <v>1301</v>
      </c>
      <c r="I14070" s="399"/>
    </row>
    <row r="14071" spans="1:9" hidden="1" x14ac:dyDescent="0.25">
      <c r="A14071" s="60" t="s">
        <v>152</v>
      </c>
      <c r="B14071" s="60" t="s">
        <v>6373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97"/>
        <v>110000</v>
      </c>
      <c r="H14071" s="69" t="s">
        <v>1301</v>
      </c>
      <c r="I14071" s="399"/>
    </row>
    <row r="14072" spans="1:9" hidden="1" x14ac:dyDescent="0.25">
      <c r="A14072" s="60" t="s">
        <v>152</v>
      </c>
      <c r="B14072" s="60" t="s">
        <v>6381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97"/>
        <v>55000</v>
      </c>
      <c r="H14072" s="374" t="s">
        <v>5740</v>
      </c>
      <c r="I14072" s="399"/>
    </row>
    <row r="14073" spans="1:9" hidden="1" x14ac:dyDescent="0.25">
      <c r="A14073" s="60" t="s">
        <v>152</v>
      </c>
      <c r="B14073" s="60" t="s">
        <v>3997</v>
      </c>
      <c r="C14073" s="60" t="s">
        <v>4419</v>
      </c>
      <c r="D14073" s="65">
        <v>10</v>
      </c>
      <c r="E14073" s="60" t="s">
        <v>137</v>
      </c>
      <c r="F14073" s="67">
        <v>23206</v>
      </c>
      <c r="G14073" s="68">
        <f t="shared" si="397"/>
        <v>232060</v>
      </c>
      <c r="H14073" s="86" t="s">
        <v>5740</v>
      </c>
      <c r="I14073" s="399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97"/>
        <v>256500</v>
      </c>
      <c r="H14074" s="86" t="s">
        <v>667</v>
      </c>
      <c r="I14074" s="86" t="s">
        <v>9315</v>
      </c>
    </row>
    <row r="14075" spans="1:9" hidden="1" x14ac:dyDescent="0.25">
      <c r="A14075" s="60" t="s">
        <v>152</v>
      </c>
      <c r="B14075" s="60" t="s">
        <v>12194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97"/>
        <v>80000</v>
      </c>
      <c r="H14075" s="86" t="s">
        <v>667</v>
      </c>
      <c r="I14075" s="86" t="s">
        <v>9315</v>
      </c>
    </row>
    <row r="14076" spans="1:9" hidden="1" x14ac:dyDescent="0.25">
      <c r="A14076" s="60" t="s">
        <v>152</v>
      </c>
      <c r="B14076" s="60" t="s">
        <v>6516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97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97"/>
        <v>230000</v>
      </c>
      <c r="H14077" s="86" t="s">
        <v>631</v>
      </c>
      <c r="I14077" s="86" t="s">
        <v>9327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97"/>
        <v>35000</v>
      </c>
      <c r="H14078" s="69" t="s">
        <v>631</v>
      </c>
      <c r="I14078" s="86" t="s">
        <v>9327</v>
      </c>
    </row>
    <row r="14079" spans="1:9" hidden="1" x14ac:dyDescent="0.25">
      <c r="A14079" s="60" t="s">
        <v>152</v>
      </c>
      <c r="B14079" s="60" t="s">
        <v>10630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97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6367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97"/>
        <v>270000</v>
      </c>
      <c r="H14080" s="69" t="s">
        <v>3096</v>
      </c>
      <c r="I14080" s="399"/>
    </row>
    <row r="14081" spans="1:9" hidden="1" x14ac:dyDescent="0.25">
      <c r="A14081" s="60" t="s">
        <v>152</v>
      </c>
      <c r="B14081" s="60" t="s">
        <v>6378</v>
      </c>
      <c r="C14081" s="74" t="s">
        <v>6379</v>
      </c>
      <c r="D14081" s="81">
        <v>1</v>
      </c>
      <c r="E14081" s="66" t="s">
        <v>31</v>
      </c>
      <c r="F14081" s="72">
        <v>10000</v>
      </c>
      <c r="G14081" s="68">
        <f t="shared" si="397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6380</v>
      </c>
      <c r="C14082" s="60" t="s">
        <v>6379</v>
      </c>
      <c r="D14082" s="81">
        <v>2</v>
      </c>
      <c r="E14082" s="66" t="s">
        <v>31</v>
      </c>
      <c r="F14082" s="82">
        <v>2500</v>
      </c>
      <c r="G14082" s="217">
        <f t="shared" si="397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10636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97"/>
        <v>207050</v>
      </c>
      <c r="H14083" s="364" t="s">
        <v>714</v>
      </c>
      <c r="I14083" s="75" t="s">
        <v>12195</v>
      </c>
    </row>
    <row r="14084" spans="1:9" hidden="1" x14ac:dyDescent="0.25">
      <c r="A14084" s="60" t="s">
        <v>152</v>
      </c>
      <c r="B14084" s="63" t="s">
        <v>6938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97"/>
        <v>55000</v>
      </c>
      <c r="H14084" s="364" t="s">
        <v>714</v>
      </c>
      <c r="I14084" s="75" t="s">
        <v>12195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9" t="s">
        <v>12196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97"/>
        <v>94000</v>
      </c>
      <c r="H14086" s="69" t="s">
        <v>1105</v>
      </c>
      <c r="I14086" s="60" t="s">
        <v>12196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97"/>
        <v>40000</v>
      </c>
      <c r="H14087" s="69" t="s">
        <v>1105</v>
      </c>
      <c r="I14087" s="60" t="s">
        <v>12196</v>
      </c>
    </row>
    <row r="14088" spans="1:9" hidden="1" x14ac:dyDescent="0.25">
      <c r="A14088" s="60" t="s">
        <v>152</v>
      </c>
      <c r="B14088" s="60" t="s">
        <v>4925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97"/>
        <v>20000</v>
      </c>
      <c r="H14088" s="69" t="s">
        <v>1105</v>
      </c>
      <c r="I14088" s="60" t="s">
        <v>12196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98">F14089*D14089</f>
        <v>24750</v>
      </c>
      <c r="H14089" s="69" t="s">
        <v>1105</v>
      </c>
      <c r="I14089" s="60" t="s">
        <v>12196</v>
      </c>
    </row>
    <row r="14090" spans="1:9" hidden="1" x14ac:dyDescent="0.25">
      <c r="A14090" s="60" t="s">
        <v>152</v>
      </c>
      <c r="B14090" s="611" t="s">
        <v>5651</v>
      </c>
      <c r="C14090" s="491" t="s">
        <v>10563</v>
      </c>
      <c r="D14090" s="486">
        <v>1</v>
      </c>
      <c r="E14090" s="487" t="s">
        <v>31</v>
      </c>
      <c r="F14090" s="488">
        <v>520000</v>
      </c>
      <c r="G14090" s="489">
        <f t="shared" si="398"/>
        <v>520000</v>
      </c>
      <c r="H14090" s="592" t="s">
        <v>3239</v>
      </c>
      <c r="I14090" s="491" t="s">
        <v>12197</v>
      </c>
    </row>
    <row r="14091" spans="1:9" hidden="1" x14ac:dyDescent="0.25">
      <c r="A14091" s="60" t="s">
        <v>152</v>
      </c>
      <c r="B14091" s="60" t="s">
        <v>11456</v>
      </c>
      <c r="C14091" s="60" t="s">
        <v>5007</v>
      </c>
      <c r="D14091" s="81">
        <v>1</v>
      </c>
      <c r="E14091" s="66" t="s">
        <v>31</v>
      </c>
      <c r="F14091" s="217">
        <v>155000</v>
      </c>
      <c r="G14091" s="68">
        <f t="shared" si="398"/>
        <v>155000</v>
      </c>
      <c r="H14091" s="86" t="s">
        <v>3239</v>
      </c>
      <c r="I14091" s="60" t="s">
        <v>12197</v>
      </c>
    </row>
    <row r="14092" spans="1:9" hidden="1" x14ac:dyDescent="0.25">
      <c r="A14092" s="60" t="s">
        <v>152</v>
      </c>
      <c r="B14092" s="60" t="s">
        <v>6858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98"/>
        <v>15000</v>
      </c>
      <c r="H14092" s="86" t="s">
        <v>3239</v>
      </c>
      <c r="I14092" s="60" t="s">
        <v>12197</v>
      </c>
    </row>
    <row r="14093" spans="1:9" hidden="1" x14ac:dyDescent="0.25">
      <c r="A14093" s="60" t="s">
        <v>152</v>
      </c>
      <c r="B14093" s="60" t="s">
        <v>11270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98"/>
        <v>11500</v>
      </c>
      <c r="H14093" s="86" t="s">
        <v>3239</v>
      </c>
      <c r="I14093" s="60" t="s">
        <v>12197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98"/>
        <v>2500</v>
      </c>
      <c r="H14094" s="86" t="s">
        <v>3239</v>
      </c>
      <c r="I14094" s="60" t="s">
        <v>12197</v>
      </c>
    </row>
    <row r="14095" spans="1:9" hidden="1" x14ac:dyDescent="0.25">
      <c r="A14095" s="60" t="s">
        <v>152</v>
      </c>
      <c r="B14095" s="77" t="s">
        <v>5312</v>
      </c>
      <c r="C14095" s="60" t="s">
        <v>5313</v>
      </c>
      <c r="D14095" s="81">
        <v>1</v>
      </c>
      <c r="E14095" s="66" t="s">
        <v>31</v>
      </c>
      <c r="F14095" s="217">
        <v>99000</v>
      </c>
      <c r="G14095" s="68">
        <f t="shared" si="398"/>
        <v>99000</v>
      </c>
      <c r="H14095" s="86" t="s">
        <v>12198</v>
      </c>
      <c r="I14095" s="60"/>
    </row>
    <row r="14096" spans="1:9" hidden="1" x14ac:dyDescent="0.25">
      <c r="A14096" s="60" t="s">
        <v>152</v>
      </c>
      <c r="B14096" s="79" t="s">
        <v>4205</v>
      </c>
      <c r="C14096" s="71" t="s">
        <v>5967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9" t="s">
        <v>12141</v>
      </c>
    </row>
    <row r="14097" spans="1:9" hidden="1" x14ac:dyDescent="0.25">
      <c r="A14097" s="60" t="s">
        <v>152</v>
      </c>
      <c r="B14097" s="80" t="s">
        <v>6385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99">F14097*D14097</f>
        <v>20000</v>
      </c>
      <c r="H14097" s="86" t="s">
        <v>198</v>
      </c>
      <c r="I14097" s="60"/>
    </row>
    <row r="14098" spans="1:9" hidden="1" x14ac:dyDescent="0.25">
      <c r="A14098" s="60" t="s">
        <v>12199</v>
      </c>
      <c r="B14098" s="60" t="s">
        <v>6037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99"/>
        <v>652500</v>
      </c>
      <c r="H14098" s="69" t="s">
        <v>6241</v>
      </c>
      <c r="I14098" s="73"/>
    </row>
    <row r="14099" spans="1:9" hidden="1" x14ac:dyDescent="0.25">
      <c r="A14099" s="60" t="s">
        <v>12199</v>
      </c>
      <c r="B14099" s="77" t="s">
        <v>5312</v>
      </c>
      <c r="C14099" s="60" t="s">
        <v>5313</v>
      </c>
      <c r="D14099" s="81">
        <v>1</v>
      </c>
      <c r="E14099" s="66" t="s">
        <v>31</v>
      </c>
      <c r="F14099" s="217">
        <v>99000</v>
      </c>
      <c r="G14099" s="68">
        <f t="shared" si="399"/>
        <v>99000</v>
      </c>
      <c r="H14099" s="69" t="s">
        <v>6241</v>
      </c>
      <c r="I14099" s="399"/>
    </row>
    <row r="14100" spans="1:9" hidden="1" x14ac:dyDescent="0.25">
      <c r="A14100" s="60" t="s">
        <v>12199</v>
      </c>
      <c r="B14100" s="75" t="s">
        <v>6391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99"/>
        <v>100000</v>
      </c>
      <c r="H14100" s="86" t="s">
        <v>6377</v>
      </c>
      <c r="I14100" s="399"/>
    </row>
    <row r="14101" spans="1:9" hidden="1" x14ac:dyDescent="0.25">
      <c r="A14101" s="60" t="s">
        <v>12199</v>
      </c>
      <c r="B14101" s="60" t="s">
        <v>6392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99"/>
        <v>240000</v>
      </c>
      <c r="H14101" s="86" t="s">
        <v>6377</v>
      </c>
      <c r="I14101" s="399"/>
    </row>
    <row r="14102" spans="1:9" hidden="1" x14ac:dyDescent="0.25">
      <c r="A14102" s="60" t="s">
        <v>12199</v>
      </c>
      <c r="B14102" s="79" t="s">
        <v>6388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99"/>
        <v>152000</v>
      </c>
      <c r="H14102" s="86" t="s">
        <v>6377</v>
      </c>
      <c r="I14102" s="399"/>
    </row>
    <row r="14103" spans="1:9" hidden="1" x14ac:dyDescent="0.25">
      <c r="A14103" s="60" t="s">
        <v>12199</v>
      </c>
      <c r="B14103" s="60" t="s">
        <v>6291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99"/>
        <v>16000</v>
      </c>
      <c r="H14103" s="86" t="s">
        <v>6377</v>
      </c>
      <c r="I14103" s="399"/>
    </row>
    <row r="14104" spans="1:9" hidden="1" x14ac:dyDescent="0.25">
      <c r="A14104" s="60" t="s">
        <v>12199</v>
      </c>
      <c r="B14104" s="63" t="s">
        <v>12200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99"/>
        <v>274500</v>
      </c>
      <c r="H14104" s="374" t="s">
        <v>6377</v>
      </c>
      <c r="I14104" s="399"/>
    </row>
    <row r="14105" spans="1:9" hidden="1" x14ac:dyDescent="0.25">
      <c r="A14105" s="60" t="s">
        <v>12199</v>
      </c>
      <c r="B14105" s="63" t="s">
        <v>11078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99"/>
        <v>10000</v>
      </c>
      <c r="H14105" s="374" t="s">
        <v>6377</v>
      </c>
      <c r="I14105" s="399"/>
    </row>
    <row r="14106" spans="1:9" hidden="1" x14ac:dyDescent="0.25">
      <c r="A14106" s="60" t="s">
        <v>12199</v>
      </c>
      <c r="B14106" s="60" t="s">
        <v>3997</v>
      </c>
      <c r="C14106" s="60" t="s">
        <v>4419</v>
      </c>
      <c r="D14106" s="65">
        <v>9</v>
      </c>
      <c r="E14106" s="60" t="s">
        <v>137</v>
      </c>
      <c r="F14106" s="67">
        <v>23206</v>
      </c>
      <c r="G14106" s="68">
        <f t="shared" si="399"/>
        <v>208854</v>
      </c>
      <c r="H14106" s="86" t="s">
        <v>2435</v>
      </c>
      <c r="I14106" s="399"/>
    </row>
    <row r="14107" spans="1:9" hidden="1" x14ac:dyDescent="0.25">
      <c r="A14107" s="60" t="s">
        <v>12199</v>
      </c>
      <c r="B14107" s="60" t="s">
        <v>5737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99"/>
        <v>41000</v>
      </c>
      <c r="H14107" s="86" t="s">
        <v>565</v>
      </c>
      <c r="I14107" s="399"/>
    </row>
    <row r="14108" spans="1:9" hidden="1" x14ac:dyDescent="0.25">
      <c r="A14108" s="60" t="s">
        <v>12199</v>
      </c>
      <c r="B14108" s="111" t="s">
        <v>6937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99"/>
        <v>55000</v>
      </c>
      <c r="H14108" s="69" t="s">
        <v>825</v>
      </c>
      <c r="I14108" s="399" t="s">
        <v>12201</v>
      </c>
    </row>
    <row r="14109" spans="1:9" hidden="1" x14ac:dyDescent="0.25">
      <c r="A14109" s="60" t="s">
        <v>12199</v>
      </c>
      <c r="B14109" s="60" t="s">
        <v>6393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99"/>
        <v>365000</v>
      </c>
      <c r="H14109" s="86" t="s">
        <v>3874</v>
      </c>
      <c r="I14109" s="399"/>
    </row>
    <row r="14110" spans="1:9" hidden="1" x14ac:dyDescent="0.25">
      <c r="A14110" s="60" t="s">
        <v>12199</v>
      </c>
      <c r="B14110" s="63" t="s">
        <v>6390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99"/>
        <v>600000</v>
      </c>
      <c r="H14110" s="374" t="s">
        <v>648</v>
      </c>
      <c r="I14110" s="399"/>
    </row>
    <row r="14111" spans="1:9" hidden="1" x14ac:dyDescent="0.25">
      <c r="A14111" s="60" t="s">
        <v>12199</v>
      </c>
      <c r="B14111" s="60" t="s">
        <v>6394</v>
      </c>
      <c r="C14111" s="74" t="s">
        <v>6395</v>
      </c>
      <c r="D14111" s="81">
        <v>1</v>
      </c>
      <c r="E14111" s="66" t="s">
        <v>71</v>
      </c>
      <c r="F14111" s="217">
        <v>85000</v>
      </c>
      <c r="G14111" s="68">
        <f t="shared" si="399"/>
        <v>85000</v>
      </c>
      <c r="H14111" s="86" t="s">
        <v>1214</v>
      </c>
      <c r="I14111" s="399"/>
    </row>
    <row r="14112" spans="1:9" hidden="1" x14ac:dyDescent="0.25">
      <c r="A14112" s="60" t="s">
        <v>12199</v>
      </c>
      <c r="B14112" s="63" t="s">
        <v>12200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99"/>
        <v>274500</v>
      </c>
      <c r="H14112" s="86" t="s">
        <v>6159</v>
      </c>
      <c r="I14112" s="86"/>
    </row>
    <row r="14113" spans="1:9" hidden="1" x14ac:dyDescent="0.25">
      <c r="A14113" s="60" t="s">
        <v>12199</v>
      </c>
      <c r="B14113" s="60" t="s">
        <v>6516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99"/>
        <v>24750</v>
      </c>
      <c r="H14113" s="86" t="s">
        <v>1032</v>
      </c>
      <c r="I14113" s="86"/>
    </row>
    <row r="14114" spans="1:9" hidden="1" x14ac:dyDescent="0.25">
      <c r="A14114" s="60" t="s">
        <v>12199</v>
      </c>
      <c r="B14114" s="60" t="s">
        <v>6398</v>
      </c>
      <c r="C14114" s="60" t="s">
        <v>6399</v>
      </c>
      <c r="D14114" s="81">
        <v>1</v>
      </c>
      <c r="E14114" s="66" t="s">
        <v>31</v>
      </c>
      <c r="F14114" s="82">
        <v>450000</v>
      </c>
      <c r="G14114" s="217">
        <f t="shared" si="399"/>
        <v>450000</v>
      </c>
      <c r="H14114" s="374" t="s">
        <v>3891</v>
      </c>
      <c r="I14114" s="86"/>
    </row>
    <row r="14115" spans="1:9" hidden="1" x14ac:dyDescent="0.25">
      <c r="A14115" s="60" t="s">
        <v>12199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99"/>
        <v>256500</v>
      </c>
      <c r="H14115" s="69" t="s">
        <v>671</v>
      </c>
      <c r="I14115" s="86" t="s">
        <v>9343</v>
      </c>
    </row>
    <row r="14116" spans="1:9" hidden="1" x14ac:dyDescent="0.25">
      <c r="A14116" s="60" t="s">
        <v>12199</v>
      </c>
      <c r="B14116" s="60" t="s">
        <v>12194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99"/>
        <v>80000</v>
      </c>
      <c r="H14116" s="69" t="s">
        <v>671</v>
      </c>
      <c r="I14116" s="73" t="s">
        <v>9343</v>
      </c>
    </row>
    <row r="14117" spans="1:9" hidden="1" x14ac:dyDescent="0.25">
      <c r="A14117" s="60" t="s">
        <v>12199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99"/>
        <v>39000</v>
      </c>
      <c r="H14117" s="69" t="s">
        <v>671</v>
      </c>
      <c r="I14117" s="73" t="s">
        <v>9343</v>
      </c>
    </row>
    <row r="14118" spans="1:9" hidden="1" x14ac:dyDescent="0.25">
      <c r="A14118" s="60" t="s">
        <v>12199</v>
      </c>
      <c r="B14118" s="60" t="s">
        <v>8381</v>
      </c>
      <c r="C14118" s="60" t="s">
        <v>8382</v>
      </c>
      <c r="D14118" s="81">
        <v>1</v>
      </c>
      <c r="E14118" s="66" t="s">
        <v>31</v>
      </c>
      <c r="F14118" s="72">
        <v>92500</v>
      </c>
      <c r="G14118" s="68">
        <f t="shared" si="399"/>
        <v>92500</v>
      </c>
      <c r="H14118" s="69" t="s">
        <v>671</v>
      </c>
      <c r="I14118" s="73" t="s">
        <v>9343</v>
      </c>
    </row>
    <row r="14119" spans="1:9" hidden="1" x14ac:dyDescent="0.25">
      <c r="A14119" s="60" t="s">
        <v>12199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99"/>
        <v>40000</v>
      </c>
      <c r="H14119" s="374" t="s">
        <v>1606</v>
      </c>
      <c r="I14119" s="86" t="s">
        <v>9342</v>
      </c>
    </row>
    <row r="14120" spans="1:9" hidden="1" x14ac:dyDescent="0.25">
      <c r="A14120" s="60" t="s">
        <v>12199</v>
      </c>
      <c r="B14120" s="60" t="s">
        <v>6516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99"/>
        <v>24750</v>
      </c>
      <c r="H14120" s="374" t="s">
        <v>1606</v>
      </c>
      <c r="I14120" s="86" t="s">
        <v>9342</v>
      </c>
    </row>
    <row r="14121" spans="1:9" hidden="1" x14ac:dyDescent="0.25">
      <c r="A14121" s="60" t="s">
        <v>12199</v>
      </c>
      <c r="B14121" s="60" t="s">
        <v>5180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99"/>
        <v>275000</v>
      </c>
      <c r="H14121" s="364" t="s">
        <v>552</v>
      </c>
      <c r="I14121" s="75" t="s">
        <v>12202</v>
      </c>
    </row>
    <row r="14122" spans="1:9" hidden="1" x14ac:dyDescent="0.25">
      <c r="A14122" s="60" t="s">
        <v>109</v>
      </c>
      <c r="B14122" s="60" t="s">
        <v>3997</v>
      </c>
      <c r="C14122" s="60" t="s">
        <v>4419</v>
      </c>
      <c r="D14122" s="65">
        <v>5</v>
      </c>
      <c r="E14122" s="60" t="s">
        <v>137</v>
      </c>
      <c r="F14122" s="67">
        <v>23206</v>
      </c>
      <c r="G14122" s="68">
        <f t="shared" si="399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5603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99"/>
        <v>550000</v>
      </c>
      <c r="H14123" s="69" t="s">
        <v>169</v>
      </c>
      <c r="I14123" s="399"/>
    </row>
    <row r="14124" spans="1:9" hidden="1" x14ac:dyDescent="0.25">
      <c r="A14124" s="60" t="s">
        <v>109</v>
      </c>
      <c r="B14124" s="60" t="s">
        <v>6400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99"/>
        <v>17000</v>
      </c>
      <c r="H14124" s="86" t="s">
        <v>565</v>
      </c>
      <c r="I14124" s="399"/>
    </row>
    <row r="14125" spans="1:9" hidden="1" x14ac:dyDescent="0.25">
      <c r="A14125" s="60" t="s">
        <v>109</v>
      </c>
      <c r="B14125" s="60" t="s">
        <v>6400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99"/>
        <v>17000</v>
      </c>
      <c r="H14125" s="86" t="s">
        <v>550</v>
      </c>
      <c r="I14125" s="399"/>
    </row>
    <row r="14126" spans="1:9" hidden="1" x14ac:dyDescent="0.25">
      <c r="A14126" s="60" t="s">
        <v>109</v>
      </c>
      <c r="B14126" s="60" t="s">
        <v>6400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99"/>
        <v>17000</v>
      </c>
      <c r="H14126" s="86" t="s">
        <v>35</v>
      </c>
      <c r="I14126" s="399"/>
    </row>
    <row r="14127" spans="1:9" hidden="1" x14ac:dyDescent="0.25">
      <c r="A14127" s="60" t="s">
        <v>109</v>
      </c>
      <c r="B14127" s="63" t="s">
        <v>6402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99"/>
        <v>300000</v>
      </c>
      <c r="H14127" s="69" t="s">
        <v>6377</v>
      </c>
      <c r="I14127" s="399"/>
    </row>
    <row r="14128" spans="1:9" hidden="1" x14ac:dyDescent="0.25">
      <c r="A14128" s="60" t="s">
        <v>109</v>
      </c>
      <c r="B14128" s="60" t="s">
        <v>6407</v>
      </c>
      <c r="C14128" s="60" t="s">
        <v>791</v>
      </c>
      <c r="D14128" s="81">
        <v>6</v>
      </c>
      <c r="E14128" s="66" t="s">
        <v>6408</v>
      </c>
      <c r="F14128" s="217">
        <v>14000</v>
      </c>
      <c r="G14128" s="68">
        <f t="shared" si="399"/>
        <v>84000</v>
      </c>
      <c r="H14128" s="86" t="s">
        <v>6377</v>
      </c>
      <c r="I14128" s="399"/>
    </row>
    <row r="14129" spans="1:9" hidden="1" x14ac:dyDescent="0.25">
      <c r="A14129" s="60" t="s">
        <v>109</v>
      </c>
      <c r="B14129" s="60" t="s">
        <v>6409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99"/>
        <v>15000</v>
      </c>
      <c r="H14129" s="86" t="s">
        <v>6377</v>
      </c>
      <c r="I14129" s="399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99"/>
        <v>2500</v>
      </c>
      <c r="H14130" s="86" t="s">
        <v>6377</v>
      </c>
      <c r="I14130" s="399"/>
    </row>
    <row r="14131" spans="1:9" hidden="1" x14ac:dyDescent="0.25">
      <c r="A14131" s="60" t="s">
        <v>109</v>
      </c>
      <c r="B14131" s="60" t="s">
        <v>6405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99"/>
        <v>570000</v>
      </c>
      <c r="H14131" s="86" t="s">
        <v>3901</v>
      </c>
      <c r="I14131" s="399"/>
    </row>
    <row r="14132" spans="1:9" hidden="1" x14ac:dyDescent="0.25">
      <c r="A14132" s="60" t="s">
        <v>109</v>
      </c>
      <c r="B14132" s="60" t="s">
        <v>6406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99"/>
        <v>135000</v>
      </c>
      <c r="H14132" s="86" t="s">
        <v>696</v>
      </c>
      <c r="I14132" s="399"/>
    </row>
    <row r="14133" spans="1:9" hidden="1" x14ac:dyDescent="0.25">
      <c r="A14133" s="60" t="s">
        <v>109</v>
      </c>
      <c r="B14133" s="75" t="s">
        <v>6403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99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99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12203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99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99"/>
        <v>228000</v>
      </c>
      <c r="H14136" s="69" t="s">
        <v>825</v>
      </c>
      <c r="I14136" s="73" t="s">
        <v>12204</v>
      </c>
    </row>
    <row r="14137" spans="1:9" hidden="1" x14ac:dyDescent="0.25">
      <c r="A14137" s="60" t="s">
        <v>109</v>
      </c>
      <c r="B14137" s="79" t="s">
        <v>5651</v>
      </c>
      <c r="C14137" s="60" t="s">
        <v>10563</v>
      </c>
      <c r="D14137" s="81">
        <v>1</v>
      </c>
      <c r="E14137" s="66" t="s">
        <v>31</v>
      </c>
      <c r="F14137" s="72">
        <v>495000</v>
      </c>
      <c r="G14137" s="68">
        <f t="shared" si="399"/>
        <v>495000</v>
      </c>
      <c r="H14137" s="69" t="s">
        <v>825</v>
      </c>
      <c r="I14137" s="73" t="s">
        <v>12204</v>
      </c>
    </row>
    <row r="14138" spans="1:9" hidden="1" x14ac:dyDescent="0.25">
      <c r="A14138" s="60" t="s">
        <v>109</v>
      </c>
      <c r="B14138" s="60" t="s">
        <v>466</v>
      </c>
      <c r="C14138" s="60" t="s">
        <v>12205</v>
      </c>
      <c r="D14138" s="65">
        <v>1</v>
      </c>
      <c r="E14138" s="66" t="s">
        <v>31</v>
      </c>
      <c r="F14138" s="217">
        <v>3173500</v>
      </c>
      <c r="G14138" s="68">
        <f t="shared" si="399"/>
        <v>3173500</v>
      </c>
      <c r="H14138" s="374" t="s">
        <v>4216</v>
      </c>
      <c r="I14138" s="86" t="s">
        <v>12206</v>
      </c>
    </row>
    <row r="14139" spans="1:9" hidden="1" x14ac:dyDescent="0.25">
      <c r="A14139" s="60" t="s">
        <v>109</v>
      </c>
      <c r="B14139" s="60" t="s">
        <v>466</v>
      </c>
      <c r="C14139" s="75" t="s">
        <v>12207</v>
      </c>
      <c r="D14139" s="65">
        <v>1</v>
      </c>
      <c r="E14139" s="66" t="s">
        <v>31</v>
      </c>
      <c r="F14139" s="67">
        <v>3173500</v>
      </c>
      <c r="G14139" s="68">
        <f t="shared" si="399"/>
        <v>3173500</v>
      </c>
      <c r="H14139" s="364" t="s">
        <v>4216</v>
      </c>
      <c r="I14139" s="86" t="s">
        <v>12206</v>
      </c>
    </row>
    <row r="14140" spans="1:9" hidden="1" x14ac:dyDescent="0.25">
      <c r="A14140" s="60" t="s">
        <v>109</v>
      </c>
      <c r="B14140" s="60" t="s">
        <v>12208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4216</v>
      </c>
      <c r="I14140" s="86" t="s">
        <v>12206</v>
      </c>
    </row>
    <row r="14141" spans="1:9" hidden="1" x14ac:dyDescent="0.25">
      <c r="A14141" s="60" t="s">
        <v>109</v>
      </c>
      <c r="B14141" s="60" t="s">
        <v>6363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12206</v>
      </c>
    </row>
    <row r="14142" spans="1:9" hidden="1" x14ac:dyDescent="0.25">
      <c r="A14142" s="60" t="s">
        <v>109</v>
      </c>
      <c r="B14142" s="60" t="s">
        <v>6354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12206</v>
      </c>
    </row>
    <row r="14143" spans="1:9" hidden="1" x14ac:dyDescent="0.25">
      <c r="A14143" s="60" t="s">
        <v>109</v>
      </c>
      <c r="B14143" s="60" t="s">
        <v>6355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12206</v>
      </c>
    </row>
    <row r="14144" spans="1:9" hidden="1" x14ac:dyDescent="0.25">
      <c r="A14144" s="60" t="s">
        <v>109</v>
      </c>
      <c r="B14144" s="79" t="s">
        <v>5651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99"/>
        <v>460000</v>
      </c>
      <c r="H14144" s="69" t="s">
        <v>1637</v>
      </c>
      <c r="I14144" s="60" t="s">
        <v>9344</v>
      </c>
    </row>
    <row r="14145" spans="1:9" hidden="1" x14ac:dyDescent="0.25">
      <c r="A14145" s="60" t="s">
        <v>109</v>
      </c>
      <c r="B14145" s="79" t="s">
        <v>5651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99"/>
        <v>460000</v>
      </c>
      <c r="H14145" s="86" t="s">
        <v>1095</v>
      </c>
      <c r="I14145" s="60" t="s">
        <v>12209</v>
      </c>
    </row>
    <row r="14146" spans="1:9" hidden="1" x14ac:dyDescent="0.25">
      <c r="A14146" s="60" t="s">
        <v>6417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99"/>
        <v>99750</v>
      </c>
      <c r="H14146" s="69" t="s">
        <v>2277</v>
      </c>
      <c r="I14146" s="73"/>
    </row>
    <row r="14147" spans="1:9" hidden="1" x14ac:dyDescent="0.25">
      <c r="A14147" s="60" t="s">
        <v>6417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99"/>
        <v>888079</v>
      </c>
      <c r="H14147" s="86" t="s">
        <v>2003</v>
      </c>
      <c r="I14147" s="399" t="s">
        <v>9387</v>
      </c>
    </row>
    <row r="14148" spans="1:9" hidden="1" x14ac:dyDescent="0.25">
      <c r="A14148" s="60" t="s">
        <v>6417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99"/>
        <v>134500</v>
      </c>
      <c r="H14148" s="86" t="s">
        <v>2003</v>
      </c>
      <c r="I14148" s="399" t="s">
        <v>9387</v>
      </c>
    </row>
    <row r="14149" spans="1:9" hidden="1" x14ac:dyDescent="0.25">
      <c r="A14149" s="60" t="s">
        <v>6417</v>
      </c>
      <c r="B14149" s="60" t="s">
        <v>236</v>
      </c>
      <c r="C14149" s="60" t="s">
        <v>10699</v>
      </c>
      <c r="D14149" s="65">
        <v>1</v>
      </c>
      <c r="E14149" s="66" t="s">
        <v>31</v>
      </c>
      <c r="F14149" s="67">
        <v>60000</v>
      </c>
      <c r="G14149" s="68">
        <f t="shared" si="399"/>
        <v>60000</v>
      </c>
      <c r="H14149" s="86" t="s">
        <v>2003</v>
      </c>
      <c r="I14149" s="399" t="s">
        <v>9387</v>
      </c>
    </row>
    <row r="14150" spans="1:9" hidden="1" x14ac:dyDescent="0.25">
      <c r="A14150" s="60" t="s">
        <v>6417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99"/>
        <v>20000</v>
      </c>
      <c r="H14150" s="86" t="s">
        <v>2003</v>
      </c>
      <c r="I14150" s="399" t="s">
        <v>9387</v>
      </c>
    </row>
    <row r="14151" spans="1:9" hidden="1" x14ac:dyDescent="0.25">
      <c r="A14151" s="60" t="s">
        <v>6417</v>
      </c>
      <c r="B14151" s="60" t="s">
        <v>471</v>
      </c>
      <c r="C14151" s="378" t="s">
        <v>12210</v>
      </c>
      <c r="D14151" s="81">
        <v>1</v>
      </c>
      <c r="E14151" s="71" t="s">
        <v>31</v>
      </c>
      <c r="F14151" s="217">
        <v>3500000</v>
      </c>
      <c r="G14151" s="68">
        <f t="shared" si="399"/>
        <v>3500000</v>
      </c>
      <c r="H14151" s="86" t="s">
        <v>556</v>
      </c>
      <c r="I14151" s="399" t="s">
        <v>12211</v>
      </c>
    </row>
    <row r="14152" spans="1:9" hidden="1" x14ac:dyDescent="0.25">
      <c r="A14152" s="60" t="s">
        <v>6417</v>
      </c>
      <c r="B14152" s="60" t="s">
        <v>471</v>
      </c>
      <c r="C14152" s="378" t="s">
        <v>12212</v>
      </c>
      <c r="D14152" s="60">
        <v>1</v>
      </c>
      <c r="E14152" s="71" t="s">
        <v>31</v>
      </c>
      <c r="F14152" s="217">
        <v>3500000</v>
      </c>
      <c r="G14152" s="68">
        <f t="shared" si="399"/>
        <v>3500000</v>
      </c>
      <c r="H14152" s="86" t="s">
        <v>556</v>
      </c>
      <c r="I14152" s="399" t="s">
        <v>12211</v>
      </c>
    </row>
    <row r="14153" spans="1:9" hidden="1" x14ac:dyDescent="0.25">
      <c r="A14153" s="60" t="s">
        <v>6417</v>
      </c>
      <c r="B14153" s="60" t="s">
        <v>471</v>
      </c>
      <c r="C14153" s="579" t="s">
        <v>12213</v>
      </c>
      <c r="D14153" s="60">
        <v>1</v>
      </c>
      <c r="E14153" s="60" t="s">
        <v>31</v>
      </c>
      <c r="F14153" s="217">
        <v>3500000</v>
      </c>
      <c r="G14153" s="68">
        <f t="shared" si="399"/>
        <v>3500000</v>
      </c>
      <c r="H14153" s="86" t="s">
        <v>556</v>
      </c>
      <c r="I14153" s="399" t="s">
        <v>12211</v>
      </c>
    </row>
    <row r="14154" spans="1:9" hidden="1" x14ac:dyDescent="0.25">
      <c r="A14154" s="60" t="s">
        <v>6417</v>
      </c>
      <c r="B14154" s="60" t="s">
        <v>471</v>
      </c>
      <c r="C14154" s="627" t="s">
        <v>12214</v>
      </c>
      <c r="D14154" s="81">
        <v>1</v>
      </c>
      <c r="E14154" s="66" t="s">
        <v>31</v>
      </c>
      <c r="F14154" s="217">
        <v>3500000</v>
      </c>
      <c r="G14154" s="68">
        <f t="shared" si="399"/>
        <v>3500000</v>
      </c>
      <c r="H14154" s="86" t="s">
        <v>556</v>
      </c>
      <c r="I14154" s="399" t="s">
        <v>12211</v>
      </c>
    </row>
    <row r="14155" spans="1:9" hidden="1" x14ac:dyDescent="0.25">
      <c r="A14155" s="60" t="s">
        <v>6417</v>
      </c>
      <c r="B14155" s="60" t="s">
        <v>12215</v>
      </c>
      <c r="C14155" s="627" t="s">
        <v>12216</v>
      </c>
      <c r="D14155" s="81">
        <v>1</v>
      </c>
      <c r="E14155" s="66" t="s">
        <v>31</v>
      </c>
      <c r="F14155" s="217">
        <v>3700000</v>
      </c>
      <c r="G14155" s="68">
        <f t="shared" si="399"/>
        <v>3700000</v>
      </c>
      <c r="H14155" s="86" t="s">
        <v>556</v>
      </c>
      <c r="I14155" s="399" t="s">
        <v>12211</v>
      </c>
    </row>
    <row r="14156" spans="1:9" hidden="1" x14ac:dyDescent="0.25">
      <c r="A14156" s="60" t="s">
        <v>6417</v>
      </c>
      <c r="B14156" s="60" t="s">
        <v>12215</v>
      </c>
      <c r="C14156" s="627" t="s">
        <v>12217</v>
      </c>
      <c r="D14156" s="81">
        <v>1</v>
      </c>
      <c r="E14156" s="66" t="s">
        <v>31</v>
      </c>
      <c r="F14156" s="217">
        <v>3700000</v>
      </c>
      <c r="G14156" s="68">
        <f t="shared" si="399"/>
        <v>3700000</v>
      </c>
      <c r="H14156" s="86" t="s">
        <v>556</v>
      </c>
      <c r="I14156" s="399" t="s">
        <v>12211</v>
      </c>
    </row>
    <row r="14157" spans="1:9" hidden="1" x14ac:dyDescent="0.25">
      <c r="A14157" s="60" t="s">
        <v>6417</v>
      </c>
      <c r="B14157" s="63" t="s">
        <v>6414</v>
      </c>
      <c r="C14157" s="60" t="s">
        <v>6412</v>
      </c>
      <c r="D14157" s="81">
        <v>4</v>
      </c>
      <c r="E14157" s="76" t="s">
        <v>28</v>
      </c>
      <c r="F14157" s="398">
        <v>335000</v>
      </c>
      <c r="G14157" s="217">
        <f t="shared" si="399"/>
        <v>1340000</v>
      </c>
      <c r="H14157" s="86" t="s">
        <v>556</v>
      </c>
      <c r="I14157" s="399" t="s">
        <v>12211</v>
      </c>
    </row>
    <row r="14158" spans="1:9" hidden="1" x14ac:dyDescent="0.25">
      <c r="A14158" s="60" t="s">
        <v>6417</v>
      </c>
      <c r="B14158" s="75" t="s">
        <v>6109</v>
      </c>
      <c r="C14158" s="60" t="s">
        <v>6412</v>
      </c>
      <c r="D14158" s="65">
        <v>4</v>
      </c>
      <c r="E14158" s="76" t="s">
        <v>31</v>
      </c>
      <c r="F14158" s="72">
        <v>85000</v>
      </c>
      <c r="G14158" s="76">
        <f t="shared" si="399"/>
        <v>340000</v>
      </c>
      <c r="H14158" s="86" t="s">
        <v>556</v>
      </c>
      <c r="I14158" s="399" t="s">
        <v>12211</v>
      </c>
    </row>
    <row r="14159" spans="1:9" hidden="1" x14ac:dyDescent="0.25">
      <c r="A14159" s="60" t="s">
        <v>6417</v>
      </c>
      <c r="B14159" s="60" t="s">
        <v>6419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99"/>
        <v>40000</v>
      </c>
      <c r="H14159" s="86" t="s">
        <v>556</v>
      </c>
      <c r="I14159" s="399" t="s">
        <v>12211</v>
      </c>
    </row>
    <row r="14160" spans="1:9" hidden="1" x14ac:dyDescent="0.25">
      <c r="A14160" s="60" t="s">
        <v>6417</v>
      </c>
      <c r="B14160" s="63" t="s">
        <v>6420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99"/>
        <v>125000</v>
      </c>
      <c r="H14160" s="86" t="s">
        <v>556</v>
      </c>
      <c r="I14160" s="399" t="s">
        <v>12211</v>
      </c>
    </row>
    <row r="14161" spans="1:13" hidden="1" x14ac:dyDescent="0.25">
      <c r="A14161" s="60" t="s">
        <v>6417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00">F14161*D14161</f>
        <v>20000</v>
      </c>
      <c r="H14161" s="69" t="s">
        <v>1665</v>
      </c>
      <c r="I14161" s="86"/>
    </row>
    <row r="14162" spans="1:13" hidden="1" x14ac:dyDescent="0.25">
      <c r="A14162" s="60" t="s">
        <v>6417</v>
      </c>
      <c r="B14162" s="60" t="s">
        <v>6516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00"/>
        <v>24750</v>
      </c>
      <c r="H14162" s="69" t="s">
        <v>198</v>
      </c>
      <c r="I14162" s="73"/>
    </row>
    <row r="14163" spans="1:13" hidden="1" x14ac:dyDescent="0.25">
      <c r="A14163" s="60" t="s">
        <v>6417</v>
      </c>
      <c r="B14163" s="60" t="s">
        <v>3997</v>
      </c>
      <c r="C14163" s="60" t="s">
        <v>4419</v>
      </c>
      <c r="D14163" s="65">
        <v>1.5</v>
      </c>
      <c r="E14163" s="60" t="s">
        <v>137</v>
      </c>
      <c r="F14163" s="67">
        <v>23206</v>
      </c>
      <c r="G14163" s="68">
        <f t="shared" si="400"/>
        <v>34809</v>
      </c>
      <c r="H14163" s="69" t="s">
        <v>198</v>
      </c>
      <c r="I14163" s="73"/>
    </row>
    <row r="14164" spans="1:13" hidden="1" x14ac:dyDescent="0.25">
      <c r="A14164" s="60" t="s">
        <v>6417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00"/>
        <v>75000</v>
      </c>
      <c r="H14164" s="374" t="s">
        <v>909</v>
      </c>
      <c r="I14164" s="86"/>
    </row>
    <row r="14165" spans="1:13" hidden="1" x14ac:dyDescent="0.25">
      <c r="A14165" s="60" t="s">
        <v>6417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00"/>
        <v>228000</v>
      </c>
      <c r="H14165" s="69" t="s">
        <v>1788</v>
      </c>
      <c r="I14165" s="86" t="s">
        <v>9411</v>
      </c>
    </row>
    <row r="14166" spans="1:13" s="145" customFormat="1" hidden="1" x14ac:dyDescent="0.25">
      <c r="A14166" s="60" t="s">
        <v>6417</v>
      </c>
      <c r="B14166" s="60" t="s">
        <v>6516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00"/>
        <v>24750</v>
      </c>
      <c r="H14166" s="69" t="s">
        <v>1788</v>
      </c>
      <c r="I14166" s="86" t="s">
        <v>9411</v>
      </c>
      <c r="J14166" s="628"/>
      <c r="L14166" s="629"/>
      <c r="M14166" s="628"/>
    </row>
    <row r="14167" spans="1:13" hidden="1" x14ac:dyDescent="0.25">
      <c r="A14167" s="60" t="s">
        <v>6417</v>
      </c>
      <c r="B14167" s="60" t="s">
        <v>3997</v>
      </c>
      <c r="C14167" s="60" t="s">
        <v>4419</v>
      </c>
      <c r="D14167" s="65">
        <v>1.5</v>
      </c>
      <c r="E14167" s="60" t="s">
        <v>137</v>
      </c>
      <c r="F14167" s="67">
        <v>23206</v>
      </c>
      <c r="G14167" s="68">
        <f t="shared" si="400"/>
        <v>34809</v>
      </c>
      <c r="H14167" s="86" t="s">
        <v>536</v>
      </c>
      <c r="I14167" s="86"/>
    </row>
    <row r="14168" spans="1:13" hidden="1" x14ac:dyDescent="0.25">
      <c r="A14168" s="60" t="s">
        <v>6417</v>
      </c>
      <c r="B14168" s="60" t="s">
        <v>6422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00"/>
        <v>6966000</v>
      </c>
      <c r="H14168" s="86" t="s">
        <v>909</v>
      </c>
      <c r="I14168" s="86"/>
    </row>
    <row r="14169" spans="1:13" hidden="1" x14ac:dyDescent="0.25">
      <c r="A14169" s="60" t="s">
        <v>6417</v>
      </c>
      <c r="B14169" s="60" t="s">
        <v>4640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00"/>
        <v>4645500</v>
      </c>
      <c r="H14169" s="86" t="s">
        <v>909</v>
      </c>
      <c r="I14169" s="60"/>
    </row>
    <row r="14170" spans="1:13" hidden="1" x14ac:dyDescent="0.25">
      <c r="A14170" s="60" t="s">
        <v>6417</v>
      </c>
      <c r="B14170" s="60" t="s">
        <v>4455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00"/>
        <v>1206000</v>
      </c>
      <c r="H14170" s="86" t="s">
        <v>909</v>
      </c>
      <c r="I14170" s="60"/>
    </row>
    <row r="14171" spans="1:13" hidden="1" x14ac:dyDescent="0.25">
      <c r="A14171" s="60" t="s">
        <v>6423</v>
      </c>
      <c r="B14171" s="60" t="s">
        <v>3997</v>
      </c>
      <c r="C14171" s="60" t="s">
        <v>4419</v>
      </c>
      <c r="D14171" s="65">
        <v>7</v>
      </c>
      <c r="E14171" s="60" t="s">
        <v>137</v>
      </c>
      <c r="F14171" s="67">
        <v>23206</v>
      </c>
      <c r="G14171" s="68">
        <f t="shared" si="400"/>
        <v>162442</v>
      </c>
      <c r="H14171" s="69" t="s">
        <v>169</v>
      </c>
      <c r="I14171" s="73"/>
    </row>
    <row r="14172" spans="1:13" hidden="1" x14ac:dyDescent="0.25">
      <c r="A14172" s="65" t="s">
        <v>6423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00"/>
        <v>36975</v>
      </c>
      <c r="H14172" s="86" t="s">
        <v>631</v>
      </c>
      <c r="I14172" s="399"/>
    </row>
    <row r="14173" spans="1:13" hidden="1" x14ac:dyDescent="0.25">
      <c r="A14173" s="60" t="s">
        <v>6423</v>
      </c>
      <c r="B14173" s="60" t="s">
        <v>471</v>
      </c>
      <c r="C14173" s="77" t="s">
        <v>12218</v>
      </c>
      <c r="D14173" s="65">
        <v>1</v>
      </c>
      <c r="E14173" s="66" t="s">
        <v>31</v>
      </c>
      <c r="F14173" s="67">
        <v>3700000</v>
      </c>
      <c r="G14173" s="68">
        <f t="shared" si="400"/>
        <v>3700000</v>
      </c>
      <c r="H14173" s="86" t="s">
        <v>696</v>
      </c>
      <c r="I14173" s="399" t="s">
        <v>12219</v>
      </c>
    </row>
    <row r="14174" spans="1:13" hidden="1" x14ac:dyDescent="0.25">
      <c r="A14174" s="60" t="s">
        <v>6423</v>
      </c>
      <c r="B14174" s="60" t="s">
        <v>12037</v>
      </c>
      <c r="C14174" s="60" t="s">
        <v>12220</v>
      </c>
      <c r="D14174" s="65">
        <v>1</v>
      </c>
      <c r="E14174" s="66" t="s">
        <v>31</v>
      </c>
      <c r="F14174" s="67">
        <v>1400000</v>
      </c>
      <c r="G14174" s="68">
        <f t="shared" si="400"/>
        <v>1400000</v>
      </c>
      <c r="H14174" s="86" t="s">
        <v>696</v>
      </c>
      <c r="I14174" s="399" t="s">
        <v>12219</v>
      </c>
    </row>
    <row r="14175" spans="1:13" hidden="1" x14ac:dyDescent="0.25">
      <c r="A14175" s="60" t="s">
        <v>6423</v>
      </c>
      <c r="B14175" s="60" t="s">
        <v>12037</v>
      </c>
      <c r="C14175" s="60" t="s">
        <v>12221</v>
      </c>
      <c r="D14175" s="65">
        <v>1</v>
      </c>
      <c r="E14175" s="76" t="s">
        <v>31</v>
      </c>
      <c r="F14175" s="72">
        <v>1400000</v>
      </c>
      <c r="G14175" s="217">
        <f t="shared" si="400"/>
        <v>1400000</v>
      </c>
      <c r="H14175" s="86" t="s">
        <v>696</v>
      </c>
      <c r="I14175" s="399" t="s">
        <v>12219</v>
      </c>
    </row>
    <row r="14176" spans="1:13" hidden="1" x14ac:dyDescent="0.25">
      <c r="A14176" s="60" t="s">
        <v>6423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00"/>
        <v>75000</v>
      </c>
      <c r="H14176" s="86" t="s">
        <v>696</v>
      </c>
      <c r="I14176" s="399" t="s">
        <v>12219</v>
      </c>
    </row>
    <row r="14177" spans="1:9" hidden="1" x14ac:dyDescent="0.25">
      <c r="A14177" s="60" t="s">
        <v>6423</v>
      </c>
      <c r="B14177" s="60" t="s">
        <v>12040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00"/>
        <v>90000</v>
      </c>
      <c r="H14177" s="86" t="s">
        <v>696</v>
      </c>
      <c r="I14177" s="399" t="s">
        <v>12219</v>
      </c>
    </row>
    <row r="14178" spans="1:9" hidden="1" x14ac:dyDescent="0.25">
      <c r="A14178" s="60" t="s">
        <v>6423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00"/>
        <v>330000</v>
      </c>
      <c r="H14178" s="86" t="s">
        <v>696</v>
      </c>
      <c r="I14178" s="399" t="s">
        <v>12219</v>
      </c>
    </row>
    <row r="14179" spans="1:9" hidden="1" x14ac:dyDescent="0.25">
      <c r="A14179" s="60" t="s">
        <v>6423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00"/>
        <v>125000</v>
      </c>
      <c r="H14179" s="86" t="s">
        <v>696</v>
      </c>
      <c r="I14179" s="399" t="s">
        <v>12219</v>
      </c>
    </row>
    <row r="14180" spans="1:9" hidden="1" x14ac:dyDescent="0.25">
      <c r="A14180" s="60" t="s">
        <v>6423</v>
      </c>
      <c r="B14180" s="79" t="s">
        <v>6418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00"/>
        <v>350000</v>
      </c>
      <c r="H14180" s="86" t="s">
        <v>696</v>
      </c>
      <c r="I14180" s="399" t="s">
        <v>12219</v>
      </c>
    </row>
    <row r="14181" spans="1:9" hidden="1" x14ac:dyDescent="0.25">
      <c r="A14181" s="60" t="s">
        <v>6423</v>
      </c>
      <c r="B14181" s="60" t="s">
        <v>6406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00"/>
        <v>135000</v>
      </c>
      <c r="H14181" s="86" t="s">
        <v>696</v>
      </c>
      <c r="I14181" s="399" t="s">
        <v>12219</v>
      </c>
    </row>
    <row r="14182" spans="1:9" hidden="1" x14ac:dyDescent="0.25">
      <c r="A14182" s="75" t="s">
        <v>6423</v>
      </c>
      <c r="B14182" s="75" t="s">
        <v>6966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400"/>
        <v>6850000</v>
      </c>
      <c r="H14182" s="364" t="s">
        <v>696</v>
      </c>
      <c r="I14182" s="363" t="s">
        <v>12222</v>
      </c>
    </row>
    <row r="14183" spans="1:9" hidden="1" x14ac:dyDescent="0.25">
      <c r="A14183" s="60" t="s">
        <v>6423</v>
      </c>
      <c r="B14183" s="75" t="s">
        <v>12223</v>
      </c>
      <c r="C14183" s="60" t="s">
        <v>12224</v>
      </c>
      <c r="D14183" s="65">
        <v>1</v>
      </c>
      <c r="E14183" s="76" t="s">
        <v>31</v>
      </c>
      <c r="F14183" s="72">
        <v>1000000</v>
      </c>
      <c r="G14183" s="76">
        <f t="shared" si="400"/>
        <v>1000000</v>
      </c>
      <c r="H14183" s="86" t="s">
        <v>696</v>
      </c>
      <c r="I14183" s="399" t="s">
        <v>12222</v>
      </c>
    </row>
    <row r="14184" spans="1:9" hidden="1" x14ac:dyDescent="0.25">
      <c r="A14184" s="60" t="s">
        <v>6423</v>
      </c>
      <c r="B14184" s="60" t="s">
        <v>4925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00"/>
        <v>30000</v>
      </c>
      <c r="H14184" s="86" t="s">
        <v>696</v>
      </c>
      <c r="I14184" s="399" t="s">
        <v>12222</v>
      </c>
    </row>
    <row r="14185" spans="1:9" hidden="1" x14ac:dyDescent="0.25">
      <c r="A14185" s="60" t="s">
        <v>6423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00"/>
        <v>40000</v>
      </c>
      <c r="H14185" s="69" t="s">
        <v>126</v>
      </c>
      <c r="I14185" s="73" t="s">
        <v>9420</v>
      </c>
    </row>
    <row r="14186" spans="1:9" hidden="1" x14ac:dyDescent="0.25">
      <c r="A14186" s="60" t="s">
        <v>6423</v>
      </c>
      <c r="B14186" s="60" t="s">
        <v>12225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00"/>
        <v>460000</v>
      </c>
      <c r="H14186" s="69" t="s">
        <v>126</v>
      </c>
      <c r="I14186" s="73" t="s">
        <v>9420</v>
      </c>
    </row>
    <row r="14187" spans="1:9" hidden="1" x14ac:dyDescent="0.25">
      <c r="A14187" s="60" t="s">
        <v>6423</v>
      </c>
      <c r="B14187" s="79" t="s">
        <v>5651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00"/>
        <v>495000</v>
      </c>
      <c r="H14187" s="69" t="s">
        <v>126</v>
      </c>
      <c r="I14187" s="73" t="s">
        <v>9420</v>
      </c>
    </row>
    <row r="14188" spans="1:9" hidden="1" x14ac:dyDescent="0.25">
      <c r="A14188" s="60" t="s">
        <v>6423</v>
      </c>
      <c r="B14188" s="60" t="s">
        <v>8632</v>
      </c>
      <c r="C14188" s="60" t="s">
        <v>8459</v>
      </c>
      <c r="D14188" s="65">
        <v>0.6</v>
      </c>
      <c r="E14188" s="76" t="s">
        <v>137</v>
      </c>
      <c r="F14188" s="90">
        <v>82500</v>
      </c>
      <c r="G14188" s="68">
        <f t="shared" si="400"/>
        <v>49500</v>
      </c>
      <c r="H14188" s="69" t="s">
        <v>126</v>
      </c>
      <c r="I14188" s="73" t="s">
        <v>9420</v>
      </c>
    </row>
    <row r="14189" spans="1:9" hidden="1" x14ac:dyDescent="0.25">
      <c r="A14189" s="60" t="s">
        <v>6423</v>
      </c>
      <c r="B14189" s="60" t="s">
        <v>4522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00"/>
        <v>25000</v>
      </c>
      <c r="H14189" s="69" t="s">
        <v>909</v>
      </c>
      <c r="I14189" s="86"/>
    </row>
    <row r="14190" spans="1:9" hidden="1" x14ac:dyDescent="0.25">
      <c r="A14190" s="60" t="s">
        <v>6423</v>
      </c>
      <c r="B14190" s="79" t="s">
        <v>133</v>
      </c>
      <c r="C14190" s="60" t="s">
        <v>6424</v>
      </c>
      <c r="D14190" s="65">
        <v>1</v>
      </c>
      <c r="E14190" s="66" t="s">
        <v>77</v>
      </c>
      <c r="F14190" s="67">
        <v>210000</v>
      </c>
      <c r="G14190" s="68">
        <f t="shared" si="400"/>
        <v>210000</v>
      </c>
      <c r="H14190" s="69" t="s">
        <v>909</v>
      </c>
      <c r="I14190" s="86"/>
    </row>
    <row r="14191" spans="1:9" hidden="1" x14ac:dyDescent="0.25">
      <c r="A14191" s="60" t="s">
        <v>6423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00"/>
        <v>35000</v>
      </c>
      <c r="H14191" s="69" t="s">
        <v>909</v>
      </c>
      <c r="I14191" s="86"/>
    </row>
    <row r="14192" spans="1:9" hidden="1" x14ac:dyDescent="0.25">
      <c r="A14192" s="60" t="s">
        <v>6423</v>
      </c>
      <c r="B14192" s="63" t="s">
        <v>11078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00"/>
        <v>114000</v>
      </c>
      <c r="H14192" s="69" t="s">
        <v>909</v>
      </c>
      <c r="I14192" s="60"/>
    </row>
    <row r="14193" spans="1:9" hidden="1" x14ac:dyDescent="0.25">
      <c r="A14193" s="60" t="s">
        <v>6423</v>
      </c>
      <c r="B14193" s="79" t="s">
        <v>5651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00"/>
        <v>495000</v>
      </c>
      <c r="H14193" s="69" t="s">
        <v>1095</v>
      </c>
      <c r="I14193" s="60" t="s">
        <v>12209</v>
      </c>
    </row>
    <row r="14194" spans="1:9" hidden="1" x14ac:dyDescent="0.25">
      <c r="A14194" s="60" t="s">
        <v>6423</v>
      </c>
      <c r="B14194" s="94" t="s">
        <v>6425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00"/>
        <v>100000</v>
      </c>
      <c r="H14194" s="69" t="s">
        <v>648</v>
      </c>
      <c r="I14194" s="60"/>
    </row>
    <row r="14195" spans="1:9" hidden="1" x14ac:dyDescent="0.25">
      <c r="A14195" s="60" t="s">
        <v>6423</v>
      </c>
      <c r="B14195" s="63" t="s">
        <v>6352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00"/>
        <v>100000</v>
      </c>
      <c r="H14195" s="69" t="s">
        <v>2277</v>
      </c>
      <c r="I14195" s="60"/>
    </row>
    <row r="14196" spans="1:9" hidden="1" x14ac:dyDescent="0.25">
      <c r="A14196" s="60" t="s">
        <v>6423</v>
      </c>
      <c r="B14196" s="111" t="s">
        <v>5036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00"/>
        <v>34000</v>
      </c>
      <c r="H14196" s="86" t="s">
        <v>2277</v>
      </c>
      <c r="I14196" s="60"/>
    </row>
    <row r="14197" spans="1:9" hidden="1" x14ac:dyDescent="0.25">
      <c r="A14197" s="60" t="s">
        <v>6423</v>
      </c>
      <c r="B14197" s="60" t="s">
        <v>5592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00"/>
        <v>150000</v>
      </c>
      <c r="H14197" s="86" t="s">
        <v>160</v>
      </c>
      <c r="I14197" s="60"/>
    </row>
    <row r="14198" spans="1:9" hidden="1" x14ac:dyDescent="0.25">
      <c r="A14198" s="60" t="s">
        <v>6423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00"/>
        <v>75000</v>
      </c>
      <c r="H14198" s="86" t="s">
        <v>160</v>
      </c>
      <c r="I14198" s="60"/>
    </row>
    <row r="14199" spans="1:9" hidden="1" x14ac:dyDescent="0.25">
      <c r="A14199" s="60" t="s">
        <v>6428</v>
      </c>
      <c r="B14199" s="60" t="s">
        <v>3997</v>
      </c>
      <c r="C14199" s="60" t="s">
        <v>4419</v>
      </c>
      <c r="D14199" s="65">
        <v>10</v>
      </c>
      <c r="E14199" s="60" t="s">
        <v>137</v>
      </c>
      <c r="F14199" s="67">
        <v>23206</v>
      </c>
      <c r="G14199" s="68">
        <f t="shared" si="400"/>
        <v>232060</v>
      </c>
      <c r="H14199" s="69" t="s">
        <v>5740</v>
      </c>
      <c r="I14199" s="73"/>
    </row>
    <row r="14200" spans="1:9" hidden="1" x14ac:dyDescent="0.25">
      <c r="A14200" s="60" t="s">
        <v>6428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00"/>
        <v>14250</v>
      </c>
      <c r="H14200" s="86" t="s">
        <v>5740</v>
      </c>
      <c r="I14200" s="399"/>
    </row>
    <row r="14201" spans="1:9" hidden="1" x14ac:dyDescent="0.25">
      <c r="A14201" s="60" t="s">
        <v>6428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00"/>
        <v>888079</v>
      </c>
      <c r="H14201" s="86" t="s">
        <v>5740</v>
      </c>
      <c r="I14201" s="399"/>
    </row>
    <row r="14202" spans="1:9" hidden="1" x14ac:dyDescent="0.25">
      <c r="A14202" s="60" t="s">
        <v>6428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00"/>
        <v>57000</v>
      </c>
      <c r="H14202" s="86" t="s">
        <v>169</v>
      </c>
      <c r="I14202" s="399"/>
    </row>
    <row r="14203" spans="1:9" hidden="1" x14ac:dyDescent="0.25">
      <c r="A14203" s="60" t="s">
        <v>6428</v>
      </c>
      <c r="B14203" s="60" t="s">
        <v>6429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00"/>
        <v>270000</v>
      </c>
      <c r="H14203" s="69" t="s">
        <v>620</v>
      </c>
      <c r="I14203" s="399"/>
    </row>
    <row r="14204" spans="1:9" hidden="1" x14ac:dyDescent="0.25">
      <c r="A14204" s="60" t="s">
        <v>6428</v>
      </c>
      <c r="B14204" s="60" t="s">
        <v>471</v>
      </c>
      <c r="C14204" s="544" t="s">
        <v>12226</v>
      </c>
      <c r="D14204" s="81">
        <v>1</v>
      </c>
      <c r="E14204" s="71" t="s">
        <v>31</v>
      </c>
      <c r="F14204" s="217">
        <v>3700000</v>
      </c>
      <c r="G14204" s="68">
        <f t="shared" si="400"/>
        <v>3700000</v>
      </c>
      <c r="H14204" s="86" t="s">
        <v>1013</v>
      </c>
      <c r="I14204" s="399" t="s">
        <v>12227</v>
      </c>
    </row>
    <row r="14205" spans="1:9" hidden="1" x14ac:dyDescent="0.25">
      <c r="A14205" s="60" t="s">
        <v>6428</v>
      </c>
      <c r="B14205" s="60" t="s">
        <v>471</v>
      </c>
      <c r="C14205" s="378" t="s">
        <v>12228</v>
      </c>
      <c r="D14205" s="60">
        <v>1</v>
      </c>
      <c r="E14205" s="71" t="s">
        <v>31</v>
      </c>
      <c r="F14205" s="217">
        <v>3700000</v>
      </c>
      <c r="G14205" s="68">
        <f t="shared" si="400"/>
        <v>3700000</v>
      </c>
      <c r="H14205" s="86" t="s">
        <v>1013</v>
      </c>
      <c r="I14205" s="399" t="s">
        <v>12227</v>
      </c>
    </row>
    <row r="14206" spans="1:9" hidden="1" x14ac:dyDescent="0.25">
      <c r="A14206" s="60" t="s">
        <v>6428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00"/>
        <v>125000</v>
      </c>
      <c r="H14206" s="86" t="s">
        <v>1013</v>
      </c>
      <c r="I14206" s="399" t="s">
        <v>12227</v>
      </c>
    </row>
    <row r="14207" spans="1:9" hidden="1" x14ac:dyDescent="0.25">
      <c r="A14207" s="60" t="s">
        <v>6428</v>
      </c>
      <c r="B14207" s="79" t="s">
        <v>6418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00"/>
        <v>350000</v>
      </c>
      <c r="H14207" s="86" t="s">
        <v>1013</v>
      </c>
      <c r="I14207" s="399" t="s">
        <v>12227</v>
      </c>
    </row>
    <row r="14208" spans="1:9" hidden="1" x14ac:dyDescent="0.25">
      <c r="A14208" s="60" t="s">
        <v>6428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00"/>
        <v>75000</v>
      </c>
      <c r="H14208" s="86" t="s">
        <v>909</v>
      </c>
      <c r="I14208" s="399"/>
    </row>
    <row r="14209" spans="1:9" hidden="1" x14ac:dyDescent="0.25">
      <c r="A14209" s="60" t="s">
        <v>6428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00"/>
        <v>7500</v>
      </c>
      <c r="H14209" s="86" t="s">
        <v>909</v>
      </c>
      <c r="I14209" s="399"/>
    </row>
    <row r="14210" spans="1:9" hidden="1" x14ac:dyDescent="0.25">
      <c r="A14210" s="60" t="s">
        <v>6428</v>
      </c>
      <c r="B14210" s="63" t="s">
        <v>11078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00"/>
        <v>40000</v>
      </c>
      <c r="H14210" s="69" t="s">
        <v>909</v>
      </c>
      <c r="I14210" s="399"/>
    </row>
    <row r="14211" spans="1:9" hidden="1" x14ac:dyDescent="0.25">
      <c r="A14211" s="60" t="s">
        <v>6428</v>
      </c>
      <c r="B14211" s="75" t="s">
        <v>6052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00"/>
        <v>45000</v>
      </c>
      <c r="H14211" s="86" t="s">
        <v>2319</v>
      </c>
      <c r="I14211" s="399"/>
    </row>
    <row r="14212" spans="1:9" hidden="1" x14ac:dyDescent="0.25">
      <c r="A14212" s="60" t="s">
        <v>6428</v>
      </c>
      <c r="B14212" s="63" t="s">
        <v>11078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00"/>
        <v>10000</v>
      </c>
      <c r="H14212" s="86" t="s">
        <v>2319</v>
      </c>
      <c r="I14212" s="399"/>
    </row>
    <row r="14213" spans="1:9" hidden="1" x14ac:dyDescent="0.25">
      <c r="A14213" s="60" t="s">
        <v>6428</v>
      </c>
      <c r="B14213" s="94" t="s">
        <v>5135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00"/>
        <v>722000</v>
      </c>
      <c r="H14213" s="60" t="s">
        <v>11812</v>
      </c>
      <c r="I14213" s="73" t="s">
        <v>12229</v>
      </c>
    </row>
    <row r="14214" spans="1:9" hidden="1" x14ac:dyDescent="0.25">
      <c r="A14214" s="60" t="s">
        <v>6428</v>
      </c>
      <c r="B14214" s="60" t="s">
        <v>6426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00"/>
        <v>575000</v>
      </c>
      <c r="H14214" s="69" t="s">
        <v>1916</v>
      </c>
      <c r="I14214" s="73" t="s">
        <v>12229</v>
      </c>
    </row>
    <row r="14215" spans="1:9" hidden="1" x14ac:dyDescent="0.25">
      <c r="A14215" s="60" t="s">
        <v>6428</v>
      </c>
      <c r="B14215" s="60" t="s">
        <v>6427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00"/>
        <v>88000</v>
      </c>
      <c r="H14215" s="69" t="s">
        <v>1916</v>
      </c>
      <c r="I14215" s="73" t="s">
        <v>12229</v>
      </c>
    </row>
    <row r="14216" spans="1:9" hidden="1" x14ac:dyDescent="0.25">
      <c r="A14216" s="60" t="s">
        <v>6428</v>
      </c>
      <c r="B14216" s="94" t="s">
        <v>6401</v>
      </c>
      <c r="C14216" s="60" t="s">
        <v>1122</v>
      </c>
      <c r="D14216" s="65">
        <v>1</v>
      </c>
      <c r="E14216" s="76" t="s">
        <v>12230</v>
      </c>
      <c r="F14216" s="72">
        <v>550000</v>
      </c>
      <c r="G14216" s="68">
        <f t="shared" si="400"/>
        <v>550000</v>
      </c>
      <c r="H14216" s="69" t="s">
        <v>552</v>
      </c>
      <c r="I14216" s="73" t="s">
        <v>12229</v>
      </c>
    </row>
    <row r="14217" spans="1:9" hidden="1" x14ac:dyDescent="0.25">
      <c r="A14217" s="60" t="s">
        <v>6428</v>
      </c>
      <c r="B14217" s="94" t="s">
        <v>4590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00"/>
        <v>40000</v>
      </c>
      <c r="H14217" s="69" t="s">
        <v>631</v>
      </c>
      <c r="I14217" s="86" t="s">
        <v>8419</v>
      </c>
    </row>
    <row r="14218" spans="1:9" hidden="1" x14ac:dyDescent="0.25">
      <c r="A14218" s="60" t="s">
        <v>6428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8419</v>
      </c>
    </row>
    <row r="14219" spans="1:9" hidden="1" x14ac:dyDescent="0.25">
      <c r="A14219" s="60" t="s">
        <v>6428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8418</v>
      </c>
    </row>
    <row r="14220" spans="1:9" hidden="1" x14ac:dyDescent="0.25">
      <c r="A14220" s="60" t="s">
        <v>6428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01">F14220*D14220</f>
        <v>350000</v>
      </c>
      <c r="H14220" s="69" t="s">
        <v>789</v>
      </c>
      <c r="I14220" s="60" t="s">
        <v>8418</v>
      </c>
    </row>
    <row r="14221" spans="1:9" hidden="1" x14ac:dyDescent="0.25">
      <c r="A14221" s="60" t="s">
        <v>6428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01"/>
        <v>104067</v>
      </c>
      <c r="H14221" s="69" t="s">
        <v>789</v>
      </c>
      <c r="I14221" s="60" t="s">
        <v>8418</v>
      </c>
    </row>
    <row r="14222" spans="1:9" hidden="1" x14ac:dyDescent="0.25">
      <c r="A14222" s="60" t="s">
        <v>6432</v>
      </c>
      <c r="B14222" s="63" t="s">
        <v>11078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01"/>
        <v>60000</v>
      </c>
      <c r="H14222" s="69" t="s">
        <v>909</v>
      </c>
      <c r="I14222" s="73"/>
    </row>
    <row r="14223" spans="1:9" hidden="1" x14ac:dyDescent="0.25">
      <c r="A14223" s="60" t="s">
        <v>6432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01"/>
        <v>37500</v>
      </c>
      <c r="H14223" s="86" t="s">
        <v>909</v>
      </c>
      <c r="I14223" s="399"/>
    </row>
    <row r="14224" spans="1:9" hidden="1" x14ac:dyDescent="0.25">
      <c r="A14224" s="60" t="s">
        <v>6432</v>
      </c>
      <c r="B14224" s="132" t="s">
        <v>6437</v>
      </c>
      <c r="C14224" s="60" t="s">
        <v>6438</v>
      </c>
      <c r="D14224" s="65">
        <v>2</v>
      </c>
      <c r="E14224" s="66" t="s">
        <v>31</v>
      </c>
      <c r="F14224" s="72">
        <v>40000</v>
      </c>
      <c r="G14224" s="68">
        <f t="shared" si="401"/>
        <v>80000</v>
      </c>
      <c r="H14224" s="69" t="s">
        <v>909</v>
      </c>
      <c r="I14224" s="399"/>
    </row>
    <row r="14225" spans="1:9" hidden="1" x14ac:dyDescent="0.25">
      <c r="A14225" s="60" t="s">
        <v>6432</v>
      </c>
      <c r="B14225" s="60" t="s">
        <v>3997</v>
      </c>
      <c r="C14225" s="60" t="s">
        <v>4419</v>
      </c>
      <c r="D14225" s="65">
        <v>10</v>
      </c>
      <c r="E14225" s="60" t="s">
        <v>137</v>
      </c>
      <c r="F14225" s="67">
        <v>23206</v>
      </c>
      <c r="G14225" s="68">
        <f t="shared" si="401"/>
        <v>232060</v>
      </c>
      <c r="H14225" s="86" t="s">
        <v>1301</v>
      </c>
      <c r="I14225" s="399"/>
    </row>
    <row r="14226" spans="1:9" hidden="1" x14ac:dyDescent="0.25">
      <c r="A14226" s="60" t="s">
        <v>6432</v>
      </c>
      <c r="B14226" s="79" t="s">
        <v>6433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01"/>
        <v>225000</v>
      </c>
      <c r="H14226" s="69" t="s">
        <v>1301</v>
      </c>
      <c r="I14226" s="399"/>
    </row>
    <row r="14227" spans="1:9" hidden="1" x14ac:dyDescent="0.25">
      <c r="A14227" s="60" t="s">
        <v>6432</v>
      </c>
      <c r="B14227" s="60" t="s">
        <v>12231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01"/>
        <v>6850000</v>
      </c>
      <c r="H14227" s="86" t="s">
        <v>552</v>
      </c>
      <c r="I14227" s="399" t="s">
        <v>12232</v>
      </c>
    </row>
    <row r="14228" spans="1:9" hidden="1" x14ac:dyDescent="0.25">
      <c r="A14228" s="60" t="s">
        <v>6432</v>
      </c>
      <c r="B14228" s="611" t="s">
        <v>5651</v>
      </c>
      <c r="C14228" s="491" t="s">
        <v>600</v>
      </c>
      <c r="D14228" s="486">
        <v>1</v>
      </c>
      <c r="E14228" s="630" t="s">
        <v>31</v>
      </c>
      <c r="F14228" s="489">
        <v>495000</v>
      </c>
      <c r="G14228" s="489">
        <f t="shared" si="401"/>
        <v>495000</v>
      </c>
      <c r="H14228" s="592" t="s">
        <v>2744</v>
      </c>
      <c r="I14228" s="624" t="s">
        <v>12233</v>
      </c>
    </row>
    <row r="14229" spans="1:9" hidden="1" x14ac:dyDescent="0.25">
      <c r="A14229" s="60" t="s">
        <v>6432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01"/>
        <v>208134</v>
      </c>
      <c r="H14229" s="86" t="s">
        <v>2048</v>
      </c>
      <c r="I14229" s="399" t="s">
        <v>12234</v>
      </c>
    </row>
    <row r="14230" spans="1:9" hidden="1" x14ac:dyDescent="0.25">
      <c r="A14230" s="60" t="s">
        <v>6432</v>
      </c>
      <c r="B14230" s="79" t="s">
        <v>4926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01"/>
        <v>350000</v>
      </c>
      <c r="H14230" s="86" t="s">
        <v>2048</v>
      </c>
      <c r="I14230" s="399" t="s">
        <v>12234</v>
      </c>
    </row>
    <row r="14231" spans="1:9" hidden="1" x14ac:dyDescent="0.25">
      <c r="A14231" s="60" t="s">
        <v>6432</v>
      </c>
      <c r="B14231" s="60" t="s">
        <v>6436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01"/>
        <v>100000</v>
      </c>
      <c r="H14231" s="86" t="s">
        <v>2048</v>
      </c>
      <c r="I14231" s="399" t="s">
        <v>12234</v>
      </c>
    </row>
    <row r="14232" spans="1:9" hidden="1" x14ac:dyDescent="0.25">
      <c r="A14232" s="60" t="s">
        <v>6432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01"/>
        <v>13333</v>
      </c>
      <c r="H14232" s="69" t="s">
        <v>2048</v>
      </c>
      <c r="I14232" s="399" t="s">
        <v>12234</v>
      </c>
    </row>
    <row r="14233" spans="1:9" hidden="1" x14ac:dyDescent="0.25">
      <c r="A14233" s="60" t="s">
        <v>6432</v>
      </c>
      <c r="B14233" s="75" t="s">
        <v>6439</v>
      </c>
      <c r="C14233" s="60" t="s">
        <v>6438</v>
      </c>
      <c r="D14233" s="81">
        <v>1</v>
      </c>
      <c r="E14233" s="66" t="s">
        <v>31</v>
      </c>
      <c r="F14233" s="217">
        <v>40000</v>
      </c>
      <c r="G14233" s="68">
        <f t="shared" si="401"/>
        <v>40000</v>
      </c>
      <c r="H14233" s="86" t="s">
        <v>6440</v>
      </c>
      <c r="I14233" s="399"/>
    </row>
    <row r="14234" spans="1:9" hidden="1" x14ac:dyDescent="0.25">
      <c r="A14234" s="60" t="s">
        <v>6432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01"/>
        <v>12325</v>
      </c>
      <c r="H14234" s="86" t="s">
        <v>3239</v>
      </c>
      <c r="I14234" s="399"/>
    </row>
    <row r="14235" spans="1:9" hidden="1" x14ac:dyDescent="0.25">
      <c r="A14235" s="60" t="s">
        <v>6442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6442</v>
      </c>
      <c r="B14236" s="63" t="s">
        <v>11078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02">F14236*D14236</f>
        <v>14000</v>
      </c>
      <c r="H14236" s="69" t="s">
        <v>134</v>
      </c>
      <c r="I14236" s="399"/>
    </row>
    <row r="14237" spans="1:9" hidden="1" x14ac:dyDescent="0.25">
      <c r="A14237" s="60" t="s">
        <v>6442</v>
      </c>
      <c r="B14237" s="60" t="s">
        <v>3997</v>
      </c>
      <c r="C14237" s="60" t="s">
        <v>4419</v>
      </c>
      <c r="D14237" s="65">
        <v>3</v>
      </c>
      <c r="E14237" s="60" t="s">
        <v>137</v>
      </c>
      <c r="F14237" s="67">
        <v>23206</v>
      </c>
      <c r="G14237" s="68">
        <f t="shared" si="402"/>
        <v>69618</v>
      </c>
      <c r="H14237" s="69" t="s">
        <v>169</v>
      </c>
      <c r="I14237" s="399"/>
    </row>
    <row r="14238" spans="1:9" x14ac:dyDescent="0.25">
      <c r="A14238" s="60" t="s">
        <v>6442</v>
      </c>
      <c r="B14238" s="79" t="s">
        <v>6444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02"/>
        <v>26000</v>
      </c>
      <c r="H14238" s="69" t="s">
        <v>909</v>
      </c>
      <c r="I14238" s="399"/>
    </row>
    <row r="14239" spans="1:9" hidden="1" x14ac:dyDescent="0.25">
      <c r="A14239" s="60" t="s">
        <v>6442</v>
      </c>
      <c r="B14239" s="63" t="s">
        <v>11078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02"/>
        <v>80000</v>
      </c>
      <c r="H14239" s="69" t="s">
        <v>909</v>
      </c>
      <c r="I14239" s="399"/>
    </row>
    <row r="14240" spans="1:9" hidden="1" x14ac:dyDescent="0.25">
      <c r="A14240" s="60" t="s">
        <v>6442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02"/>
        <v>17500</v>
      </c>
      <c r="H14240" s="69" t="s">
        <v>909</v>
      </c>
      <c r="I14240" s="399"/>
    </row>
    <row r="14241" spans="1:9" hidden="1" x14ac:dyDescent="0.25">
      <c r="A14241" s="60" t="s">
        <v>6442</v>
      </c>
      <c r="B14241" s="94" t="s">
        <v>6445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02"/>
        <v>280000</v>
      </c>
      <c r="H14241" s="69" t="s">
        <v>909</v>
      </c>
      <c r="I14241" s="399"/>
    </row>
    <row r="14242" spans="1:9" hidden="1" x14ac:dyDescent="0.25">
      <c r="A14242" s="60" t="s">
        <v>6442</v>
      </c>
      <c r="B14242" s="94" t="s">
        <v>6369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02"/>
        <v>80000</v>
      </c>
      <c r="H14242" s="69" t="s">
        <v>2319</v>
      </c>
      <c r="I14242" s="399"/>
    </row>
    <row r="14243" spans="1:9" hidden="1" x14ac:dyDescent="0.25">
      <c r="A14243" s="60" t="s">
        <v>6442</v>
      </c>
      <c r="B14243" s="63" t="s">
        <v>8381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02"/>
        <v>35000</v>
      </c>
      <c r="H14243" s="86" t="s">
        <v>2319</v>
      </c>
      <c r="I14243" s="399"/>
    </row>
    <row r="14244" spans="1:9" hidden="1" x14ac:dyDescent="0.25">
      <c r="A14244" s="60" t="s">
        <v>6442</v>
      </c>
      <c r="B14244" s="60" t="s">
        <v>3997</v>
      </c>
      <c r="C14244" s="60" t="s">
        <v>4419</v>
      </c>
      <c r="D14244" s="65">
        <v>2</v>
      </c>
      <c r="E14244" s="60" t="s">
        <v>137</v>
      </c>
      <c r="F14244" s="67">
        <v>23206</v>
      </c>
      <c r="G14244" s="68">
        <f t="shared" si="402"/>
        <v>46412</v>
      </c>
      <c r="H14244" s="86" t="s">
        <v>2319</v>
      </c>
      <c r="I14244" s="399"/>
    </row>
    <row r="14245" spans="1:9" hidden="1" x14ac:dyDescent="0.25">
      <c r="A14245" s="60" t="s">
        <v>6442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02"/>
        <v>28500</v>
      </c>
      <c r="H14245" s="86" t="s">
        <v>2319</v>
      </c>
      <c r="I14245" s="86"/>
    </row>
    <row r="14246" spans="1:9" hidden="1" x14ac:dyDescent="0.25">
      <c r="A14246" s="60" t="s">
        <v>6442</v>
      </c>
      <c r="B14246" s="60" t="s">
        <v>6450</v>
      </c>
      <c r="C14246" s="75" t="s">
        <v>6451</v>
      </c>
      <c r="D14246" s="65">
        <v>1</v>
      </c>
      <c r="E14246" s="66" t="s">
        <v>31</v>
      </c>
      <c r="F14246" s="217">
        <v>35000</v>
      </c>
      <c r="G14246" s="68">
        <f t="shared" si="402"/>
        <v>35000</v>
      </c>
      <c r="H14246" s="86" t="s">
        <v>1317</v>
      </c>
      <c r="I14246" s="73"/>
    </row>
    <row r="14247" spans="1:9" hidden="1" x14ac:dyDescent="0.25">
      <c r="A14247" s="60" t="s">
        <v>6442</v>
      </c>
      <c r="B14247" s="60" t="s">
        <v>6452</v>
      </c>
      <c r="C14247" s="74" t="s">
        <v>6451</v>
      </c>
      <c r="D14247" s="81">
        <v>1</v>
      </c>
      <c r="E14247" s="66" t="s">
        <v>31</v>
      </c>
      <c r="F14247" s="217">
        <v>50000</v>
      </c>
      <c r="G14247" s="68">
        <f t="shared" si="402"/>
        <v>50000</v>
      </c>
      <c r="H14247" s="86" t="s">
        <v>1317</v>
      </c>
      <c r="I14247" s="73"/>
    </row>
    <row r="14248" spans="1:9" hidden="1" x14ac:dyDescent="0.25">
      <c r="A14248" s="60" t="s">
        <v>6442</v>
      </c>
      <c r="B14248" s="111" t="s">
        <v>5128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02"/>
        <v>260000</v>
      </c>
      <c r="H14248" s="69" t="s">
        <v>2048</v>
      </c>
      <c r="I14248" s="73" t="s">
        <v>12234</v>
      </c>
    </row>
    <row r="14249" spans="1:9" hidden="1" x14ac:dyDescent="0.25">
      <c r="A14249" s="60" t="s">
        <v>6442</v>
      </c>
      <c r="B14249" s="79" t="s">
        <v>5647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02"/>
        <v>380000</v>
      </c>
      <c r="H14249" s="69" t="s">
        <v>2048</v>
      </c>
      <c r="I14249" s="73" t="s">
        <v>12234</v>
      </c>
    </row>
    <row r="14250" spans="1:9" hidden="1" x14ac:dyDescent="0.25">
      <c r="A14250" s="60" t="s">
        <v>6442</v>
      </c>
      <c r="B14250" s="63" t="s">
        <v>4169</v>
      </c>
      <c r="C14250" s="60" t="s">
        <v>8582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12234</v>
      </c>
    </row>
    <row r="14251" spans="1:9" hidden="1" x14ac:dyDescent="0.25">
      <c r="A14251" s="60" t="s">
        <v>6442</v>
      </c>
      <c r="B14251" s="94" t="s">
        <v>6198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12234</v>
      </c>
    </row>
    <row r="14252" spans="1:9" hidden="1" x14ac:dyDescent="0.25">
      <c r="A14252" s="60" t="s">
        <v>6442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03">F14252*D14252</f>
        <v>250000</v>
      </c>
      <c r="H14252" s="69" t="s">
        <v>2048</v>
      </c>
      <c r="I14252" s="73" t="s">
        <v>12234</v>
      </c>
    </row>
    <row r="14253" spans="1:9" hidden="1" x14ac:dyDescent="0.25">
      <c r="A14253" s="60" t="s">
        <v>6442</v>
      </c>
      <c r="B14253" s="60" t="s">
        <v>6449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03"/>
        <v>8000</v>
      </c>
      <c r="H14253" s="69" t="s">
        <v>2048</v>
      </c>
      <c r="I14253" s="73" t="s">
        <v>12234</v>
      </c>
    </row>
    <row r="14254" spans="1:9" hidden="1" x14ac:dyDescent="0.25">
      <c r="A14254" s="60" t="s">
        <v>6453</v>
      </c>
      <c r="B14254" s="60" t="s">
        <v>3997</v>
      </c>
      <c r="C14254" s="60" t="s">
        <v>4419</v>
      </c>
      <c r="D14254" s="65">
        <v>5</v>
      </c>
      <c r="E14254" s="60" t="s">
        <v>137</v>
      </c>
      <c r="F14254" s="67">
        <v>23206</v>
      </c>
      <c r="G14254" s="68">
        <f t="shared" si="403"/>
        <v>116030</v>
      </c>
      <c r="H14254" s="69" t="s">
        <v>5740</v>
      </c>
      <c r="I14254" s="73"/>
    </row>
    <row r="14255" spans="1:9" hidden="1" x14ac:dyDescent="0.25">
      <c r="A14255" s="60" t="s">
        <v>6453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03"/>
        <v>85500</v>
      </c>
      <c r="H14255" s="69" t="s">
        <v>5740</v>
      </c>
      <c r="I14255" s="399"/>
    </row>
    <row r="14256" spans="1:9" hidden="1" x14ac:dyDescent="0.25">
      <c r="A14256" s="60" t="s">
        <v>6453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03"/>
        <v>20000</v>
      </c>
      <c r="H14256" s="86" t="s">
        <v>134</v>
      </c>
      <c r="I14256" s="399"/>
    </row>
    <row r="14257" spans="1:9" hidden="1" x14ac:dyDescent="0.25">
      <c r="A14257" s="60" t="s">
        <v>6453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03"/>
        <v>75000</v>
      </c>
      <c r="H14257" s="69" t="s">
        <v>552</v>
      </c>
      <c r="I14257" s="399" t="s">
        <v>12235</v>
      </c>
    </row>
    <row r="14258" spans="1:9" hidden="1" x14ac:dyDescent="0.25">
      <c r="A14258" s="60" t="s">
        <v>6453</v>
      </c>
      <c r="B14258" s="60" t="s">
        <v>12236</v>
      </c>
      <c r="C14258" s="60" t="s">
        <v>12237</v>
      </c>
      <c r="D14258" s="81">
        <v>1</v>
      </c>
      <c r="E14258" s="66" t="s">
        <v>205</v>
      </c>
      <c r="F14258" s="217">
        <v>1</v>
      </c>
      <c r="G14258" s="68">
        <f t="shared" si="403"/>
        <v>1</v>
      </c>
      <c r="H14258" s="86" t="s">
        <v>696</v>
      </c>
      <c r="I14258" s="399" t="s">
        <v>12238</v>
      </c>
    </row>
    <row r="14259" spans="1:9" hidden="1" x14ac:dyDescent="0.25">
      <c r="A14259" s="60" t="s">
        <v>6453</v>
      </c>
      <c r="B14259" s="79" t="s">
        <v>5651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03"/>
        <v>1485000</v>
      </c>
      <c r="H14259" s="86" t="s">
        <v>12239</v>
      </c>
      <c r="I14259" s="399" t="s">
        <v>12238</v>
      </c>
    </row>
    <row r="14260" spans="1:9" hidden="1" x14ac:dyDescent="0.25">
      <c r="A14260" s="60" t="s">
        <v>6453</v>
      </c>
      <c r="B14260" s="80" t="s">
        <v>6441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03"/>
        <v>485000</v>
      </c>
      <c r="H14260" s="86" t="s">
        <v>696</v>
      </c>
      <c r="I14260" s="399" t="s">
        <v>12238</v>
      </c>
    </row>
    <row r="14261" spans="1:9" hidden="1" x14ac:dyDescent="0.25">
      <c r="A14261" s="60" t="s">
        <v>6453</v>
      </c>
      <c r="B14261" s="79" t="s">
        <v>4852</v>
      </c>
      <c r="C14261" s="60" t="s">
        <v>4853</v>
      </c>
      <c r="D14261" s="65">
        <v>1</v>
      </c>
      <c r="E14261" s="66" t="s">
        <v>31</v>
      </c>
      <c r="F14261" s="67">
        <v>187035</v>
      </c>
      <c r="G14261" s="68">
        <f t="shared" si="403"/>
        <v>187035</v>
      </c>
      <c r="H14261" s="86" t="s">
        <v>696</v>
      </c>
      <c r="I14261" s="399" t="s">
        <v>12238</v>
      </c>
    </row>
    <row r="14262" spans="1:9" hidden="1" x14ac:dyDescent="0.25">
      <c r="A14262" s="60" t="s">
        <v>6453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03"/>
        <v>193500</v>
      </c>
      <c r="H14262" s="86" t="s">
        <v>696</v>
      </c>
      <c r="I14262" s="399" t="s">
        <v>12238</v>
      </c>
    </row>
    <row r="14263" spans="1:9" hidden="1" x14ac:dyDescent="0.25">
      <c r="A14263" s="60" t="s">
        <v>6453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03"/>
        <v>78000</v>
      </c>
      <c r="H14263" s="86" t="s">
        <v>696</v>
      </c>
      <c r="I14263" s="399" t="s">
        <v>12238</v>
      </c>
    </row>
    <row r="14264" spans="1:9" hidden="1" x14ac:dyDescent="0.25">
      <c r="A14264" s="60" t="s">
        <v>6453</v>
      </c>
      <c r="B14264" s="94" t="s">
        <v>6369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03"/>
        <v>160000</v>
      </c>
      <c r="H14264" s="86" t="s">
        <v>696</v>
      </c>
      <c r="I14264" s="399" t="s">
        <v>12238</v>
      </c>
    </row>
    <row r="14265" spans="1:9" hidden="1" x14ac:dyDescent="0.25">
      <c r="A14265" s="60" t="s">
        <v>6453</v>
      </c>
      <c r="B14265" s="60" t="s">
        <v>8381</v>
      </c>
      <c r="C14265" s="60" t="s">
        <v>8382</v>
      </c>
      <c r="D14265" s="65">
        <v>2</v>
      </c>
      <c r="E14265" s="66" t="s">
        <v>31</v>
      </c>
      <c r="F14265" s="67">
        <v>92500</v>
      </c>
      <c r="G14265" s="68">
        <f t="shared" si="403"/>
        <v>185000</v>
      </c>
      <c r="H14265" s="86" t="s">
        <v>696</v>
      </c>
      <c r="I14265" s="399" t="s">
        <v>12238</v>
      </c>
    </row>
    <row r="14266" spans="1:9" hidden="1" x14ac:dyDescent="0.25">
      <c r="A14266" s="60" t="s">
        <v>6453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03"/>
        <v>22500</v>
      </c>
      <c r="H14266" s="86" t="s">
        <v>696</v>
      </c>
      <c r="I14266" s="399" t="s">
        <v>12238</v>
      </c>
    </row>
    <row r="14267" spans="1:9" hidden="1" x14ac:dyDescent="0.25">
      <c r="A14267" s="60" t="s">
        <v>6453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03"/>
        <v>40000</v>
      </c>
      <c r="H14267" s="86" t="s">
        <v>696</v>
      </c>
      <c r="I14267" s="399" t="s">
        <v>12238</v>
      </c>
    </row>
    <row r="14268" spans="1:9" hidden="1" x14ac:dyDescent="0.25">
      <c r="A14268" s="60" t="s">
        <v>6453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03"/>
        <v>75000</v>
      </c>
      <c r="H14268" s="86" t="s">
        <v>909</v>
      </c>
      <c r="I14268" s="86"/>
    </row>
    <row r="14269" spans="1:9" hidden="1" x14ac:dyDescent="0.25">
      <c r="A14269" s="60" t="s">
        <v>6453</v>
      </c>
      <c r="B14269" s="63" t="s">
        <v>11078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03"/>
        <v>85000</v>
      </c>
      <c r="H14269" s="86" t="s">
        <v>909</v>
      </c>
      <c r="I14269" s="73"/>
    </row>
    <row r="14270" spans="1:9" hidden="1" x14ac:dyDescent="0.25">
      <c r="A14270" s="60" t="s">
        <v>6453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03"/>
        <v>32500</v>
      </c>
      <c r="H14270" s="86" t="s">
        <v>909</v>
      </c>
      <c r="I14270" s="73"/>
    </row>
    <row r="14271" spans="1:9" x14ac:dyDescent="0.25">
      <c r="A14271" s="60" t="s">
        <v>6453</v>
      </c>
      <c r="B14271" s="79" t="s">
        <v>6444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03"/>
        <v>13000</v>
      </c>
      <c r="H14271" s="86" t="s">
        <v>909</v>
      </c>
      <c r="I14271" s="73"/>
    </row>
    <row r="14272" spans="1:9" hidden="1" x14ac:dyDescent="0.25">
      <c r="A14272" s="60" t="s">
        <v>6453</v>
      </c>
      <c r="B14272" s="60" t="s">
        <v>6458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03"/>
        <v>150000</v>
      </c>
      <c r="H14272" s="86" t="s">
        <v>909</v>
      </c>
      <c r="I14272" s="73"/>
    </row>
    <row r="14273" spans="1:9" hidden="1" x14ac:dyDescent="0.25">
      <c r="A14273" s="60" t="s">
        <v>6453</v>
      </c>
      <c r="B14273" s="60" t="s">
        <v>5928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03"/>
        <v>4000</v>
      </c>
      <c r="H14273" s="86" t="s">
        <v>909</v>
      </c>
      <c r="I14273" s="73"/>
    </row>
    <row r="14274" spans="1:9" hidden="1" x14ac:dyDescent="0.25">
      <c r="A14274" s="60" t="s">
        <v>6453</v>
      </c>
      <c r="B14274" s="60" t="s">
        <v>6456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12234</v>
      </c>
    </row>
    <row r="14275" spans="1:9" hidden="1" x14ac:dyDescent="0.25">
      <c r="A14275" s="60" t="s">
        <v>6453</v>
      </c>
      <c r="B14275" s="79" t="s">
        <v>5651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8487</v>
      </c>
    </row>
    <row r="14276" spans="1:9" hidden="1" x14ac:dyDescent="0.25">
      <c r="A14276" s="60" t="s">
        <v>6453</v>
      </c>
      <c r="B14276" s="611" t="s">
        <v>5651</v>
      </c>
      <c r="C14276" s="491" t="s">
        <v>600</v>
      </c>
      <c r="D14276" s="491">
        <v>1</v>
      </c>
      <c r="E14276" s="617" t="s">
        <v>31</v>
      </c>
      <c r="F14276" s="591">
        <v>495000</v>
      </c>
      <c r="G14276" s="489">
        <f>F14276*D14276</f>
        <v>495000</v>
      </c>
      <c r="H14276" s="490" t="s">
        <v>671</v>
      </c>
      <c r="I14276" s="592" t="s">
        <v>12240</v>
      </c>
    </row>
    <row r="14277" spans="1:9" hidden="1" x14ac:dyDescent="0.25">
      <c r="A14277" s="60" t="s">
        <v>6459</v>
      </c>
      <c r="B14277" s="60" t="s">
        <v>3997</v>
      </c>
      <c r="C14277" s="60" t="s">
        <v>4419</v>
      </c>
      <c r="D14277" s="65">
        <v>5</v>
      </c>
      <c r="E14277" s="60" t="s">
        <v>137</v>
      </c>
      <c r="F14277" s="67">
        <v>23206</v>
      </c>
      <c r="G14277" s="68">
        <f t="shared" ref="G14277:G14294" si="404">F14277*D14277</f>
        <v>116030</v>
      </c>
      <c r="H14277" s="69" t="s">
        <v>169</v>
      </c>
      <c r="I14277" s="73"/>
    </row>
    <row r="14278" spans="1:9" hidden="1" x14ac:dyDescent="0.25">
      <c r="A14278" s="60" t="s">
        <v>6459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04"/>
        <v>8000</v>
      </c>
      <c r="H14278" s="69" t="s">
        <v>169</v>
      </c>
      <c r="I14278" s="466"/>
    </row>
    <row r="14279" spans="1:9" hidden="1" x14ac:dyDescent="0.25">
      <c r="A14279" s="60" t="s">
        <v>6459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04"/>
        <v>37560</v>
      </c>
      <c r="H14279" s="69" t="s">
        <v>134</v>
      </c>
      <c r="I14279" s="399"/>
    </row>
    <row r="14280" spans="1:9" hidden="1" x14ac:dyDescent="0.25">
      <c r="A14280" s="60" t="s">
        <v>6459</v>
      </c>
      <c r="B14280" s="60" t="s">
        <v>465</v>
      </c>
      <c r="C14280" s="60" t="s">
        <v>12241</v>
      </c>
      <c r="D14280" s="81">
        <v>1</v>
      </c>
      <c r="E14280" s="66" t="s">
        <v>31</v>
      </c>
      <c r="F14280" s="217">
        <v>1700000</v>
      </c>
      <c r="G14280" s="68">
        <f t="shared" si="404"/>
        <v>1700000</v>
      </c>
      <c r="H14280" s="86" t="s">
        <v>1788</v>
      </c>
      <c r="I14280" s="399" t="s">
        <v>8449</v>
      </c>
    </row>
    <row r="14281" spans="1:9" hidden="1" x14ac:dyDescent="0.25">
      <c r="A14281" s="60" t="s">
        <v>6459</v>
      </c>
      <c r="B14281" s="60" t="s">
        <v>465</v>
      </c>
      <c r="C14281" s="77" t="s">
        <v>12242</v>
      </c>
      <c r="D14281" s="65">
        <v>1</v>
      </c>
      <c r="E14281" s="60" t="s">
        <v>31</v>
      </c>
      <c r="F14281" s="67">
        <v>1700000</v>
      </c>
      <c r="G14281" s="68">
        <f t="shared" si="404"/>
        <v>1700000</v>
      </c>
      <c r="H14281" s="69" t="s">
        <v>1788</v>
      </c>
      <c r="I14281" s="399" t="s">
        <v>8449</v>
      </c>
    </row>
    <row r="14282" spans="1:9" hidden="1" x14ac:dyDescent="0.25">
      <c r="A14282" s="60" t="s">
        <v>6459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04"/>
        <v>370000</v>
      </c>
      <c r="H14282" s="86" t="s">
        <v>1788</v>
      </c>
      <c r="I14282" s="399" t="s">
        <v>8449</v>
      </c>
    </row>
    <row r="14283" spans="1:9" hidden="1" x14ac:dyDescent="0.25">
      <c r="A14283" s="60" t="s">
        <v>6459</v>
      </c>
      <c r="B14283" s="60" t="s">
        <v>12040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04"/>
        <v>45000</v>
      </c>
      <c r="H14283" s="86" t="s">
        <v>1788</v>
      </c>
      <c r="I14283" s="399" t="s">
        <v>8449</v>
      </c>
    </row>
    <row r="14284" spans="1:9" hidden="1" x14ac:dyDescent="0.25">
      <c r="A14284" s="60" t="s">
        <v>6459</v>
      </c>
      <c r="B14284" s="60" t="s">
        <v>465</v>
      </c>
      <c r="C14284" s="60" t="s">
        <v>11883</v>
      </c>
      <c r="D14284" s="65">
        <v>1</v>
      </c>
      <c r="E14284" s="66" t="s">
        <v>31</v>
      </c>
      <c r="F14284" s="67">
        <v>1700000</v>
      </c>
      <c r="G14284" s="68">
        <f t="shared" si="404"/>
        <v>1700000</v>
      </c>
      <c r="H14284" s="86" t="s">
        <v>3530</v>
      </c>
      <c r="I14284" s="399" t="s">
        <v>8457</v>
      </c>
    </row>
    <row r="14285" spans="1:9" hidden="1" x14ac:dyDescent="0.25">
      <c r="A14285" s="60" t="s">
        <v>6459</v>
      </c>
      <c r="B14285" s="60" t="s">
        <v>465</v>
      </c>
      <c r="C14285" s="60" t="s">
        <v>12243</v>
      </c>
      <c r="D14285" s="65">
        <v>1</v>
      </c>
      <c r="E14285" s="66" t="s">
        <v>31</v>
      </c>
      <c r="F14285" s="67">
        <v>1700000</v>
      </c>
      <c r="G14285" s="68">
        <f t="shared" si="404"/>
        <v>1700000</v>
      </c>
      <c r="H14285" s="86" t="s">
        <v>3530</v>
      </c>
      <c r="I14285" s="399" t="s">
        <v>8457</v>
      </c>
    </row>
    <row r="14286" spans="1:9" hidden="1" x14ac:dyDescent="0.25">
      <c r="A14286" s="60" t="s">
        <v>6459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04"/>
        <v>370000</v>
      </c>
      <c r="H14286" s="86" t="s">
        <v>3530</v>
      </c>
      <c r="I14286" s="399" t="s">
        <v>8457</v>
      </c>
    </row>
    <row r="14287" spans="1:9" hidden="1" x14ac:dyDescent="0.25">
      <c r="A14287" s="60" t="s">
        <v>6459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04"/>
        <v>228000</v>
      </c>
      <c r="H14287" s="86" t="s">
        <v>3530</v>
      </c>
      <c r="I14287" s="399" t="s">
        <v>8457</v>
      </c>
    </row>
    <row r="14288" spans="1:9" hidden="1" x14ac:dyDescent="0.25">
      <c r="A14288" s="60" t="s">
        <v>6459</v>
      </c>
      <c r="B14288" s="60" t="s">
        <v>6436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04"/>
        <v>100000</v>
      </c>
      <c r="H14288" s="86" t="s">
        <v>3530</v>
      </c>
      <c r="I14288" s="399" t="s">
        <v>8457</v>
      </c>
    </row>
    <row r="14289" spans="1:9" hidden="1" x14ac:dyDescent="0.25">
      <c r="A14289" s="60" t="s">
        <v>6459</v>
      </c>
      <c r="B14289" s="60" t="s">
        <v>236</v>
      </c>
      <c r="C14289" s="60" t="s">
        <v>10699</v>
      </c>
      <c r="D14289" s="81">
        <v>1</v>
      </c>
      <c r="E14289" s="66" t="s">
        <v>31</v>
      </c>
      <c r="F14289" s="217">
        <v>60000</v>
      </c>
      <c r="G14289" s="68">
        <f t="shared" si="404"/>
        <v>60000</v>
      </c>
      <c r="H14289" s="86" t="s">
        <v>1095</v>
      </c>
      <c r="I14289" s="399" t="s">
        <v>8441</v>
      </c>
    </row>
    <row r="14290" spans="1:9" hidden="1" x14ac:dyDescent="0.25">
      <c r="A14290" s="60" t="s">
        <v>6459</v>
      </c>
      <c r="B14290" s="63" t="s">
        <v>11078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04"/>
        <v>15000</v>
      </c>
      <c r="H14290" s="86" t="s">
        <v>1101</v>
      </c>
      <c r="I14290" s="73" t="s">
        <v>8442</v>
      </c>
    </row>
    <row r="14291" spans="1:9" hidden="1" x14ac:dyDescent="0.25">
      <c r="A14291" s="60" t="s">
        <v>6459</v>
      </c>
      <c r="B14291" s="79" t="s">
        <v>5651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04"/>
        <v>990000</v>
      </c>
      <c r="H14291" s="86" t="s">
        <v>1101</v>
      </c>
      <c r="I14291" s="73" t="s">
        <v>8442</v>
      </c>
    </row>
    <row r="14292" spans="1:9" hidden="1" x14ac:dyDescent="0.25">
      <c r="A14292" s="60" t="s">
        <v>6459</v>
      </c>
      <c r="B14292" s="60" t="s">
        <v>10630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04"/>
        <v>175000</v>
      </c>
      <c r="H14292" s="86" t="s">
        <v>1101</v>
      </c>
      <c r="I14292" s="73" t="s">
        <v>8442</v>
      </c>
    </row>
    <row r="14293" spans="1:9" x14ac:dyDescent="0.25">
      <c r="A14293" s="60" t="s">
        <v>6459</v>
      </c>
      <c r="B14293" s="79" t="s">
        <v>6444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04"/>
        <v>13000</v>
      </c>
      <c r="H14293" s="86" t="s">
        <v>1101</v>
      </c>
      <c r="I14293" s="73" t="s">
        <v>8442</v>
      </c>
    </row>
    <row r="14294" spans="1:9" hidden="1" x14ac:dyDescent="0.25">
      <c r="A14294" s="60" t="s">
        <v>6459</v>
      </c>
      <c r="B14294" s="60" t="s">
        <v>4925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04"/>
        <v>20000</v>
      </c>
      <c r="H14294" s="86" t="s">
        <v>1101</v>
      </c>
      <c r="I14294" s="73" t="s">
        <v>8442</v>
      </c>
    </row>
    <row r="14295" spans="1:9" hidden="1" x14ac:dyDescent="0.25">
      <c r="A14295" s="60" t="s">
        <v>6459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8486</v>
      </c>
    </row>
    <row r="14296" spans="1:9" hidden="1" x14ac:dyDescent="0.25">
      <c r="A14296" s="60" t="s">
        <v>6459</v>
      </c>
      <c r="B14296" s="60" t="s">
        <v>6475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8486</v>
      </c>
    </row>
    <row r="14297" spans="1:9" hidden="1" x14ac:dyDescent="0.25">
      <c r="A14297" s="60" t="s">
        <v>6459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05">F14297*D14297</f>
        <v>39000</v>
      </c>
      <c r="H14297" s="69" t="s">
        <v>1032</v>
      </c>
      <c r="I14297" s="86" t="s">
        <v>8486</v>
      </c>
    </row>
    <row r="14298" spans="1:9" hidden="1" x14ac:dyDescent="0.25">
      <c r="A14298" s="60" t="s">
        <v>6459</v>
      </c>
      <c r="B14298" s="60" t="s">
        <v>8381</v>
      </c>
      <c r="C14298" s="60" t="s">
        <v>8382</v>
      </c>
      <c r="D14298" s="81">
        <v>1</v>
      </c>
      <c r="E14298" s="66" t="s">
        <v>31</v>
      </c>
      <c r="F14298" s="82">
        <v>92500</v>
      </c>
      <c r="G14298" s="217">
        <f t="shared" si="405"/>
        <v>92500</v>
      </c>
      <c r="H14298" s="69" t="s">
        <v>1032</v>
      </c>
      <c r="I14298" s="86" t="s">
        <v>8486</v>
      </c>
    </row>
    <row r="14299" spans="1:9" hidden="1" x14ac:dyDescent="0.25">
      <c r="A14299" s="60" t="s">
        <v>6459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05"/>
        <v>40000</v>
      </c>
      <c r="H14299" s="69" t="s">
        <v>1032</v>
      </c>
      <c r="I14299" s="86" t="s">
        <v>8486</v>
      </c>
    </row>
    <row r="14300" spans="1:9" hidden="1" x14ac:dyDescent="0.25">
      <c r="A14300" s="60" t="s">
        <v>6459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05"/>
        <v>208134</v>
      </c>
      <c r="H14300" s="69" t="s">
        <v>166</v>
      </c>
      <c r="I14300" s="60" t="s">
        <v>8458</v>
      </c>
    </row>
    <row r="14301" spans="1:9" hidden="1" x14ac:dyDescent="0.25">
      <c r="A14301" s="60" t="s">
        <v>6459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05"/>
        <v>40000</v>
      </c>
      <c r="H14301" s="69" t="s">
        <v>166</v>
      </c>
      <c r="I14301" s="60" t="s">
        <v>8458</v>
      </c>
    </row>
    <row r="14302" spans="1:9" hidden="1" x14ac:dyDescent="0.25">
      <c r="A14302" s="60" t="s">
        <v>6459</v>
      </c>
      <c r="B14302" s="60" t="s">
        <v>4925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05"/>
        <v>20000</v>
      </c>
      <c r="H14302" s="69" t="s">
        <v>166</v>
      </c>
      <c r="I14302" s="60" t="s">
        <v>8458</v>
      </c>
    </row>
    <row r="14303" spans="1:9" hidden="1" x14ac:dyDescent="0.25">
      <c r="A14303" s="60" t="s">
        <v>6459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05"/>
        <v>24750</v>
      </c>
      <c r="H14303" s="69" t="s">
        <v>166</v>
      </c>
      <c r="I14303" s="60" t="s">
        <v>8458</v>
      </c>
    </row>
    <row r="14304" spans="1:9" hidden="1" x14ac:dyDescent="0.25">
      <c r="A14304" s="60" t="s">
        <v>6459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05"/>
        <v>40000</v>
      </c>
      <c r="H14304" s="69" t="s">
        <v>166</v>
      </c>
      <c r="I14304" s="60" t="s">
        <v>8458</v>
      </c>
    </row>
    <row r="14305" spans="1:9" hidden="1" x14ac:dyDescent="0.25">
      <c r="A14305" s="60" t="s">
        <v>6459</v>
      </c>
      <c r="B14305" s="60" t="s">
        <v>6460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05"/>
        <v>78000</v>
      </c>
      <c r="H14305" s="69" t="s">
        <v>166</v>
      </c>
      <c r="I14305" s="60" t="s">
        <v>8458</v>
      </c>
    </row>
    <row r="14306" spans="1:9" hidden="1" x14ac:dyDescent="0.25">
      <c r="A14306" s="60" t="s">
        <v>6459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05"/>
        <v>185000</v>
      </c>
      <c r="H14306" s="86" t="s">
        <v>198</v>
      </c>
      <c r="I14306" s="60" t="s">
        <v>8504</v>
      </c>
    </row>
    <row r="14307" spans="1:9" hidden="1" x14ac:dyDescent="0.25">
      <c r="A14307" s="60" t="s">
        <v>6459</v>
      </c>
      <c r="B14307" s="60" t="s">
        <v>12040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05"/>
        <v>45000</v>
      </c>
      <c r="H14307" s="86" t="s">
        <v>198</v>
      </c>
      <c r="I14307" s="60" t="s">
        <v>8504</v>
      </c>
    </row>
    <row r="14308" spans="1:9" hidden="1" x14ac:dyDescent="0.25">
      <c r="A14308" s="60" t="s">
        <v>6459</v>
      </c>
      <c r="B14308" s="63" t="s">
        <v>6938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05"/>
        <v>55000</v>
      </c>
      <c r="H14308" s="86" t="s">
        <v>198</v>
      </c>
      <c r="I14308" s="60" t="s">
        <v>8504</v>
      </c>
    </row>
    <row r="14309" spans="1:9" hidden="1" x14ac:dyDescent="0.25">
      <c r="A14309" s="60" t="s">
        <v>6459</v>
      </c>
      <c r="B14309" s="60" t="s">
        <v>6188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05"/>
        <v>1775000</v>
      </c>
      <c r="H14309" s="86" t="s">
        <v>1637</v>
      </c>
      <c r="I14309" s="60" t="s">
        <v>8503</v>
      </c>
    </row>
    <row r="14310" spans="1:9" hidden="1" x14ac:dyDescent="0.25">
      <c r="A14310" s="60" t="s">
        <v>6459</v>
      </c>
      <c r="B14310" s="60" t="s">
        <v>6188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05"/>
        <v>1775000</v>
      </c>
      <c r="H14310" s="86" t="s">
        <v>1637</v>
      </c>
      <c r="I14310" s="60" t="s">
        <v>8503</v>
      </c>
    </row>
    <row r="14311" spans="1:9" hidden="1" x14ac:dyDescent="0.25">
      <c r="A14311" s="60" t="s">
        <v>6459</v>
      </c>
      <c r="B14311" s="60" t="s">
        <v>6188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05"/>
        <v>1775000</v>
      </c>
      <c r="H14311" s="86" t="s">
        <v>1637</v>
      </c>
      <c r="I14311" s="60" t="s">
        <v>8503</v>
      </c>
    </row>
    <row r="14312" spans="1:9" hidden="1" x14ac:dyDescent="0.25">
      <c r="A14312" s="60" t="s">
        <v>6459</v>
      </c>
      <c r="B14312" s="60" t="s">
        <v>6188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05"/>
        <v>1775000</v>
      </c>
      <c r="H14312" s="86" t="s">
        <v>1637</v>
      </c>
      <c r="I14312" s="60" t="s">
        <v>8503</v>
      </c>
    </row>
    <row r="14313" spans="1:9" hidden="1" x14ac:dyDescent="0.25">
      <c r="A14313" s="60" t="s">
        <v>6459</v>
      </c>
      <c r="B14313" s="60" t="s">
        <v>11456</v>
      </c>
      <c r="C14313" s="60" t="s">
        <v>5007</v>
      </c>
      <c r="D14313" s="60">
        <v>4</v>
      </c>
      <c r="E14313" s="60" t="s">
        <v>31</v>
      </c>
      <c r="F14313" s="61">
        <v>155000</v>
      </c>
      <c r="G14313" s="68">
        <f t="shared" si="405"/>
        <v>620000</v>
      </c>
      <c r="H14313" s="86" t="s">
        <v>1637</v>
      </c>
      <c r="I14313" s="60" t="s">
        <v>8503</v>
      </c>
    </row>
    <row r="14314" spans="1:9" hidden="1" x14ac:dyDescent="0.25">
      <c r="A14314" s="60" t="s">
        <v>6459</v>
      </c>
      <c r="B14314" s="60" t="s">
        <v>12040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05"/>
        <v>180000</v>
      </c>
      <c r="H14314" s="86" t="s">
        <v>1637</v>
      </c>
      <c r="I14314" s="60" t="s">
        <v>8503</v>
      </c>
    </row>
    <row r="14315" spans="1:9" hidden="1" x14ac:dyDescent="0.25">
      <c r="A14315" s="60" t="s">
        <v>6459</v>
      </c>
      <c r="B14315" s="63" t="s">
        <v>11078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6459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6459</v>
      </c>
      <c r="B14317" s="60" t="s">
        <v>5916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6459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05"/>
        <v>255000</v>
      </c>
      <c r="H14318" s="69" t="s">
        <v>909</v>
      </c>
      <c r="I14318" s="60"/>
    </row>
    <row r="14319" spans="1:9" hidden="1" x14ac:dyDescent="0.25">
      <c r="A14319" s="60" t="s">
        <v>6459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05"/>
        <v>80000</v>
      </c>
      <c r="H14319" s="86" t="s">
        <v>536</v>
      </c>
      <c r="I14319" s="60" t="s">
        <v>8505</v>
      </c>
    </row>
    <row r="14320" spans="1:9" hidden="1" x14ac:dyDescent="0.25">
      <c r="A14320" s="60" t="s">
        <v>6459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05"/>
        <v>13333</v>
      </c>
      <c r="H14320" s="86" t="s">
        <v>536</v>
      </c>
      <c r="I14320" s="60" t="s">
        <v>8505</v>
      </c>
    </row>
    <row r="14321" spans="1:9" hidden="1" x14ac:dyDescent="0.25">
      <c r="A14321" s="60" t="s">
        <v>6459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05"/>
        <v>208134</v>
      </c>
      <c r="H14321" s="86" t="s">
        <v>536</v>
      </c>
      <c r="I14321" s="60" t="s">
        <v>8505</v>
      </c>
    </row>
    <row r="14322" spans="1:9" hidden="1" x14ac:dyDescent="0.25">
      <c r="A14322" s="60" t="s">
        <v>6459</v>
      </c>
      <c r="B14322" s="60" t="s">
        <v>3997</v>
      </c>
      <c r="C14322" s="60" t="s">
        <v>4419</v>
      </c>
      <c r="D14322" s="65">
        <v>1.5</v>
      </c>
      <c r="E14322" s="60" t="s">
        <v>137</v>
      </c>
      <c r="F14322" s="67">
        <v>23206</v>
      </c>
      <c r="G14322" s="68">
        <f t="shared" si="405"/>
        <v>34809</v>
      </c>
      <c r="H14322" s="86" t="s">
        <v>536</v>
      </c>
      <c r="I14322" s="60" t="s">
        <v>8505</v>
      </c>
    </row>
    <row r="14323" spans="1:9" hidden="1" x14ac:dyDescent="0.25">
      <c r="A14323" s="60" t="s">
        <v>6459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05"/>
        <v>45000</v>
      </c>
      <c r="H14323" s="86" t="s">
        <v>536</v>
      </c>
      <c r="I14323" s="60" t="s">
        <v>8505</v>
      </c>
    </row>
    <row r="14324" spans="1:9" hidden="1" x14ac:dyDescent="0.25">
      <c r="A14324" s="60" t="s">
        <v>6459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05"/>
        <v>228000</v>
      </c>
      <c r="H14324" s="86" t="s">
        <v>3462</v>
      </c>
      <c r="I14324" s="60" t="s">
        <v>8506</v>
      </c>
    </row>
    <row r="14325" spans="1:9" hidden="1" x14ac:dyDescent="0.25">
      <c r="A14325" s="60" t="s">
        <v>6459</v>
      </c>
      <c r="B14325" s="60" t="s">
        <v>8381</v>
      </c>
      <c r="C14325" s="60" t="s">
        <v>8382</v>
      </c>
      <c r="D14325" s="81">
        <v>1</v>
      </c>
      <c r="E14325" s="66" t="s">
        <v>31</v>
      </c>
      <c r="F14325" s="82">
        <v>92500</v>
      </c>
      <c r="G14325" s="68">
        <f t="shared" si="405"/>
        <v>92500</v>
      </c>
      <c r="H14325" s="86" t="s">
        <v>3462</v>
      </c>
      <c r="I14325" s="60" t="s">
        <v>8506</v>
      </c>
    </row>
    <row r="14326" spans="1:9" hidden="1" x14ac:dyDescent="0.25">
      <c r="A14326" s="60" t="s">
        <v>6459</v>
      </c>
      <c r="B14326" s="63" t="s">
        <v>8381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05"/>
        <v>35000</v>
      </c>
      <c r="H14326" s="86" t="s">
        <v>3462</v>
      </c>
      <c r="I14326" s="60" t="s">
        <v>8506</v>
      </c>
    </row>
    <row r="14327" spans="1:9" hidden="1" x14ac:dyDescent="0.25">
      <c r="A14327" s="60" t="s">
        <v>6459</v>
      </c>
      <c r="B14327" s="60" t="s">
        <v>3997</v>
      </c>
      <c r="C14327" s="60" t="s">
        <v>4419</v>
      </c>
      <c r="D14327" s="65">
        <v>3</v>
      </c>
      <c r="E14327" s="60" t="s">
        <v>137</v>
      </c>
      <c r="F14327" s="67">
        <v>23206</v>
      </c>
      <c r="G14327" s="68">
        <f t="shared" si="405"/>
        <v>69618</v>
      </c>
      <c r="H14327" s="86" t="s">
        <v>3462</v>
      </c>
      <c r="I14327" s="60" t="s">
        <v>8506</v>
      </c>
    </row>
    <row r="14328" spans="1:9" hidden="1" x14ac:dyDescent="0.25">
      <c r="A14328" s="60" t="s">
        <v>6462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05"/>
        <v>75000</v>
      </c>
      <c r="H14328" s="69" t="s">
        <v>134</v>
      </c>
      <c r="I14328" s="73"/>
    </row>
    <row r="14329" spans="1:9" hidden="1" x14ac:dyDescent="0.25">
      <c r="A14329" s="60" t="s">
        <v>6462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05"/>
        <v>10000</v>
      </c>
      <c r="H14329" s="69" t="s">
        <v>134</v>
      </c>
      <c r="I14329" s="466"/>
    </row>
    <row r="14330" spans="1:9" x14ac:dyDescent="0.25">
      <c r="A14330" s="60" t="s">
        <v>6462</v>
      </c>
      <c r="B14330" s="79" t="s">
        <v>6444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05"/>
        <v>13000</v>
      </c>
      <c r="H14330" s="69" t="s">
        <v>134</v>
      </c>
      <c r="I14330" s="399"/>
    </row>
    <row r="14331" spans="1:9" hidden="1" x14ac:dyDescent="0.25">
      <c r="A14331" s="60" t="s">
        <v>6462</v>
      </c>
      <c r="B14331" s="75" t="s">
        <v>6466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05"/>
        <v>36000</v>
      </c>
      <c r="H14331" s="86" t="s">
        <v>134</v>
      </c>
      <c r="I14331" s="399"/>
    </row>
    <row r="14332" spans="1:9" hidden="1" x14ac:dyDescent="0.25">
      <c r="A14332" s="60" t="s">
        <v>6462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05"/>
        <v>40000</v>
      </c>
      <c r="H14332" s="69" t="s">
        <v>1105</v>
      </c>
      <c r="I14332" s="399"/>
    </row>
    <row r="14333" spans="1:9" hidden="1" x14ac:dyDescent="0.25">
      <c r="A14333" s="60" t="s">
        <v>6462</v>
      </c>
      <c r="B14333" s="60" t="s">
        <v>10636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05"/>
        <v>207050</v>
      </c>
      <c r="H14333" s="86" t="s">
        <v>1105</v>
      </c>
      <c r="I14333" s="399"/>
    </row>
    <row r="14334" spans="1:9" hidden="1" x14ac:dyDescent="0.25">
      <c r="A14334" s="60" t="s">
        <v>6462</v>
      </c>
      <c r="B14334" s="60" t="s">
        <v>6468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05"/>
        <v>1200000</v>
      </c>
      <c r="H14334" s="86" t="s">
        <v>536</v>
      </c>
      <c r="I14334" s="60" t="s">
        <v>8505</v>
      </c>
    </row>
    <row r="14335" spans="1:9" hidden="1" x14ac:dyDescent="0.25">
      <c r="A14335" s="60" t="s">
        <v>6462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05"/>
        <v>28500</v>
      </c>
      <c r="H14335" s="86" t="s">
        <v>1791</v>
      </c>
      <c r="I14335" s="399"/>
    </row>
    <row r="14336" spans="1:9" hidden="1" x14ac:dyDescent="0.25">
      <c r="A14336" s="60" t="s">
        <v>6462</v>
      </c>
      <c r="B14336" s="60" t="s">
        <v>6037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05"/>
        <v>435000</v>
      </c>
      <c r="H14336" s="86" t="s">
        <v>909</v>
      </c>
      <c r="I14336" s="399"/>
    </row>
    <row r="14337" spans="1:9" hidden="1" x14ac:dyDescent="0.25">
      <c r="A14337" s="60" t="s">
        <v>6462</v>
      </c>
      <c r="B14337" s="60" t="s">
        <v>6443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05"/>
        <v>228000</v>
      </c>
      <c r="H14337" s="86" t="s">
        <v>909</v>
      </c>
      <c r="I14337" s="399"/>
    </row>
    <row r="14338" spans="1:9" hidden="1" x14ac:dyDescent="0.25">
      <c r="A14338" s="60" t="s">
        <v>6462</v>
      </c>
      <c r="B14338" s="60" t="s">
        <v>6443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05"/>
        <v>83000</v>
      </c>
      <c r="H14338" s="86" t="s">
        <v>909</v>
      </c>
      <c r="I14338" s="399"/>
    </row>
    <row r="14339" spans="1:9" hidden="1" x14ac:dyDescent="0.25">
      <c r="A14339" s="60" t="s">
        <v>6462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05"/>
        <v>75000</v>
      </c>
      <c r="H14339" s="86" t="s">
        <v>552</v>
      </c>
      <c r="I14339" s="192" t="s">
        <v>12244</v>
      </c>
    </row>
    <row r="14340" spans="1:9" hidden="1" x14ac:dyDescent="0.25">
      <c r="A14340" s="60" t="s">
        <v>6462</v>
      </c>
      <c r="B14340" s="79" t="s">
        <v>3442</v>
      </c>
      <c r="C14340" s="60" t="s">
        <v>12245</v>
      </c>
      <c r="D14340" s="65">
        <v>1</v>
      </c>
      <c r="E14340" s="66" t="s">
        <v>31</v>
      </c>
      <c r="F14340" s="61">
        <v>1650000</v>
      </c>
      <c r="G14340" s="68">
        <f t="shared" si="405"/>
        <v>1650000</v>
      </c>
      <c r="H14340" s="86" t="s">
        <v>696</v>
      </c>
      <c r="I14340" s="73" t="s">
        <v>12246</v>
      </c>
    </row>
    <row r="14341" spans="1:9" hidden="1" x14ac:dyDescent="0.25">
      <c r="A14341" s="60" t="s">
        <v>6462</v>
      </c>
      <c r="B14341" s="79" t="s">
        <v>3442</v>
      </c>
      <c r="C14341" s="60" t="s">
        <v>12247</v>
      </c>
      <c r="D14341" s="60">
        <v>1</v>
      </c>
      <c r="E14341" s="71" t="s">
        <v>31</v>
      </c>
      <c r="F14341" s="61">
        <v>1650000</v>
      </c>
      <c r="G14341" s="68">
        <f t="shared" si="405"/>
        <v>1650000</v>
      </c>
      <c r="H14341" s="86" t="s">
        <v>696</v>
      </c>
      <c r="I14341" s="73" t="s">
        <v>12246</v>
      </c>
    </row>
    <row r="14342" spans="1:9" hidden="1" x14ac:dyDescent="0.25">
      <c r="A14342" s="60" t="s">
        <v>6462</v>
      </c>
      <c r="B14342" s="79" t="s">
        <v>3442</v>
      </c>
      <c r="C14342" s="60" t="s">
        <v>12248</v>
      </c>
      <c r="D14342" s="65">
        <v>1</v>
      </c>
      <c r="E14342" s="66" t="s">
        <v>31</v>
      </c>
      <c r="F14342" s="61">
        <v>1650000</v>
      </c>
      <c r="G14342" s="68">
        <f t="shared" si="405"/>
        <v>1650000</v>
      </c>
      <c r="H14342" s="86" t="s">
        <v>696</v>
      </c>
      <c r="I14342" s="73" t="s">
        <v>12246</v>
      </c>
    </row>
    <row r="14343" spans="1:9" hidden="1" x14ac:dyDescent="0.25">
      <c r="A14343" s="60" t="s">
        <v>6462</v>
      </c>
      <c r="B14343" s="79" t="s">
        <v>3442</v>
      </c>
      <c r="C14343" s="60" t="s">
        <v>12249</v>
      </c>
      <c r="D14343" s="65">
        <v>1</v>
      </c>
      <c r="E14343" s="66" t="s">
        <v>31</v>
      </c>
      <c r="F14343" s="61">
        <v>1650000</v>
      </c>
      <c r="G14343" s="68">
        <f t="shared" si="405"/>
        <v>1650000</v>
      </c>
      <c r="H14343" s="86" t="s">
        <v>696</v>
      </c>
      <c r="I14343" s="73" t="s">
        <v>12246</v>
      </c>
    </row>
    <row r="14344" spans="1:9" hidden="1" x14ac:dyDescent="0.25">
      <c r="A14344" s="60" t="s">
        <v>6462</v>
      </c>
      <c r="B14344" s="79" t="s">
        <v>3442</v>
      </c>
      <c r="C14344" s="60" t="s">
        <v>12250</v>
      </c>
      <c r="D14344" s="60">
        <v>1</v>
      </c>
      <c r="E14344" s="60" t="s">
        <v>31</v>
      </c>
      <c r="F14344" s="61">
        <v>1650000</v>
      </c>
      <c r="G14344" s="68">
        <f t="shared" si="405"/>
        <v>1650000</v>
      </c>
      <c r="H14344" s="86" t="s">
        <v>696</v>
      </c>
      <c r="I14344" s="73" t="s">
        <v>12246</v>
      </c>
    </row>
    <row r="14345" spans="1:9" hidden="1" x14ac:dyDescent="0.25">
      <c r="A14345" s="60" t="s">
        <v>6462</v>
      </c>
      <c r="B14345" s="79" t="s">
        <v>3442</v>
      </c>
      <c r="C14345" s="60" t="s">
        <v>12251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12246</v>
      </c>
    </row>
    <row r="14346" spans="1:9" hidden="1" x14ac:dyDescent="0.25">
      <c r="A14346" s="60" t="s">
        <v>6462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06">F14346*D14346</f>
        <v>750000</v>
      </c>
      <c r="H14346" s="86" t="s">
        <v>696</v>
      </c>
      <c r="I14346" s="73" t="s">
        <v>12246</v>
      </c>
    </row>
    <row r="14347" spans="1:9" hidden="1" x14ac:dyDescent="0.25">
      <c r="A14347" s="60" t="s">
        <v>6462</v>
      </c>
      <c r="B14347" s="79" t="s">
        <v>5651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06"/>
        <v>990000</v>
      </c>
      <c r="H14347" s="86" t="s">
        <v>696</v>
      </c>
      <c r="I14347" s="73" t="s">
        <v>12246</v>
      </c>
    </row>
    <row r="14348" spans="1:9" hidden="1" x14ac:dyDescent="0.25">
      <c r="A14348" s="60" t="s">
        <v>6462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06"/>
        <v>150000</v>
      </c>
      <c r="H14348" s="69" t="s">
        <v>1146</v>
      </c>
      <c r="I14348" s="86" t="s">
        <v>12252</v>
      </c>
    </row>
    <row r="14349" spans="1:9" hidden="1" x14ac:dyDescent="0.25">
      <c r="A14349" s="60" t="s">
        <v>6462</v>
      </c>
      <c r="B14349" s="111" t="s">
        <v>6937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06"/>
        <v>55000</v>
      </c>
      <c r="H14349" s="69" t="s">
        <v>1146</v>
      </c>
      <c r="I14349" s="86" t="s">
        <v>12252</v>
      </c>
    </row>
    <row r="14350" spans="1:9" hidden="1" x14ac:dyDescent="0.25">
      <c r="A14350" s="60" t="s">
        <v>6462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06"/>
        <v>40000</v>
      </c>
      <c r="H14350" s="69" t="s">
        <v>2058</v>
      </c>
      <c r="I14350" s="60"/>
    </row>
    <row r="14351" spans="1:9" hidden="1" x14ac:dyDescent="0.25">
      <c r="A14351" s="60" t="s">
        <v>6462</v>
      </c>
      <c r="B14351" s="60" t="s">
        <v>8632</v>
      </c>
      <c r="C14351" s="203" t="s">
        <v>8459</v>
      </c>
      <c r="D14351" s="81">
        <v>0.6</v>
      </c>
      <c r="E14351" s="66" t="s">
        <v>137</v>
      </c>
      <c r="F14351" s="217">
        <v>82500</v>
      </c>
      <c r="G14351" s="68">
        <f t="shared" si="406"/>
        <v>49500</v>
      </c>
      <c r="H14351" s="69" t="s">
        <v>2058</v>
      </c>
      <c r="I14351" s="60"/>
    </row>
    <row r="14352" spans="1:9" hidden="1" x14ac:dyDescent="0.25">
      <c r="A14352" s="60" t="s">
        <v>6462</v>
      </c>
      <c r="B14352" s="60" t="s">
        <v>6465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06"/>
        <v>100000</v>
      </c>
      <c r="H14352" s="69" t="s">
        <v>2007</v>
      </c>
      <c r="I14352" s="60"/>
    </row>
    <row r="14353" spans="1:9" hidden="1" x14ac:dyDescent="0.25">
      <c r="A14353" s="60" t="s">
        <v>6462</v>
      </c>
      <c r="B14353" s="60" t="s">
        <v>5592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06"/>
        <v>150000</v>
      </c>
      <c r="H14353" s="69" t="s">
        <v>2007</v>
      </c>
      <c r="I14353" s="60"/>
    </row>
    <row r="14354" spans="1:9" hidden="1" x14ac:dyDescent="0.25">
      <c r="A14354" s="60" t="s">
        <v>6462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06"/>
        <v>75000</v>
      </c>
      <c r="H14354" s="69" t="s">
        <v>2007</v>
      </c>
      <c r="I14354" s="60"/>
    </row>
    <row r="14355" spans="1:9" hidden="1" x14ac:dyDescent="0.25">
      <c r="A14355" s="60" t="s">
        <v>6462</v>
      </c>
      <c r="B14355" s="60" t="s">
        <v>6467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06"/>
        <v>14000</v>
      </c>
      <c r="H14355" s="86" t="s">
        <v>4609</v>
      </c>
      <c r="I14355" s="60"/>
    </row>
    <row r="14356" spans="1:9" hidden="1" x14ac:dyDescent="0.25">
      <c r="A14356" s="60" t="s">
        <v>6462</v>
      </c>
      <c r="B14356" s="63" t="s">
        <v>6471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06"/>
        <v>64000</v>
      </c>
      <c r="H14356" s="86" t="s">
        <v>4609</v>
      </c>
      <c r="I14356" s="60"/>
    </row>
    <row r="14357" spans="1:9" hidden="1" x14ac:dyDescent="0.25">
      <c r="A14357" s="60" t="s">
        <v>6462</v>
      </c>
      <c r="B14357" s="60" t="s">
        <v>6470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06"/>
        <v>1660000</v>
      </c>
      <c r="H14357" s="86" t="s">
        <v>198</v>
      </c>
      <c r="I14357" s="60" t="s">
        <v>8509</v>
      </c>
    </row>
    <row r="14358" spans="1:9" hidden="1" x14ac:dyDescent="0.25">
      <c r="A14358" s="60" t="s">
        <v>6462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06"/>
        <v>60000</v>
      </c>
      <c r="H14358" s="86" t="s">
        <v>198</v>
      </c>
      <c r="I14358" s="60" t="s">
        <v>8509</v>
      </c>
    </row>
    <row r="14359" spans="1:9" hidden="1" x14ac:dyDescent="0.25">
      <c r="A14359" s="60" t="s">
        <v>6462</v>
      </c>
      <c r="B14359" s="75" t="s">
        <v>6052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06"/>
        <v>30000</v>
      </c>
      <c r="H14359" s="86" t="s">
        <v>198</v>
      </c>
      <c r="I14359" s="60" t="s">
        <v>8509</v>
      </c>
    </row>
    <row r="14360" spans="1:9" hidden="1" x14ac:dyDescent="0.25">
      <c r="A14360" s="60" t="s">
        <v>6462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06"/>
        <v>13333</v>
      </c>
      <c r="H14360" s="86" t="s">
        <v>198</v>
      </c>
      <c r="I14360" s="60" t="s">
        <v>8509</v>
      </c>
    </row>
    <row r="14361" spans="1:9" hidden="1" x14ac:dyDescent="0.25">
      <c r="A14361" s="60" t="s">
        <v>6462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06"/>
        <v>138756</v>
      </c>
      <c r="H14361" s="86" t="s">
        <v>198</v>
      </c>
      <c r="I14361" s="60" t="s">
        <v>8509</v>
      </c>
    </row>
    <row r="14362" spans="1:9" hidden="1" x14ac:dyDescent="0.25">
      <c r="A14362" s="60" t="s">
        <v>6462</v>
      </c>
      <c r="B14362" s="60" t="s">
        <v>8632</v>
      </c>
      <c r="C14362" s="203" t="s">
        <v>8459</v>
      </c>
      <c r="D14362" s="81">
        <v>0.6</v>
      </c>
      <c r="E14362" s="66" t="s">
        <v>137</v>
      </c>
      <c r="F14362" s="217">
        <v>82500</v>
      </c>
      <c r="G14362" s="68">
        <f t="shared" si="406"/>
        <v>49500</v>
      </c>
      <c r="H14362" s="86" t="s">
        <v>198</v>
      </c>
      <c r="I14362" s="60" t="s">
        <v>8509</v>
      </c>
    </row>
    <row r="14363" spans="1:9" hidden="1" x14ac:dyDescent="0.25">
      <c r="A14363" s="60" t="s">
        <v>6462</v>
      </c>
      <c r="B14363" s="611" t="s">
        <v>5651</v>
      </c>
      <c r="C14363" s="491" t="s">
        <v>2806</v>
      </c>
      <c r="D14363" s="491">
        <v>1</v>
      </c>
      <c r="E14363" s="617" t="s">
        <v>31</v>
      </c>
      <c r="F14363" s="591">
        <v>495000</v>
      </c>
      <c r="G14363" s="489">
        <f t="shared" si="406"/>
        <v>495000</v>
      </c>
      <c r="H14363" s="490" t="s">
        <v>2274</v>
      </c>
      <c r="I14363" s="491"/>
    </row>
    <row r="14364" spans="1:9" hidden="1" x14ac:dyDescent="0.25">
      <c r="A14364" s="60" t="s">
        <v>6462</v>
      </c>
      <c r="B14364" s="79" t="s">
        <v>5651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06"/>
        <v>495000</v>
      </c>
      <c r="H14364" s="86" t="s">
        <v>2003</v>
      </c>
      <c r="I14364" s="60" t="s">
        <v>12253</v>
      </c>
    </row>
    <row r="14365" spans="1:9" hidden="1" x14ac:dyDescent="0.25">
      <c r="A14365" s="60" t="s">
        <v>6462</v>
      </c>
      <c r="B14365" s="60" t="s">
        <v>4843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06"/>
        <v>175000</v>
      </c>
      <c r="H14365" s="374" t="s">
        <v>1105</v>
      </c>
      <c r="I14365" s="60"/>
    </row>
    <row r="14366" spans="1:9" hidden="1" x14ac:dyDescent="0.25">
      <c r="A14366" s="60" t="s">
        <v>6462</v>
      </c>
      <c r="B14366" s="60" t="s">
        <v>5047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06"/>
        <v>75000</v>
      </c>
      <c r="H14366" s="86" t="s">
        <v>1105</v>
      </c>
      <c r="I14366" s="60"/>
    </row>
    <row r="14367" spans="1:9" hidden="1" x14ac:dyDescent="0.25">
      <c r="A14367" s="60" t="s">
        <v>6462</v>
      </c>
      <c r="B14367" s="60" t="s">
        <v>6468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06"/>
        <v>2220000</v>
      </c>
      <c r="H14367" s="86" t="s">
        <v>2048</v>
      </c>
      <c r="I14367" s="60"/>
    </row>
    <row r="14368" spans="1:9" hidden="1" x14ac:dyDescent="0.25">
      <c r="A14368" s="60" t="s">
        <v>6478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06"/>
        <v>73950</v>
      </c>
      <c r="H14368" s="69" t="s">
        <v>169</v>
      </c>
      <c r="I14368" s="73"/>
    </row>
    <row r="14369" spans="1:9" hidden="1" x14ac:dyDescent="0.25">
      <c r="A14369" s="60" t="s">
        <v>6478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06"/>
        <v>72000</v>
      </c>
      <c r="H14369" s="69" t="s">
        <v>169</v>
      </c>
      <c r="I14369" s="466"/>
    </row>
    <row r="14370" spans="1:9" hidden="1" x14ac:dyDescent="0.25">
      <c r="A14370" s="60" t="s">
        <v>6478</v>
      </c>
      <c r="B14370" s="63" t="s">
        <v>11078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06"/>
        <v>12000</v>
      </c>
      <c r="H14370" s="86" t="s">
        <v>35</v>
      </c>
      <c r="I14370" s="399"/>
    </row>
    <row r="14371" spans="1:9" hidden="1" x14ac:dyDescent="0.25">
      <c r="A14371" s="60" t="s">
        <v>6478</v>
      </c>
      <c r="B14371" s="79" t="s">
        <v>5651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06"/>
        <v>495000</v>
      </c>
      <c r="H14371" s="86" t="s">
        <v>1043</v>
      </c>
      <c r="I14371" s="399" t="s">
        <v>12254</v>
      </c>
    </row>
    <row r="14372" spans="1:9" hidden="1" x14ac:dyDescent="0.25">
      <c r="A14372" s="60" t="s">
        <v>6478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06"/>
        <v>190000</v>
      </c>
      <c r="H14372" s="86" t="s">
        <v>1043</v>
      </c>
      <c r="I14372" s="399" t="s">
        <v>12254</v>
      </c>
    </row>
    <row r="14373" spans="1:9" hidden="1" x14ac:dyDescent="0.25">
      <c r="A14373" s="60" t="s">
        <v>6478</v>
      </c>
      <c r="B14373" s="60" t="s">
        <v>4207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06"/>
        <v>130000</v>
      </c>
      <c r="H14373" s="86" t="s">
        <v>1043</v>
      </c>
      <c r="I14373" s="399" t="s">
        <v>12254</v>
      </c>
    </row>
    <row r="14374" spans="1:9" hidden="1" x14ac:dyDescent="0.25">
      <c r="A14374" s="60" t="s">
        <v>6478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06"/>
        <v>35000</v>
      </c>
      <c r="H14374" s="86" t="s">
        <v>1043</v>
      </c>
      <c r="I14374" s="399" t="s">
        <v>12254</v>
      </c>
    </row>
    <row r="14375" spans="1:9" hidden="1" x14ac:dyDescent="0.25">
      <c r="A14375" s="60" t="s">
        <v>6478</v>
      </c>
      <c r="B14375" s="79" t="s">
        <v>6293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9" t="s">
        <v>12254</v>
      </c>
    </row>
    <row r="14376" spans="1:9" hidden="1" x14ac:dyDescent="0.25">
      <c r="A14376" s="60" t="s">
        <v>6478</v>
      </c>
      <c r="B14376" s="75" t="s">
        <v>6264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9" t="s">
        <v>12254</v>
      </c>
    </row>
    <row r="14377" spans="1:9" hidden="1" x14ac:dyDescent="0.25">
      <c r="A14377" s="60" t="s">
        <v>6478</v>
      </c>
      <c r="B14377" s="80" t="s">
        <v>4193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9" t="s">
        <v>12254</v>
      </c>
    </row>
    <row r="14378" spans="1:9" hidden="1" x14ac:dyDescent="0.25">
      <c r="A14378" s="60" t="s">
        <v>6478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06"/>
        <v>256500</v>
      </c>
      <c r="H14378" s="86" t="s">
        <v>1043</v>
      </c>
      <c r="I14378" s="399" t="s">
        <v>12254</v>
      </c>
    </row>
    <row r="14379" spans="1:9" hidden="1" x14ac:dyDescent="0.25">
      <c r="A14379" s="60" t="s">
        <v>6478</v>
      </c>
      <c r="B14379" s="60" t="s">
        <v>6475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06"/>
        <v>95000</v>
      </c>
      <c r="H14379" s="86" t="s">
        <v>1043</v>
      </c>
      <c r="I14379" s="399" t="s">
        <v>12254</v>
      </c>
    </row>
    <row r="14380" spans="1:9" hidden="1" x14ac:dyDescent="0.25">
      <c r="A14380" s="60" t="s">
        <v>6478</v>
      </c>
      <c r="B14380" s="63" t="s">
        <v>8381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06"/>
        <v>35000</v>
      </c>
      <c r="H14380" s="86" t="s">
        <v>1043</v>
      </c>
      <c r="I14380" s="399" t="s">
        <v>12254</v>
      </c>
    </row>
    <row r="14381" spans="1:9" hidden="1" x14ac:dyDescent="0.25">
      <c r="A14381" s="60" t="s">
        <v>6478</v>
      </c>
      <c r="B14381" s="60" t="s">
        <v>8381</v>
      </c>
      <c r="C14381" s="60" t="s">
        <v>8382</v>
      </c>
      <c r="D14381" s="65">
        <v>1</v>
      </c>
      <c r="E14381" s="66" t="s">
        <v>31</v>
      </c>
      <c r="F14381" s="61">
        <v>92500</v>
      </c>
      <c r="G14381" s="68">
        <f t="shared" si="406"/>
        <v>92500</v>
      </c>
      <c r="H14381" s="86" t="s">
        <v>1043</v>
      </c>
      <c r="I14381" s="399" t="s">
        <v>12254</v>
      </c>
    </row>
    <row r="14382" spans="1:9" hidden="1" x14ac:dyDescent="0.25">
      <c r="A14382" s="60" t="s">
        <v>6478</v>
      </c>
      <c r="B14382" s="60" t="s">
        <v>12037</v>
      </c>
      <c r="C14382" s="60" t="s">
        <v>12255</v>
      </c>
      <c r="D14382" s="60">
        <v>1</v>
      </c>
      <c r="E14382" s="71" t="s">
        <v>31</v>
      </c>
      <c r="F14382" s="61">
        <v>1400000</v>
      </c>
      <c r="G14382" s="68">
        <f t="shared" si="406"/>
        <v>1400000</v>
      </c>
      <c r="H14382" s="86" t="s">
        <v>1043</v>
      </c>
      <c r="I14382" s="399" t="s">
        <v>12254</v>
      </c>
    </row>
    <row r="14383" spans="1:9" hidden="1" x14ac:dyDescent="0.25">
      <c r="A14383" s="60" t="s">
        <v>6478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06"/>
        <v>165000</v>
      </c>
      <c r="H14383" s="86" t="s">
        <v>1043</v>
      </c>
      <c r="I14383" s="399" t="s">
        <v>12254</v>
      </c>
    </row>
    <row r="14384" spans="1:9" hidden="1" x14ac:dyDescent="0.25">
      <c r="A14384" s="60" t="s">
        <v>6478</v>
      </c>
      <c r="B14384" s="60" t="s">
        <v>12040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9" t="s">
        <v>12254</v>
      </c>
    </row>
    <row r="14385" spans="1:9" hidden="1" x14ac:dyDescent="0.25">
      <c r="A14385" s="60" t="s">
        <v>6478</v>
      </c>
      <c r="B14385" s="111" t="s">
        <v>5738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07">F14385*D14385</f>
        <v>43000</v>
      </c>
      <c r="H14385" s="69" t="s">
        <v>134</v>
      </c>
      <c r="I14385" s="86"/>
    </row>
    <row r="14386" spans="1:9" hidden="1" x14ac:dyDescent="0.25">
      <c r="A14386" s="60" t="s">
        <v>6478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07"/>
        <v>5000</v>
      </c>
      <c r="H14386" s="69" t="s">
        <v>134</v>
      </c>
      <c r="I14386" s="86"/>
    </row>
    <row r="14387" spans="1:9" hidden="1" x14ac:dyDescent="0.25">
      <c r="A14387" s="60" t="s">
        <v>6478</v>
      </c>
      <c r="B14387" s="60" t="s">
        <v>6032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12256</v>
      </c>
    </row>
    <row r="14388" spans="1:9" hidden="1" x14ac:dyDescent="0.25">
      <c r="A14388" s="60" t="s">
        <v>6478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12256</v>
      </c>
    </row>
    <row r="14389" spans="1:9" hidden="1" x14ac:dyDescent="0.25">
      <c r="A14389" s="60" t="s">
        <v>6478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6478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6478</v>
      </c>
      <c r="B14391" s="79" t="s">
        <v>356</v>
      </c>
      <c r="C14391" s="60" t="s">
        <v>11158</v>
      </c>
      <c r="D14391" s="81">
        <v>1</v>
      </c>
      <c r="E14391" s="66" t="s">
        <v>31</v>
      </c>
      <c r="F14391" s="82">
        <v>580000</v>
      </c>
      <c r="G14391" s="68">
        <f t="shared" si="407"/>
        <v>580000</v>
      </c>
      <c r="H14391" s="86" t="s">
        <v>2319</v>
      </c>
      <c r="I14391" s="60"/>
    </row>
    <row r="14392" spans="1:9" hidden="1" x14ac:dyDescent="0.25">
      <c r="A14392" s="60" t="s">
        <v>6478</v>
      </c>
      <c r="B14392" s="79" t="s">
        <v>6480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07"/>
        <v>575000</v>
      </c>
      <c r="H14392" s="69" t="s">
        <v>6481</v>
      </c>
      <c r="I14392" s="60" t="s">
        <v>12257</v>
      </c>
    </row>
    <row r="14393" spans="1:9" hidden="1" x14ac:dyDescent="0.25">
      <c r="A14393" s="60" t="s">
        <v>6478</v>
      </c>
      <c r="B14393" s="60" t="s">
        <v>6482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07"/>
        <v>490000</v>
      </c>
      <c r="H14393" s="69" t="s">
        <v>6481</v>
      </c>
      <c r="I14393" s="60" t="s">
        <v>12257</v>
      </c>
    </row>
    <row r="14394" spans="1:9" hidden="1" x14ac:dyDescent="0.25">
      <c r="A14394" s="60" t="s">
        <v>6478</v>
      </c>
      <c r="B14394" s="60" t="s">
        <v>6483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8509</v>
      </c>
    </row>
    <row r="14395" spans="1:9" hidden="1" x14ac:dyDescent="0.25">
      <c r="A14395" s="60" t="s">
        <v>6478</v>
      </c>
      <c r="B14395" s="132" t="s">
        <v>6484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08">F14395*D14395</f>
        <v>950000</v>
      </c>
      <c r="H14395" s="69" t="s">
        <v>198</v>
      </c>
      <c r="I14395" s="60" t="s">
        <v>8509</v>
      </c>
    </row>
    <row r="14396" spans="1:9" hidden="1" x14ac:dyDescent="0.25">
      <c r="A14396" s="60" t="s">
        <v>6478</v>
      </c>
      <c r="B14396" s="75" t="s">
        <v>6485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08"/>
        <v>880000</v>
      </c>
      <c r="H14396" s="69" t="s">
        <v>198</v>
      </c>
      <c r="I14396" s="60" t="s">
        <v>8509</v>
      </c>
    </row>
    <row r="14397" spans="1:9" hidden="1" x14ac:dyDescent="0.25">
      <c r="A14397" s="60" t="s">
        <v>6478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08"/>
        <v>222500</v>
      </c>
      <c r="H14397" s="69" t="s">
        <v>198</v>
      </c>
      <c r="I14397" s="60" t="s">
        <v>8509</v>
      </c>
    </row>
    <row r="14398" spans="1:9" hidden="1" x14ac:dyDescent="0.25">
      <c r="A14398" s="60" t="s">
        <v>6478</v>
      </c>
      <c r="B14398" s="60" t="s">
        <v>6486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08"/>
        <v>300000</v>
      </c>
      <c r="H14398" s="86" t="s">
        <v>556</v>
      </c>
      <c r="I14398" s="60"/>
    </row>
    <row r="14399" spans="1:9" hidden="1" x14ac:dyDescent="0.25">
      <c r="A14399" s="60" t="s">
        <v>6478</v>
      </c>
      <c r="B14399" s="60" t="s">
        <v>6487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08"/>
        <v>300000</v>
      </c>
      <c r="H14399" s="86" t="s">
        <v>5068</v>
      </c>
      <c r="I14399" s="60"/>
    </row>
    <row r="14400" spans="1:9" hidden="1" x14ac:dyDescent="0.25">
      <c r="A14400" s="60" t="s">
        <v>6478</v>
      </c>
      <c r="B14400" s="60" t="s">
        <v>6488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08"/>
        <v>4000000</v>
      </c>
      <c r="H14400" s="86" t="s">
        <v>5068</v>
      </c>
      <c r="I14400" s="60"/>
    </row>
    <row r="14401" spans="1:9" hidden="1" x14ac:dyDescent="0.25">
      <c r="A14401" s="60" t="s">
        <v>6489</v>
      </c>
      <c r="B14401" s="111" t="s">
        <v>6937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08"/>
        <v>55000</v>
      </c>
      <c r="H14401" s="69" t="s">
        <v>154</v>
      </c>
      <c r="I14401" s="73" t="s">
        <v>8568</v>
      </c>
    </row>
    <row r="14402" spans="1:9" hidden="1" x14ac:dyDescent="0.25">
      <c r="A14402" s="60" t="s">
        <v>6489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08"/>
        <v>30000</v>
      </c>
      <c r="H14402" s="69" t="s">
        <v>154</v>
      </c>
      <c r="I14402" s="73" t="s">
        <v>8568</v>
      </c>
    </row>
    <row r="14403" spans="1:9" hidden="1" x14ac:dyDescent="0.25">
      <c r="A14403" s="60" t="s">
        <v>6489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08"/>
        <v>20000</v>
      </c>
      <c r="H14403" s="86" t="s">
        <v>154</v>
      </c>
      <c r="I14403" s="73" t="s">
        <v>8568</v>
      </c>
    </row>
    <row r="14404" spans="1:9" hidden="1" x14ac:dyDescent="0.25">
      <c r="A14404" s="60" t="s">
        <v>6489</v>
      </c>
      <c r="B14404" s="63" t="s">
        <v>4169</v>
      </c>
      <c r="C14404" s="60" t="s">
        <v>8582</v>
      </c>
      <c r="D14404" s="81">
        <v>1</v>
      </c>
      <c r="E14404" s="66" t="s">
        <v>31</v>
      </c>
      <c r="F14404" s="89">
        <v>31000</v>
      </c>
      <c r="G14404" s="68">
        <f t="shared" si="408"/>
        <v>31000</v>
      </c>
      <c r="H14404" s="86" t="s">
        <v>671</v>
      </c>
      <c r="I14404" s="399" t="s">
        <v>8565</v>
      </c>
    </row>
    <row r="14405" spans="1:9" hidden="1" x14ac:dyDescent="0.25">
      <c r="A14405" s="60" t="s">
        <v>6489</v>
      </c>
      <c r="B14405" s="63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08"/>
        <v>36689</v>
      </c>
      <c r="H14405" s="86" t="s">
        <v>671</v>
      </c>
      <c r="I14405" s="399" t="s">
        <v>8565</v>
      </c>
    </row>
    <row r="14406" spans="1:9" hidden="1" x14ac:dyDescent="0.25">
      <c r="A14406" s="60" t="s">
        <v>6489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9" t="s">
        <v>8565</v>
      </c>
    </row>
    <row r="14407" spans="1:9" hidden="1" x14ac:dyDescent="0.25">
      <c r="A14407" s="60" t="s">
        <v>6489</v>
      </c>
      <c r="B14407" s="63" t="s">
        <v>8381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9" t="s">
        <v>8565</v>
      </c>
    </row>
    <row r="14408" spans="1:9" hidden="1" x14ac:dyDescent="0.25">
      <c r="A14408" s="60" t="s">
        <v>6489</v>
      </c>
      <c r="B14408" s="60" t="s">
        <v>8381</v>
      </c>
      <c r="C14408" s="60" t="s">
        <v>8382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9" t="s">
        <v>8565</v>
      </c>
    </row>
    <row r="14409" spans="1:9" hidden="1" x14ac:dyDescent="0.25">
      <c r="A14409" s="60" t="s">
        <v>6489</v>
      </c>
      <c r="B14409" s="60" t="s">
        <v>465</v>
      </c>
      <c r="C14409" s="75" t="s">
        <v>12258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9" t="s">
        <v>8565</v>
      </c>
    </row>
    <row r="14410" spans="1:9" hidden="1" x14ac:dyDescent="0.25">
      <c r="A14410" s="60" t="s">
        <v>6489</v>
      </c>
      <c r="B14410" s="60" t="s">
        <v>465</v>
      </c>
      <c r="C14410" s="60" t="s">
        <v>12259</v>
      </c>
      <c r="D14410" s="81">
        <v>1</v>
      </c>
      <c r="E14410" s="66" t="s">
        <v>31</v>
      </c>
      <c r="F14410" s="217">
        <v>1700000</v>
      </c>
      <c r="G14410" s="68">
        <f t="shared" si="408"/>
        <v>1700000</v>
      </c>
      <c r="H14410" s="86" t="s">
        <v>671</v>
      </c>
      <c r="I14410" s="399" t="s">
        <v>8565</v>
      </c>
    </row>
    <row r="14411" spans="1:9" hidden="1" x14ac:dyDescent="0.25">
      <c r="A14411" s="60" t="s">
        <v>6489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08"/>
        <v>370000</v>
      </c>
      <c r="H14411" s="86" t="s">
        <v>671</v>
      </c>
      <c r="I14411" s="399" t="s">
        <v>8565</v>
      </c>
    </row>
    <row r="14412" spans="1:9" hidden="1" x14ac:dyDescent="0.25">
      <c r="A14412" s="60" t="s">
        <v>6489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08"/>
        <v>40000</v>
      </c>
      <c r="H14412" s="86" t="s">
        <v>671</v>
      </c>
      <c r="I14412" s="399" t="s">
        <v>8565</v>
      </c>
    </row>
    <row r="14413" spans="1:9" hidden="1" x14ac:dyDescent="0.25">
      <c r="A14413" s="60" t="s">
        <v>6489</v>
      </c>
      <c r="B14413" s="60" t="s">
        <v>4925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08"/>
        <v>20000</v>
      </c>
      <c r="H14413" s="86" t="s">
        <v>671</v>
      </c>
      <c r="I14413" s="399" t="s">
        <v>8565</v>
      </c>
    </row>
    <row r="14414" spans="1:9" hidden="1" x14ac:dyDescent="0.25">
      <c r="A14414" s="60" t="s">
        <v>6489</v>
      </c>
      <c r="B14414" s="60" t="s">
        <v>8632</v>
      </c>
      <c r="C14414" s="60" t="s">
        <v>8459</v>
      </c>
      <c r="D14414" s="81">
        <v>0.6</v>
      </c>
      <c r="E14414" s="66" t="s">
        <v>137</v>
      </c>
      <c r="F14414" s="217">
        <v>82500</v>
      </c>
      <c r="G14414" s="68">
        <f t="shared" si="408"/>
        <v>49500</v>
      </c>
      <c r="H14414" s="86" t="s">
        <v>671</v>
      </c>
      <c r="I14414" s="399" t="s">
        <v>8565</v>
      </c>
    </row>
    <row r="14415" spans="1:9" hidden="1" x14ac:dyDescent="0.25">
      <c r="A14415" s="60" t="s">
        <v>6489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9" t="s">
        <v>8492</v>
      </c>
    </row>
    <row r="14416" spans="1:9" hidden="1" x14ac:dyDescent="0.25">
      <c r="A14416" s="60" t="s">
        <v>6489</v>
      </c>
      <c r="B14416" s="63" t="s">
        <v>8381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9" t="s">
        <v>8492</v>
      </c>
    </row>
    <row r="14417" spans="1:9" hidden="1" x14ac:dyDescent="0.25">
      <c r="A14417" s="60" t="s">
        <v>6489</v>
      </c>
      <c r="B14417" s="60" t="s">
        <v>8381</v>
      </c>
      <c r="C14417" s="60" t="s">
        <v>8382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9" t="s">
        <v>8492</v>
      </c>
    </row>
    <row r="14418" spans="1:9" hidden="1" x14ac:dyDescent="0.25">
      <c r="A14418" s="60" t="s">
        <v>6489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08"/>
        <v>134500</v>
      </c>
      <c r="H14418" s="86" t="s">
        <v>1637</v>
      </c>
      <c r="I14418" s="399" t="s">
        <v>8492</v>
      </c>
    </row>
    <row r="14419" spans="1:9" hidden="1" x14ac:dyDescent="0.25">
      <c r="A14419" s="60" t="s">
        <v>6489</v>
      </c>
      <c r="B14419" s="63" t="s">
        <v>4169</v>
      </c>
      <c r="C14419" s="60" t="s">
        <v>8582</v>
      </c>
      <c r="D14419" s="81">
        <v>1</v>
      </c>
      <c r="E14419" s="66" t="s">
        <v>31</v>
      </c>
      <c r="F14419" s="89">
        <v>31000</v>
      </c>
      <c r="G14419" s="68">
        <f t="shared" si="408"/>
        <v>31000</v>
      </c>
      <c r="H14419" s="69" t="s">
        <v>198</v>
      </c>
      <c r="I14419" s="60" t="s">
        <v>12260</v>
      </c>
    </row>
    <row r="14420" spans="1:9" hidden="1" x14ac:dyDescent="0.25">
      <c r="A14420" s="60" t="s">
        <v>6489</v>
      </c>
      <c r="B14420" s="63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08"/>
        <v>18344.5</v>
      </c>
      <c r="H14420" s="86" t="s">
        <v>198</v>
      </c>
      <c r="I14420" s="60" t="s">
        <v>12260</v>
      </c>
    </row>
    <row r="14421" spans="1:9" hidden="1" x14ac:dyDescent="0.25">
      <c r="A14421" s="60" t="s">
        <v>6489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12260</v>
      </c>
    </row>
    <row r="14422" spans="1:9" hidden="1" x14ac:dyDescent="0.25">
      <c r="A14422" s="60" t="s">
        <v>6489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12260</v>
      </c>
    </row>
    <row r="14423" spans="1:9" hidden="1" x14ac:dyDescent="0.25">
      <c r="A14423" s="60" t="s">
        <v>6489</v>
      </c>
      <c r="B14423" s="60" t="s">
        <v>12037</v>
      </c>
      <c r="C14423" s="119" t="s">
        <v>12261</v>
      </c>
      <c r="D14423" s="81">
        <v>1</v>
      </c>
      <c r="E14423" s="66" t="s">
        <v>31</v>
      </c>
      <c r="F14423" s="217">
        <v>1400000</v>
      </c>
      <c r="G14423" s="68">
        <f t="shared" ref="G14423:G14488" si="409">F14423*D14423</f>
        <v>1400000</v>
      </c>
      <c r="H14423" s="86" t="s">
        <v>198</v>
      </c>
      <c r="I14423" s="60" t="s">
        <v>8541</v>
      </c>
    </row>
    <row r="14424" spans="1:9" hidden="1" x14ac:dyDescent="0.25">
      <c r="A14424" s="60" t="s">
        <v>6489</v>
      </c>
      <c r="B14424" s="60" t="s">
        <v>12040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09"/>
        <v>45000</v>
      </c>
      <c r="H14424" s="86" t="s">
        <v>198</v>
      </c>
      <c r="I14424" s="60" t="s">
        <v>8541</v>
      </c>
    </row>
    <row r="14425" spans="1:9" hidden="1" x14ac:dyDescent="0.25">
      <c r="A14425" s="60" t="s">
        <v>6489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09"/>
        <v>357000</v>
      </c>
      <c r="H14425" s="69" t="s">
        <v>2319</v>
      </c>
      <c r="I14425" s="60"/>
    </row>
    <row r="14426" spans="1:9" hidden="1" x14ac:dyDescent="0.25">
      <c r="A14426" s="60" t="s">
        <v>6489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09"/>
        <v>350000</v>
      </c>
      <c r="H14426" s="69" t="s">
        <v>2319</v>
      </c>
      <c r="I14426" s="60"/>
    </row>
    <row r="14427" spans="1:9" hidden="1" x14ac:dyDescent="0.25">
      <c r="A14427" s="60" t="s">
        <v>6489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09"/>
        <v>14000</v>
      </c>
      <c r="H14427" s="69" t="s">
        <v>2319</v>
      </c>
      <c r="I14427" s="60"/>
    </row>
    <row r="14428" spans="1:9" hidden="1" x14ac:dyDescent="0.25">
      <c r="A14428" s="60" t="s">
        <v>6489</v>
      </c>
      <c r="B14428" s="60" t="s">
        <v>5777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09"/>
        <v>100000</v>
      </c>
      <c r="H14428" s="69" t="s">
        <v>2319</v>
      </c>
      <c r="I14428" s="60"/>
    </row>
    <row r="14429" spans="1:9" hidden="1" x14ac:dyDescent="0.25">
      <c r="A14429" s="60" t="s">
        <v>6489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6489</v>
      </c>
      <c r="B14430" s="132" t="s">
        <v>12262</v>
      </c>
      <c r="C14430" s="60" t="s">
        <v>12263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6489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6489</v>
      </c>
      <c r="B14432" s="60" t="s">
        <v>6492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6489</v>
      </c>
      <c r="B14433" s="60" t="s">
        <v>6495</v>
      </c>
      <c r="C14433" s="60" t="s">
        <v>791</v>
      </c>
      <c r="D14433" s="65">
        <v>1</v>
      </c>
      <c r="E14433" s="76" t="s">
        <v>6496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6489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8537</v>
      </c>
    </row>
    <row r="14435" spans="1:9" hidden="1" x14ac:dyDescent="0.25">
      <c r="A14435" s="60" t="s">
        <v>6489</v>
      </c>
      <c r="B14435" s="60" t="s">
        <v>6493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6494</v>
      </c>
      <c r="I14435" s="60"/>
    </row>
    <row r="14436" spans="1:9" hidden="1" x14ac:dyDescent="0.25">
      <c r="A14436" s="60" t="s">
        <v>6489</v>
      </c>
      <c r="B14436" s="111" t="s">
        <v>6937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09"/>
        <v>55000</v>
      </c>
      <c r="H14436" s="86" t="s">
        <v>667</v>
      </c>
      <c r="I14436" s="60" t="s">
        <v>8566</v>
      </c>
    </row>
    <row r="14437" spans="1:9" hidden="1" x14ac:dyDescent="0.25">
      <c r="A14437" s="60" t="s">
        <v>6489</v>
      </c>
      <c r="B14437" s="63" t="s">
        <v>6938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09"/>
        <v>110000</v>
      </c>
      <c r="H14437" s="86" t="s">
        <v>667</v>
      </c>
      <c r="I14437" s="60" t="s">
        <v>8566</v>
      </c>
    </row>
    <row r="14438" spans="1:9" hidden="1" x14ac:dyDescent="0.25">
      <c r="A14438" s="60" t="s">
        <v>6489</v>
      </c>
      <c r="B14438" s="111" t="s">
        <v>6937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09"/>
        <v>110000</v>
      </c>
      <c r="H14438" s="86" t="s">
        <v>2007</v>
      </c>
      <c r="I14438" s="60" t="s">
        <v>8573</v>
      </c>
    </row>
    <row r="14439" spans="1:9" hidden="1" x14ac:dyDescent="0.25">
      <c r="A14439" s="60" t="s">
        <v>6489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09"/>
        <v>165000</v>
      </c>
      <c r="H14439" s="86" t="s">
        <v>1105</v>
      </c>
      <c r="I14439" s="60" t="s">
        <v>12264</v>
      </c>
    </row>
    <row r="14440" spans="1:9" hidden="1" x14ac:dyDescent="0.25">
      <c r="A14440" s="60" t="s">
        <v>6489</v>
      </c>
      <c r="B14440" s="63" t="s">
        <v>6938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09"/>
        <v>110000</v>
      </c>
      <c r="H14440" s="86" t="s">
        <v>1105</v>
      </c>
      <c r="I14440" s="60" t="s">
        <v>12264</v>
      </c>
    </row>
    <row r="14441" spans="1:9" hidden="1" x14ac:dyDescent="0.25">
      <c r="A14441" s="60" t="s">
        <v>6489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09"/>
        <v>900000</v>
      </c>
      <c r="H14441" s="86" t="s">
        <v>2058</v>
      </c>
      <c r="I14441" s="60" t="s">
        <v>12265</v>
      </c>
    </row>
    <row r="14442" spans="1:9" hidden="1" x14ac:dyDescent="0.25">
      <c r="A14442" s="60" t="s">
        <v>6489</v>
      </c>
      <c r="B14442" s="60" t="s">
        <v>6155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09"/>
        <v>4557000</v>
      </c>
      <c r="H14442" s="86" t="s">
        <v>552</v>
      </c>
      <c r="I14442" s="60" t="s">
        <v>10008</v>
      </c>
    </row>
    <row r="14443" spans="1:9" hidden="1" x14ac:dyDescent="0.25">
      <c r="A14443" s="60" t="s">
        <v>6489</v>
      </c>
      <c r="B14443" s="63" t="s">
        <v>12200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09"/>
        <v>270500</v>
      </c>
      <c r="H14443" s="86" t="s">
        <v>552</v>
      </c>
      <c r="I14443" s="60" t="s">
        <v>10008</v>
      </c>
    </row>
    <row r="14444" spans="1:9" hidden="1" x14ac:dyDescent="0.25">
      <c r="A14444" s="60" t="s">
        <v>6489</v>
      </c>
      <c r="B14444" s="94" t="s">
        <v>6198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09"/>
        <v>80000</v>
      </c>
      <c r="H14444" s="86" t="s">
        <v>198</v>
      </c>
      <c r="I14444" s="60" t="s">
        <v>12260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09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3997</v>
      </c>
      <c r="C14446" s="60" t="s">
        <v>4419</v>
      </c>
      <c r="D14446" s="65">
        <v>3</v>
      </c>
      <c r="E14446" s="60" t="s">
        <v>137</v>
      </c>
      <c r="F14446" s="67">
        <v>23206</v>
      </c>
      <c r="G14446" s="68">
        <f t="shared" si="409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3997</v>
      </c>
      <c r="C14447" s="60" t="s">
        <v>4419</v>
      </c>
      <c r="D14447" s="65">
        <v>10</v>
      </c>
      <c r="E14447" s="66" t="s">
        <v>137</v>
      </c>
      <c r="F14447" s="72">
        <v>23206</v>
      </c>
      <c r="G14447" s="68">
        <f t="shared" si="409"/>
        <v>232060</v>
      </c>
      <c r="H14447" s="69" t="s">
        <v>5740</v>
      </c>
      <c r="I14447" s="73"/>
    </row>
    <row r="14448" spans="1:9" hidden="1" x14ac:dyDescent="0.25">
      <c r="A14448" s="60" t="s">
        <v>319</v>
      </c>
      <c r="B14448" s="79" t="s">
        <v>6498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09"/>
        <v>500000</v>
      </c>
      <c r="H14448" s="69" t="s">
        <v>2319</v>
      </c>
      <c r="I14448" s="399"/>
    </row>
    <row r="14449" spans="1:9" hidden="1" x14ac:dyDescent="0.25">
      <c r="A14449" s="60" t="s">
        <v>319</v>
      </c>
      <c r="B14449" s="79" t="s">
        <v>6499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09"/>
        <v>490000</v>
      </c>
      <c r="H14449" s="69" t="s">
        <v>2319</v>
      </c>
      <c r="I14449" s="399"/>
    </row>
    <row r="14450" spans="1:9" hidden="1" x14ac:dyDescent="0.25">
      <c r="A14450" s="60" t="s">
        <v>319</v>
      </c>
      <c r="B14450" s="60" t="s">
        <v>6500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09"/>
        <v>350000</v>
      </c>
      <c r="H14450" s="69" t="s">
        <v>2319</v>
      </c>
      <c r="I14450" s="399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09"/>
        <v>75000</v>
      </c>
      <c r="H14451" s="69" t="s">
        <v>2319</v>
      </c>
      <c r="I14451" s="399"/>
    </row>
    <row r="14452" spans="1:9" x14ac:dyDescent="0.25">
      <c r="A14452" s="60" t="s">
        <v>319</v>
      </c>
      <c r="B14452" s="79" t="s">
        <v>6444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09"/>
        <v>13000</v>
      </c>
      <c r="H14452" s="69" t="s">
        <v>2319</v>
      </c>
      <c r="I14452" s="399"/>
    </row>
    <row r="14453" spans="1:9" hidden="1" x14ac:dyDescent="0.25">
      <c r="A14453" s="60" t="s">
        <v>319</v>
      </c>
      <c r="B14453" s="60" t="s">
        <v>6508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09"/>
        <v>325000</v>
      </c>
      <c r="H14453" s="374" t="s">
        <v>1043</v>
      </c>
      <c r="I14453" s="399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09"/>
        <v>42750</v>
      </c>
      <c r="H14454" s="374" t="s">
        <v>1043</v>
      </c>
      <c r="I14454" s="399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09"/>
        <v>64600</v>
      </c>
      <c r="H14455" s="374" t="s">
        <v>1043</v>
      </c>
      <c r="I14455" s="399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09"/>
        <v>855000</v>
      </c>
      <c r="H14456" s="86" t="s">
        <v>552</v>
      </c>
      <c r="I14456" s="399" t="s">
        <v>12266</v>
      </c>
    </row>
    <row r="14457" spans="1:9" hidden="1" x14ac:dyDescent="0.25">
      <c r="A14457" s="60" t="s">
        <v>319</v>
      </c>
      <c r="B14457" s="63" t="s">
        <v>6509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09"/>
        <v>23200</v>
      </c>
      <c r="H14457" s="86" t="s">
        <v>550</v>
      </c>
      <c r="I14457" s="399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09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31" t="s">
        <v>12267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09"/>
        <v>100000</v>
      </c>
      <c r="H14459" s="86" t="s">
        <v>198</v>
      </c>
      <c r="I14459" s="60" t="s">
        <v>12260</v>
      </c>
    </row>
    <row r="14460" spans="1:9" hidden="1" x14ac:dyDescent="0.25">
      <c r="A14460" s="60" t="s">
        <v>319</v>
      </c>
      <c r="B14460" s="75" t="s">
        <v>6514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09"/>
        <v>1000000</v>
      </c>
      <c r="H14460" s="374" t="s">
        <v>198</v>
      </c>
      <c r="I14460" s="60" t="s">
        <v>12260</v>
      </c>
    </row>
    <row r="14461" spans="1:9" hidden="1" x14ac:dyDescent="0.25">
      <c r="A14461" s="60" t="s">
        <v>319</v>
      </c>
      <c r="B14461" s="60" t="s">
        <v>6512</v>
      </c>
      <c r="C14461" s="60" t="s">
        <v>1053</v>
      </c>
      <c r="D14461" s="81">
        <v>2</v>
      </c>
      <c r="E14461" s="76" t="s">
        <v>28</v>
      </c>
      <c r="F14461" s="398">
        <v>500000</v>
      </c>
      <c r="G14461" s="217">
        <f t="shared" si="409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6513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09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09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6515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09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09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5605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09"/>
        <v>40000</v>
      </c>
      <c r="H14466" s="69" t="s">
        <v>126</v>
      </c>
      <c r="I14466" s="60"/>
    </row>
    <row r="14467" spans="1:9" hidden="1" x14ac:dyDescent="0.25">
      <c r="A14467" s="60" t="s">
        <v>6518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09"/>
        <v>165000</v>
      </c>
      <c r="H14467" s="69" t="s">
        <v>2744</v>
      </c>
      <c r="I14467" s="73" t="s">
        <v>8570</v>
      </c>
    </row>
    <row r="14468" spans="1:9" hidden="1" x14ac:dyDescent="0.25">
      <c r="A14468" s="60" t="s">
        <v>6518</v>
      </c>
      <c r="B14468" s="60" t="s">
        <v>12040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09"/>
        <v>90000</v>
      </c>
      <c r="H14468" s="69" t="s">
        <v>2744</v>
      </c>
      <c r="I14468" s="73" t="s">
        <v>8570</v>
      </c>
    </row>
    <row r="14469" spans="1:9" hidden="1" x14ac:dyDescent="0.25">
      <c r="A14469" s="60" t="s">
        <v>6518</v>
      </c>
      <c r="B14469" s="60" t="s">
        <v>12037</v>
      </c>
      <c r="C14469" s="213" t="s">
        <v>12268</v>
      </c>
      <c r="D14469" s="65">
        <v>1</v>
      </c>
      <c r="E14469" s="66" t="s">
        <v>31</v>
      </c>
      <c r="F14469" s="72">
        <v>1400000</v>
      </c>
      <c r="G14469" s="68">
        <f t="shared" si="409"/>
        <v>1400000</v>
      </c>
      <c r="H14469" s="86" t="s">
        <v>2744</v>
      </c>
      <c r="I14469" s="73" t="s">
        <v>8570</v>
      </c>
    </row>
    <row r="14470" spans="1:9" hidden="1" x14ac:dyDescent="0.25">
      <c r="A14470" s="60" t="s">
        <v>6518</v>
      </c>
      <c r="B14470" s="60" t="s">
        <v>12037</v>
      </c>
      <c r="C14470" s="60" t="s">
        <v>12269</v>
      </c>
      <c r="D14470" s="81">
        <v>1</v>
      </c>
      <c r="E14470" s="66" t="s">
        <v>31</v>
      </c>
      <c r="F14470" s="89">
        <v>1400000</v>
      </c>
      <c r="G14470" s="68">
        <f t="shared" si="409"/>
        <v>1400000</v>
      </c>
      <c r="H14470" s="86" t="s">
        <v>2744</v>
      </c>
      <c r="I14470" s="73" t="s">
        <v>8570</v>
      </c>
    </row>
    <row r="14471" spans="1:9" hidden="1" x14ac:dyDescent="0.25">
      <c r="A14471" s="60" t="s">
        <v>6518</v>
      </c>
      <c r="B14471" s="60" t="s">
        <v>12037</v>
      </c>
      <c r="C14471" s="77" t="s">
        <v>12270</v>
      </c>
      <c r="D14471" s="81">
        <v>1</v>
      </c>
      <c r="E14471" s="66" t="s">
        <v>31</v>
      </c>
      <c r="F14471" s="89">
        <v>1400000</v>
      </c>
      <c r="G14471" s="68">
        <f t="shared" si="409"/>
        <v>1400000</v>
      </c>
      <c r="H14471" s="86" t="s">
        <v>126</v>
      </c>
      <c r="I14471" s="399" t="s">
        <v>8583</v>
      </c>
    </row>
    <row r="14472" spans="1:9" hidden="1" x14ac:dyDescent="0.25">
      <c r="A14472" s="60" t="s">
        <v>6518</v>
      </c>
      <c r="B14472" s="60" t="s">
        <v>11456</v>
      </c>
      <c r="C14472" s="60" t="s">
        <v>5007</v>
      </c>
      <c r="D14472" s="60">
        <v>1</v>
      </c>
      <c r="E14472" s="71" t="s">
        <v>31</v>
      </c>
      <c r="F14472" s="217">
        <v>155000</v>
      </c>
      <c r="G14472" s="68">
        <f t="shared" si="409"/>
        <v>155000</v>
      </c>
      <c r="H14472" s="69" t="s">
        <v>126</v>
      </c>
      <c r="I14472" s="399" t="s">
        <v>8583</v>
      </c>
    </row>
    <row r="14473" spans="1:9" hidden="1" x14ac:dyDescent="0.25">
      <c r="A14473" s="60" t="s">
        <v>6518</v>
      </c>
      <c r="B14473" s="60" t="s">
        <v>12040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09"/>
        <v>45000</v>
      </c>
      <c r="H14473" s="69" t="s">
        <v>126</v>
      </c>
      <c r="I14473" s="399" t="s">
        <v>8583</v>
      </c>
    </row>
    <row r="14474" spans="1:9" hidden="1" x14ac:dyDescent="0.25">
      <c r="A14474" s="60" t="s">
        <v>6518</v>
      </c>
      <c r="B14474" s="60" t="s">
        <v>4240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09"/>
        <v>60000</v>
      </c>
      <c r="H14474" s="69" t="s">
        <v>2319</v>
      </c>
      <c r="I14474" s="399"/>
    </row>
    <row r="14475" spans="1:9" hidden="1" x14ac:dyDescent="0.25">
      <c r="A14475" s="60" t="s">
        <v>6518</v>
      </c>
      <c r="B14475" s="63" t="s">
        <v>6327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09"/>
        <v>25000</v>
      </c>
      <c r="H14475" s="69" t="s">
        <v>2319</v>
      </c>
      <c r="I14475" s="399"/>
    </row>
    <row r="14476" spans="1:9" hidden="1" x14ac:dyDescent="0.25">
      <c r="A14476" s="60" t="s">
        <v>6518</v>
      </c>
      <c r="B14476" s="63" t="s">
        <v>11078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09"/>
        <v>12000</v>
      </c>
      <c r="H14476" s="69" t="s">
        <v>2319</v>
      </c>
      <c r="I14476" s="399"/>
    </row>
    <row r="14477" spans="1:9" hidden="1" x14ac:dyDescent="0.25">
      <c r="A14477" s="60" t="s">
        <v>6518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09"/>
        <v>2800</v>
      </c>
      <c r="H14477" s="69" t="s">
        <v>2319</v>
      </c>
      <c r="I14477" s="399"/>
    </row>
    <row r="14478" spans="1:9" hidden="1" x14ac:dyDescent="0.25">
      <c r="A14478" s="60" t="s">
        <v>6518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09"/>
        <v>228000</v>
      </c>
      <c r="H14478" s="374" t="s">
        <v>536</v>
      </c>
      <c r="I14478" s="399" t="s">
        <v>8587</v>
      </c>
    </row>
    <row r="14479" spans="1:9" hidden="1" x14ac:dyDescent="0.25">
      <c r="A14479" s="60" t="s">
        <v>6518</v>
      </c>
      <c r="B14479" s="60" t="s">
        <v>6525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09"/>
        <v>40000</v>
      </c>
      <c r="H14479" s="69" t="s">
        <v>6521</v>
      </c>
      <c r="I14479" s="399"/>
    </row>
    <row r="14480" spans="1:9" hidden="1" x14ac:dyDescent="0.25">
      <c r="A14480" s="60" t="s">
        <v>6518</v>
      </c>
      <c r="B14480" s="60" t="s">
        <v>6520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09"/>
        <v>80000</v>
      </c>
      <c r="H14480" s="69" t="s">
        <v>6521</v>
      </c>
      <c r="I14480" s="399"/>
    </row>
    <row r="14481" spans="1:9" hidden="1" x14ac:dyDescent="0.25">
      <c r="A14481" s="60" t="s">
        <v>6518</v>
      </c>
      <c r="B14481" s="60" t="s">
        <v>6522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6521</v>
      </c>
      <c r="I14481" s="399"/>
    </row>
    <row r="14482" spans="1:9" hidden="1" x14ac:dyDescent="0.25">
      <c r="A14482" s="60" t="s">
        <v>6518</v>
      </c>
      <c r="B14482" s="60" t="s">
        <v>6523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9"/>
    </row>
    <row r="14483" spans="1:9" hidden="1" x14ac:dyDescent="0.25">
      <c r="A14483" s="60" t="s">
        <v>6518</v>
      </c>
      <c r="B14483" s="60" t="s">
        <v>10630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09"/>
        <v>350000</v>
      </c>
      <c r="H14483" s="86" t="s">
        <v>3530</v>
      </c>
      <c r="I14483" s="399" t="s">
        <v>8577</v>
      </c>
    </row>
    <row r="14484" spans="1:9" hidden="1" x14ac:dyDescent="0.25">
      <c r="A14484" s="60" t="s">
        <v>6518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09"/>
        <v>40000</v>
      </c>
      <c r="H14484" s="86" t="s">
        <v>3530</v>
      </c>
      <c r="I14484" s="399" t="s">
        <v>8577</v>
      </c>
    </row>
    <row r="14485" spans="1:9" hidden="1" x14ac:dyDescent="0.25">
      <c r="A14485" s="60" t="s">
        <v>6518</v>
      </c>
      <c r="B14485" s="60" t="s">
        <v>6506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09"/>
        <v>375000</v>
      </c>
      <c r="H14485" s="86" t="s">
        <v>1101</v>
      </c>
      <c r="I14485" s="60" t="s">
        <v>8578</v>
      </c>
    </row>
    <row r="14486" spans="1:9" hidden="1" x14ac:dyDescent="0.25">
      <c r="A14486" s="60" t="s">
        <v>6518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09"/>
        <v>228000</v>
      </c>
      <c r="H14486" s="86" t="s">
        <v>1101</v>
      </c>
      <c r="I14486" s="60" t="s">
        <v>8578</v>
      </c>
    </row>
    <row r="14487" spans="1:9" hidden="1" x14ac:dyDescent="0.25">
      <c r="A14487" s="60" t="s">
        <v>6518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8">
        <v>45000</v>
      </c>
      <c r="G14487" s="217">
        <f t="shared" si="409"/>
        <v>45000</v>
      </c>
      <c r="H14487" s="86" t="s">
        <v>1101</v>
      </c>
      <c r="I14487" s="60" t="s">
        <v>8578</v>
      </c>
    </row>
    <row r="14488" spans="1:9" hidden="1" x14ac:dyDescent="0.25">
      <c r="A14488" s="60" t="s">
        <v>6518</v>
      </c>
      <c r="B14488" s="79" t="s">
        <v>6461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09"/>
        <v>58000</v>
      </c>
      <c r="H14488" s="86" t="s">
        <v>1101</v>
      </c>
      <c r="I14488" s="60" t="s">
        <v>8578</v>
      </c>
    </row>
    <row r="14489" spans="1:9" hidden="1" x14ac:dyDescent="0.25">
      <c r="A14489" s="435">
        <v>44569</v>
      </c>
      <c r="B14489" s="79" t="s">
        <v>5651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10">F14489*D14489</f>
        <v>495000</v>
      </c>
      <c r="H14489" s="69" t="s">
        <v>2007</v>
      </c>
      <c r="I14489" s="73" t="s">
        <v>8586</v>
      </c>
    </row>
    <row r="14490" spans="1:9" hidden="1" x14ac:dyDescent="0.25">
      <c r="A14490" s="532">
        <v>44569</v>
      </c>
      <c r="B14490" s="60" t="s">
        <v>6526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10"/>
        <v>190000</v>
      </c>
      <c r="H14490" s="69" t="s">
        <v>2435</v>
      </c>
      <c r="I14490" s="73"/>
    </row>
    <row r="14491" spans="1:9" hidden="1" x14ac:dyDescent="0.25">
      <c r="A14491" s="588">
        <v>44569</v>
      </c>
      <c r="B14491" s="79" t="s">
        <v>5651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10"/>
        <v>495000</v>
      </c>
      <c r="H14491" s="69" t="s">
        <v>667</v>
      </c>
      <c r="I14491" s="73" t="s">
        <v>8598</v>
      </c>
    </row>
    <row r="14492" spans="1:9" hidden="1" x14ac:dyDescent="0.25">
      <c r="A14492" s="532">
        <v>44569</v>
      </c>
      <c r="B14492" s="60" t="s">
        <v>6375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10"/>
        <v>230000</v>
      </c>
      <c r="H14492" s="86" t="s">
        <v>3239</v>
      </c>
      <c r="I14492" s="73" t="s">
        <v>12271</v>
      </c>
    </row>
    <row r="14493" spans="1:9" hidden="1" x14ac:dyDescent="0.25">
      <c r="A14493" s="532">
        <v>44569</v>
      </c>
      <c r="B14493" s="60" t="s">
        <v>6454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10"/>
        <v>210000</v>
      </c>
      <c r="H14493" s="86" t="s">
        <v>3239</v>
      </c>
      <c r="I14493" s="73" t="s">
        <v>12271</v>
      </c>
    </row>
    <row r="14494" spans="1:9" hidden="1" x14ac:dyDescent="0.25">
      <c r="A14494" s="532">
        <v>44569</v>
      </c>
      <c r="B14494" s="60" t="s">
        <v>6370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10"/>
        <v>35000</v>
      </c>
      <c r="H14494" s="86" t="s">
        <v>3239</v>
      </c>
      <c r="I14494" s="73" t="s">
        <v>12271</v>
      </c>
    </row>
    <row r="14495" spans="1:9" hidden="1" x14ac:dyDescent="0.25">
      <c r="A14495" s="53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10"/>
        <v>2800</v>
      </c>
      <c r="H14495" s="86" t="s">
        <v>3239</v>
      </c>
      <c r="I14495" s="73" t="s">
        <v>12271</v>
      </c>
    </row>
    <row r="14496" spans="1:9" hidden="1" x14ac:dyDescent="0.25">
      <c r="A14496" s="53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10"/>
        <v>13333</v>
      </c>
      <c r="H14496" s="86" t="s">
        <v>3239</v>
      </c>
      <c r="I14496" s="73" t="s">
        <v>12271</v>
      </c>
    </row>
    <row r="14497" spans="1:9" hidden="1" x14ac:dyDescent="0.25">
      <c r="A14497" s="532">
        <v>44569</v>
      </c>
      <c r="B14497" s="94" t="s">
        <v>4206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10"/>
        <v>195000</v>
      </c>
      <c r="H14497" s="86" t="s">
        <v>3239</v>
      </c>
      <c r="I14497" s="73" t="s">
        <v>12271</v>
      </c>
    </row>
    <row r="14498" spans="1:9" hidden="1" x14ac:dyDescent="0.25">
      <c r="A14498" s="532">
        <v>44569</v>
      </c>
      <c r="B14498" s="79" t="s">
        <v>4852</v>
      </c>
      <c r="C14498" s="60" t="s">
        <v>4853</v>
      </c>
      <c r="D14498" s="81">
        <v>1</v>
      </c>
      <c r="E14498" s="66" t="s">
        <v>31</v>
      </c>
      <c r="F14498" s="217">
        <v>187035</v>
      </c>
      <c r="G14498" s="68">
        <f t="shared" si="410"/>
        <v>187035</v>
      </c>
      <c r="H14498" s="86" t="s">
        <v>3239</v>
      </c>
      <c r="I14498" s="73" t="s">
        <v>12271</v>
      </c>
    </row>
    <row r="14499" spans="1:9" hidden="1" x14ac:dyDescent="0.25">
      <c r="A14499" s="53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10"/>
        <v>208134</v>
      </c>
      <c r="H14499" s="86" t="s">
        <v>3239</v>
      </c>
      <c r="I14499" s="73" t="s">
        <v>12271</v>
      </c>
    </row>
    <row r="14500" spans="1:9" hidden="1" x14ac:dyDescent="0.25">
      <c r="A14500" s="53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10"/>
        <v>495000</v>
      </c>
      <c r="H14500" s="86" t="s">
        <v>3239</v>
      </c>
      <c r="I14500" s="73" t="s">
        <v>12271</v>
      </c>
    </row>
    <row r="14501" spans="1:9" hidden="1" x14ac:dyDescent="0.25">
      <c r="A14501" s="53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10"/>
        <v>75000</v>
      </c>
      <c r="H14501" s="69" t="s">
        <v>552</v>
      </c>
      <c r="I14501" s="399" t="s">
        <v>12272</v>
      </c>
    </row>
    <row r="14502" spans="1:9" hidden="1" x14ac:dyDescent="0.25">
      <c r="A14502" s="532">
        <v>44569</v>
      </c>
      <c r="B14502" s="63" t="s">
        <v>113</v>
      </c>
      <c r="C14502" s="111" t="s">
        <v>12273</v>
      </c>
      <c r="D14502" s="65">
        <v>2</v>
      </c>
      <c r="E14502" s="66" t="s">
        <v>31</v>
      </c>
      <c r="F14502" s="67">
        <v>214500</v>
      </c>
      <c r="G14502" s="68">
        <f t="shared" si="410"/>
        <v>429000</v>
      </c>
      <c r="H14502" s="69" t="s">
        <v>8761</v>
      </c>
      <c r="I14502" s="399" t="s">
        <v>12274</v>
      </c>
    </row>
    <row r="14503" spans="1:9" hidden="1" x14ac:dyDescent="0.25">
      <c r="A14503" s="532">
        <v>44569</v>
      </c>
      <c r="B14503" s="60" t="s">
        <v>12275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10174</v>
      </c>
      <c r="I14503" s="399" t="s">
        <v>12274</v>
      </c>
    </row>
    <row r="14504" spans="1:9" hidden="1" x14ac:dyDescent="0.25">
      <c r="A14504" s="532">
        <v>44569</v>
      </c>
      <c r="B14504" s="60" t="s">
        <v>12275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9948</v>
      </c>
      <c r="I14504" s="399" t="s">
        <v>12274</v>
      </c>
    </row>
    <row r="14505" spans="1:9" hidden="1" x14ac:dyDescent="0.25">
      <c r="A14505" s="53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10"/>
        <v>830000</v>
      </c>
      <c r="H14505" s="86" t="s">
        <v>6686</v>
      </c>
      <c r="I14505" s="399" t="s">
        <v>12276</v>
      </c>
    </row>
    <row r="14506" spans="1:9" hidden="1" x14ac:dyDescent="0.25">
      <c r="A14506" s="532">
        <v>44569</v>
      </c>
      <c r="B14506" s="60" t="s">
        <v>12277</v>
      </c>
      <c r="C14506" s="203" t="s">
        <v>12278</v>
      </c>
      <c r="D14506" s="81">
        <v>1</v>
      </c>
      <c r="E14506" s="66" t="s">
        <v>31</v>
      </c>
      <c r="F14506" s="89">
        <v>3700000</v>
      </c>
      <c r="G14506" s="68">
        <f t="shared" si="410"/>
        <v>3700000</v>
      </c>
      <c r="H14506" s="86" t="s">
        <v>1013</v>
      </c>
      <c r="I14506" s="399" t="s">
        <v>12276</v>
      </c>
    </row>
    <row r="14507" spans="1:9" hidden="1" x14ac:dyDescent="0.25">
      <c r="A14507" s="532">
        <v>44569</v>
      </c>
      <c r="B14507" s="60" t="s">
        <v>12279</v>
      </c>
      <c r="C14507" s="60" t="s">
        <v>12280</v>
      </c>
      <c r="D14507" s="60">
        <v>1</v>
      </c>
      <c r="E14507" s="71" t="s">
        <v>31</v>
      </c>
      <c r="F14507" s="61">
        <v>4200000</v>
      </c>
      <c r="G14507" s="68">
        <f t="shared" si="410"/>
        <v>4200000</v>
      </c>
      <c r="H14507" s="86" t="s">
        <v>1013</v>
      </c>
      <c r="I14507" s="399"/>
    </row>
    <row r="14508" spans="1:9" hidden="1" x14ac:dyDescent="0.25">
      <c r="A14508" s="532">
        <v>44569</v>
      </c>
      <c r="B14508" s="60" t="s">
        <v>6536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10"/>
        <v>1500000</v>
      </c>
      <c r="H14508" s="86" t="s">
        <v>1013</v>
      </c>
      <c r="I14508" s="399"/>
    </row>
    <row r="14509" spans="1:9" hidden="1" x14ac:dyDescent="0.25">
      <c r="A14509" s="532">
        <v>44569</v>
      </c>
      <c r="B14509" s="60" t="s">
        <v>12281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10"/>
        <v>500000</v>
      </c>
      <c r="H14509" s="86" t="s">
        <v>1013</v>
      </c>
      <c r="I14509" s="399"/>
    </row>
    <row r="14510" spans="1:9" hidden="1" x14ac:dyDescent="0.25">
      <c r="A14510" s="53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10"/>
        <v>28000</v>
      </c>
      <c r="H14510" s="69" t="s">
        <v>147</v>
      </c>
      <c r="I14510" s="60"/>
    </row>
    <row r="14511" spans="1:9" x14ac:dyDescent="0.25">
      <c r="A14511" s="532">
        <v>44569</v>
      </c>
      <c r="B14511" s="79" t="s">
        <v>6444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10"/>
        <v>26000</v>
      </c>
      <c r="H14511" s="69" t="s">
        <v>147</v>
      </c>
      <c r="I14511" s="60"/>
    </row>
    <row r="14512" spans="1:9" hidden="1" x14ac:dyDescent="0.25">
      <c r="A14512" s="53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10"/>
        <v>75000</v>
      </c>
      <c r="H14512" s="69" t="s">
        <v>147</v>
      </c>
      <c r="I14512" s="60"/>
    </row>
    <row r="14513" spans="1:9" hidden="1" x14ac:dyDescent="0.25">
      <c r="A14513" s="532">
        <v>44569</v>
      </c>
      <c r="B14513" s="60" t="s">
        <v>6533</v>
      </c>
      <c r="C14513" s="60" t="s">
        <v>6530</v>
      </c>
      <c r="D14513" s="81">
        <v>2</v>
      </c>
      <c r="E14513" s="66" t="s">
        <v>638</v>
      </c>
      <c r="F14513" s="217">
        <v>558500</v>
      </c>
      <c r="G14513" s="68">
        <f t="shared" si="410"/>
        <v>1117000</v>
      </c>
      <c r="H14513" s="69" t="s">
        <v>147</v>
      </c>
      <c r="I14513" s="60"/>
    </row>
    <row r="14514" spans="1:9" hidden="1" x14ac:dyDescent="0.25">
      <c r="A14514" s="532">
        <v>44569</v>
      </c>
      <c r="B14514" s="63" t="s">
        <v>6534</v>
      </c>
      <c r="C14514" s="60" t="s">
        <v>6530</v>
      </c>
      <c r="D14514" s="81">
        <v>4</v>
      </c>
      <c r="E14514" s="66" t="s">
        <v>638</v>
      </c>
      <c r="F14514" s="217">
        <v>153500</v>
      </c>
      <c r="G14514" s="68">
        <f t="shared" si="410"/>
        <v>614000</v>
      </c>
      <c r="H14514" s="69" t="s">
        <v>147</v>
      </c>
      <c r="I14514" s="60"/>
    </row>
    <row r="14515" spans="1:9" hidden="1" x14ac:dyDescent="0.25">
      <c r="A14515" s="53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10"/>
        <v>30000</v>
      </c>
      <c r="H14515" s="69" t="s">
        <v>147</v>
      </c>
      <c r="I14515" s="60"/>
    </row>
    <row r="14516" spans="1:9" hidden="1" x14ac:dyDescent="0.25">
      <c r="A14516" s="532">
        <v>44569</v>
      </c>
      <c r="B14516" s="60" t="s">
        <v>8381</v>
      </c>
      <c r="C14516" s="60" t="s">
        <v>8382</v>
      </c>
      <c r="D14516" s="65">
        <v>1</v>
      </c>
      <c r="E14516" s="66" t="s">
        <v>31</v>
      </c>
      <c r="F14516" s="72">
        <v>92500</v>
      </c>
      <c r="G14516" s="68">
        <f t="shared" si="410"/>
        <v>92500</v>
      </c>
      <c r="H14516" s="69" t="s">
        <v>714</v>
      </c>
      <c r="I14516" s="60" t="s">
        <v>8584</v>
      </c>
    </row>
    <row r="14517" spans="1:9" hidden="1" x14ac:dyDescent="0.25">
      <c r="A14517" s="53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10"/>
        <v>39000</v>
      </c>
      <c r="H14517" s="69" t="s">
        <v>714</v>
      </c>
      <c r="I14517" s="60" t="s">
        <v>8584</v>
      </c>
    </row>
    <row r="14518" spans="1:9" hidden="1" x14ac:dyDescent="0.25">
      <c r="A14518" s="532">
        <v>44569</v>
      </c>
      <c r="B14518" s="60" t="s">
        <v>6529</v>
      </c>
      <c r="C14518" s="60" t="s">
        <v>6530</v>
      </c>
      <c r="D14518" s="65">
        <v>12</v>
      </c>
      <c r="E14518" s="76" t="s">
        <v>815</v>
      </c>
      <c r="F14518" s="72">
        <v>719000</v>
      </c>
      <c r="G14518" s="217">
        <f t="shared" si="410"/>
        <v>8628000</v>
      </c>
      <c r="H14518" s="69" t="s">
        <v>552</v>
      </c>
      <c r="I14518" s="60" t="s">
        <v>8754</v>
      </c>
    </row>
    <row r="14519" spans="1:9" hidden="1" x14ac:dyDescent="0.25">
      <c r="A14519" s="532">
        <v>44569</v>
      </c>
      <c r="B14519" s="60" t="s">
        <v>6531</v>
      </c>
      <c r="C14519" s="60" t="s">
        <v>6530</v>
      </c>
      <c r="D14519" s="65">
        <v>15</v>
      </c>
      <c r="E14519" s="76" t="s">
        <v>638</v>
      </c>
      <c r="F14519" s="72">
        <v>224500</v>
      </c>
      <c r="G14519" s="217">
        <f t="shared" si="410"/>
        <v>3367500</v>
      </c>
      <c r="H14519" s="69" t="s">
        <v>552</v>
      </c>
      <c r="I14519" s="60" t="s">
        <v>8754</v>
      </c>
    </row>
    <row r="14520" spans="1:9" hidden="1" x14ac:dyDescent="0.25">
      <c r="A14520" s="532">
        <v>44569</v>
      </c>
      <c r="B14520" s="60" t="s">
        <v>6532</v>
      </c>
      <c r="C14520" s="60" t="s">
        <v>6530</v>
      </c>
      <c r="D14520" s="65">
        <v>8</v>
      </c>
      <c r="E14520" s="66" t="s">
        <v>638</v>
      </c>
      <c r="F14520" s="217">
        <v>310500</v>
      </c>
      <c r="G14520" s="68">
        <f t="shared" si="410"/>
        <v>2484000</v>
      </c>
      <c r="H14520" s="69" t="s">
        <v>552</v>
      </c>
      <c r="I14520" s="60" t="s">
        <v>8754</v>
      </c>
    </row>
    <row r="14521" spans="1:9" hidden="1" x14ac:dyDescent="0.25">
      <c r="A14521" s="532">
        <v>44569</v>
      </c>
      <c r="B14521" s="79" t="s">
        <v>5651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10"/>
        <v>495000</v>
      </c>
      <c r="H14521" s="86" t="s">
        <v>160</v>
      </c>
      <c r="I14521" s="60" t="s">
        <v>8600</v>
      </c>
    </row>
    <row r="14522" spans="1:9" hidden="1" x14ac:dyDescent="0.25">
      <c r="A14522" s="532">
        <v>44569</v>
      </c>
      <c r="B14522" s="79" t="s">
        <v>6461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10"/>
        <v>58000</v>
      </c>
      <c r="H14522" s="86" t="s">
        <v>160</v>
      </c>
      <c r="I14522" s="60" t="s">
        <v>8600</v>
      </c>
    </row>
    <row r="14523" spans="1:9" hidden="1" x14ac:dyDescent="0.25">
      <c r="A14523" s="63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10"/>
        <v>33000</v>
      </c>
      <c r="H14523" s="86" t="s">
        <v>160</v>
      </c>
      <c r="I14523" s="60" t="s">
        <v>8600</v>
      </c>
    </row>
    <row r="14524" spans="1:9" hidden="1" x14ac:dyDescent="0.25">
      <c r="A14524" s="53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10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6549</v>
      </c>
      <c r="C14525" s="60" t="s">
        <v>6550</v>
      </c>
      <c r="D14525" s="81">
        <v>1</v>
      </c>
      <c r="E14525" s="66" t="s">
        <v>877</v>
      </c>
      <c r="F14525" s="82">
        <v>50000</v>
      </c>
      <c r="G14525" s="68">
        <f t="shared" si="410"/>
        <v>50000</v>
      </c>
      <c r="H14525" s="86" t="s">
        <v>6362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10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3997</v>
      </c>
      <c r="C14527" s="60" t="s">
        <v>4419</v>
      </c>
      <c r="D14527" s="81">
        <v>6</v>
      </c>
      <c r="E14527" s="66" t="s">
        <v>137</v>
      </c>
      <c r="F14527" s="217">
        <v>23206</v>
      </c>
      <c r="G14527" s="68">
        <f t="shared" si="410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12282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10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10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10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10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6937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10"/>
        <v>165000</v>
      </c>
      <c r="H14532" s="69" t="s">
        <v>620</v>
      </c>
      <c r="I14532" s="399" t="s">
        <v>8605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10"/>
        <v>36975</v>
      </c>
      <c r="H14533" s="69" t="s">
        <v>154</v>
      </c>
      <c r="I14533" s="399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10"/>
        <v>27000</v>
      </c>
      <c r="H14534" s="69" t="s">
        <v>2319</v>
      </c>
      <c r="I14534" s="399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10"/>
        <v>9000</v>
      </c>
      <c r="H14535" s="86" t="s">
        <v>2319</v>
      </c>
      <c r="I14535" s="399"/>
    </row>
    <row r="14536" spans="1:9" hidden="1" x14ac:dyDescent="0.25">
      <c r="A14536" s="218">
        <v>44600</v>
      </c>
      <c r="B14536" s="79" t="s">
        <v>6538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10"/>
        <v>28000</v>
      </c>
      <c r="H14536" s="86" t="s">
        <v>2319</v>
      </c>
      <c r="I14536" s="399"/>
    </row>
    <row r="14537" spans="1:9" hidden="1" x14ac:dyDescent="0.25">
      <c r="A14537" s="218">
        <v>44600</v>
      </c>
      <c r="B14537" s="79" t="s">
        <v>6539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10"/>
        <v>7000</v>
      </c>
      <c r="H14537" s="86" t="s">
        <v>2319</v>
      </c>
      <c r="I14537" s="399"/>
    </row>
    <row r="14538" spans="1:9" hidden="1" x14ac:dyDescent="0.25">
      <c r="A14538" s="218">
        <v>44600</v>
      </c>
      <c r="B14538" s="60" t="s">
        <v>6540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10"/>
        <v>4500</v>
      </c>
      <c r="H14538" s="86" t="s">
        <v>2319</v>
      </c>
      <c r="I14538" s="399"/>
    </row>
    <row r="14539" spans="1:9" hidden="1" x14ac:dyDescent="0.25">
      <c r="A14539" s="218">
        <v>44600</v>
      </c>
      <c r="B14539" s="60" t="s">
        <v>6541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9"/>
    </row>
    <row r="14540" spans="1:9" hidden="1" x14ac:dyDescent="0.25">
      <c r="A14540" s="218">
        <v>44600</v>
      </c>
      <c r="B14540" s="60" t="s">
        <v>4958</v>
      </c>
      <c r="C14540" s="60" t="s">
        <v>11104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6543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10"/>
        <v>140000</v>
      </c>
      <c r="H14541" s="69" t="s">
        <v>1041</v>
      </c>
      <c r="I14541" s="60" t="s">
        <v>12283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10"/>
        <v>35000</v>
      </c>
      <c r="H14542" s="69" t="s">
        <v>1041</v>
      </c>
      <c r="I14542" s="60" t="s">
        <v>8604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10"/>
        <v>75000</v>
      </c>
      <c r="H14543" s="86" t="s">
        <v>147</v>
      </c>
      <c r="I14543" s="73"/>
    </row>
    <row r="14544" spans="1:9" x14ac:dyDescent="0.25">
      <c r="A14544" s="218">
        <v>44628</v>
      </c>
      <c r="B14544" s="79" t="s">
        <v>6444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10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10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10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6937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10"/>
        <v>110000</v>
      </c>
      <c r="H14547" s="86" t="s">
        <v>825</v>
      </c>
      <c r="I14547" s="73" t="s">
        <v>12284</v>
      </c>
    </row>
    <row r="14548" spans="1:9" hidden="1" x14ac:dyDescent="0.25">
      <c r="A14548" s="218">
        <v>44628</v>
      </c>
      <c r="B14548" s="60" t="s">
        <v>6553</v>
      </c>
      <c r="C14548" s="60" t="s">
        <v>6554</v>
      </c>
      <c r="D14548" s="65">
        <v>1</v>
      </c>
      <c r="E14548" s="66" t="s">
        <v>31</v>
      </c>
      <c r="F14548" s="67">
        <v>15000</v>
      </c>
      <c r="G14548" s="68">
        <f t="shared" si="410"/>
        <v>15000</v>
      </c>
      <c r="H14548" s="69" t="s">
        <v>6555</v>
      </c>
      <c r="I14548" s="73"/>
    </row>
    <row r="14549" spans="1:9" hidden="1" x14ac:dyDescent="0.25">
      <c r="A14549" s="218">
        <v>44628</v>
      </c>
      <c r="B14549" s="80" t="s">
        <v>4876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10"/>
        <v>1750000</v>
      </c>
      <c r="H14549" s="86" t="s">
        <v>12285</v>
      </c>
      <c r="I14549" s="73" t="s">
        <v>12286</v>
      </c>
    </row>
    <row r="14550" spans="1:9" hidden="1" x14ac:dyDescent="0.25">
      <c r="A14550" s="218">
        <v>44628</v>
      </c>
      <c r="B14550" s="60" t="s">
        <v>3997</v>
      </c>
      <c r="C14550" s="60" t="s">
        <v>4419</v>
      </c>
      <c r="D14550" s="81">
        <v>4</v>
      </c>
      <c r="E14550" s="66" t="s">
        <v>137</v>
      </c>
      <c r="F14550" s="217">
        <v>23206</v>
      </c>
      <c r="G14550" s="68">
        <f t="shared" si="410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10"/>
        <v>40000</v>
      </c>
      <c r="H14551" s="86" t="s">
        <v>631</v>
      </c>
      <c r="I14551" s="73" t="s">
        <v>12287</v>
      </c>
    </row>
    <row r="14552" spans="1:9" hidden="1" x14ac:dyDescent="0.25">
      <c r="A14552" s="218">
        <v>44628</v>
      </c>
      <c r="B14552" s="60" t="s">
        <v>4925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10"/>
        <v>20000</v>
      </c>
      <c r="H14552" s="69" t="s">
        <v>631</v>
      </c>
      <c r="I14552" s="73" t="s">
        <v>12287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11">F14553*D14553</f>
        <v>35000</v>
      </c>
      <c r="H14553" s="69" t="s">
        <v>631</v>
      </c>
      <c r="I14553" s="73" t="s">
        <v>12287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12287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12287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11"/>
        <v>36975</v>
      </c>
      <c r="H14556" s="69" t="s">
        <v>631</v>
      </c>
      <c r="I14556" s="73" t="s">
        <v>12287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11"/>
        <v>138756</v>
      </c>
      <c r="H14557" s="69" t="s">
        <v>631</v>
      </c>
      <c r="I14557" s="73" t="s">
        <v>12287</v>
      </c>
    </row>
    <row r="14558" spans="1:9" hidden="1" x14ac:dyDescent="0.25">
      <c r="A14558" s="218">
        <v>44628</v>
      </c>
      <c r="B14558" s="63" t="s">
        <v>4170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11"/>
        <v>21000</v>
      </c>
      <c r="H14558" s="69" t="s">
        <v>631</v>
      </c>
      <c r="I14558" s="73" t="s">
        <v>12287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11"/>
        <v>134500</v>
      </c>
      <c r="H14559" s="69" t="s">
        <v>631</v>
      </c>
      <c r="I14559" s="73" t="s">
        <v>12287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9" t="s">
        <v>8625</v>
      </c>
    </row>
    <row r="14561" spans="1:9" hidden="1" x14ac:dyDescent="0.25">
      <c r="A14561" s="218">
        <v>44628</v>
      </c>
      <c r="B14561" s="79" t="s">
        <v>5468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8630</v>
      </c>
    </row>
    <row r="14562" spans="1:9" hidden="1" x14ac:dyDescent="0.25">
      <c r="A14562" s="218">
        <v>44628</v>
      </c>
      <c r="B14562" s="79" t="s">
        <v>5651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8630</v>
      </c>
    </row>
    <row r="14563" spans="1:9" hidden="1" x14ac:dyDescent="0.25">
      <c r="A14563" s="218">
        <v>44628</v>
      </c>
      <c r="B14563" s="79" t="s">
        <v>6551</v>
      </c>
      <c r="C14563" s="60" t="s">
        <v>6552</v>
      </c>
      <c r="D14563" s="60">
        <v>1</v>
      </c>
      <c r="E14563" s="71" t="s">
        <v>31</v>
      </c>
      <c r="F14563" s="217">
        <v>45000</v>
      </c>
      <c r="G14563" s="68">
        <f t="shared" si="411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11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6183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11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11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11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11"/>
        <v>264000</v>
      </c>
      <c r="H14568" s="86" t="s">
        <v>1606</v>
      </c>
      <c r="I14568" s="73" t="s">
        <v>12288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11"/>
        <v>208134</v>
      </c>
      <c r="H14569" s="86" t="s">
        <v>671</v>
      </c>
      <c r="I14569" s="73" t="s">
        <v>8628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11"/>
        <v>13333</v>
      </c>
      <c r="H14570" s="86" t="s">
        <v>671</v>
      </c>
      <c r="I14570" s="73" t="s">
        <v>8628</v>
      </c>
    </row>
    <row r="14571" spans="1:9" hidden="1" x14ac:dyDescent="0.25">
      <c r="A14571" s="218">
        <v>44659</v>
      </c>
      <c r="B14571" s="60" t="s">
        <v>6449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11"/>
        <v>8000</v>
      </c>
      <c r="H14571" s="86" t="s">
        <v>671</v>
      </c>
      <c r="I14571" s="73" t="s">
        <v>8628</v>
      </c>
    </row>
    <row r="14572" spans="1:9" hidden="1" x14ac:dyDescent="0.25">
      <c r="A14572" s="218">
        <v>44659</v>
      </c>
      <c r="B14572" s="79" t="s">
        <v>12289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11"/>
        <v>140000</v>
      </c>
      <c r="H14572" s="86" t="s">
        <v>671</v>
      </c>
      <c r="I14572" s="73" t="s">
        <v>8628</v>
      </c>
    </row>
    <row r="14573" spans="1:9" hidden="1" x14ac:dyDescent="0.25">
      <c r="A14573" s="218">
        <v>44659</v>
      </c>
      <c r="B14573" s="79" t="s">
        <v>6166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11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5120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11"/>
        <v>5200000</v>
      </c>
      <c r="H14574" s="69" t="s">
        <v>687</v>
      </c>
      <c r="I14574" s="73" t="s">
        <v>12290</v>
      </c>
    </row>
    <row r="14575" spans="1:9" hidden="1" x14ac:dyDescent="0.25">
      <c r="A14575" s="218">
        <v>44659</v>
      </c>
      <c r="B14575" s="79" t="s">
        <v>4852</v>
      </c>
      <c r="C14575" s="60" t="s">
        <v>4853</v>
      </c>
      <c r="D14575" s="65">
        <v>1</v>
      </c>
      <c r="E14575" s="66" t="s">
        <v>31</v>
      </c>
      <c r="F14575" s="62">
        <v>187035</v>
      </c>
      <c r="G14575" s="68">
        <f t="shared" si="411"/>
        <v>187035</v>
      </c>
      <c r="H14575" s="86" t="s">
        <v>3530</v>
      </c>
      <c r="I14575" s="73" t="s">
        <v>8629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11"/>
        <v>90000</v>
      </c>
      <c r="H14576" s="86" t="s">
        <v>154</v>
      </c>
      <c r="I14576" s="73" t="s">
        <v>8625</v>
      </c>
    </row>
    <row r="14577" spans="1:9" hidden="1" x14ac:dyDescent="0.25">
      <c r="A14577" s="218">
        <v>44659</v>
      </c>
      <c r="B14577" s="60" t="s">
        <v>3997</v>
      </c>
      <c r="C14577" s="60" t="s">
        <v>4419</v>
      </c>
      <c r="D14577" s="81">
        <v>1.5</v>
      </c>
      <c r="E14577" s="66" t="s">
        <v>137</v>
      </c>
      <c r="F14577" s="217">
        <v>23206</v>
      </c>
      <c r="G14577" s="68">
        <f t="shared" si="411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11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11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11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11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11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12291</v>
      </c>
      <c r="D14583" s="65">
        <v>1</v>
      </c>
      <c r="E14583" s="66" t="s">
        <v>31</v>
      </c>
      <c r="F14583" s="67">
        <v>3400000</v>
      </c>
      <c r="G14583" s="68">
        <f t="shared" si="411"/>
        <v>3400000</v>
      </c>
      <c r="H14583" s="69" t="s">
        <v>552</v>
      </c>
      <c r="I14583" s="73" t="s">
        <v>12292</v>
      </c>
    </row>
    <row r="14584" spans="1:9" hidden="1" x14ac:dyDescent="0.25">
      <c r="A14584" s="218">
        <v>44659</v>
      </c>
      <c r="B14584" s="79" t="s">
        <v>101</v>
      </c>
      <c r="C14584" s="60" t="s">
        <v>12293</v>
      </c>
      <c r="D14584" s="65">
        <v>1</v>
      </c>
      <c r="E14584" s="66" t="s">
        <v>31</v>
      </c>
      <c r="F14584" s="67">
        <v>3400000</v>
      </c>
      <c r="G14584" s="68">
        <f t="shared" si="411"/>
        <v>3400000</v>
      </c>
      <c r="H14584" s="69" t="s">
        <v>552</v>
      </c>
      <c r="I14584" s="73" t="s">
        <v>12292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12292</v>
      </c>
    </row>
    <row r="14586" spans="1:9" hidden="1" x14ac:dyDescent="0.25">
      <c r="A14586" s="218">
        <v>44659</v>
      </c>
      <c r="B14586" s="79" t="s">
        <v>3442</v>
      </c>
      <c r="C14586" s="60" t="s">
        <v>12294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12295</v>
      </c>
    </row>
    <row r="14587" spans="1:9" hidden="1" x14ac:dyDescent="0.25">
      <c r="A14587" s="218">
        <v>44659</v>
      </c>
      <c r="B14587" s="79" t="s">
        <v>3442</v>
      </c>
      <c r="C14587" s="60" t="s">
        <v>12296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12295</v>
      </c>
    </row>
    <row r="14588" spans="1:9" hidden="1" x14ac:dyDescent="0.25">
      <c r="A14588" s="218">
        <v>44659</v>
      </c>
      <c r="B14588" s="79" t="s">
        <v>3442</v>
      </c>
      <c r="C14588" s="60" t="s">
        <v>12297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12295</v>
      </c>
    </row>
    <row r="14589" spans="1:9" hidden="1" x14ac:dyDescent="0.25">
      <c r="A14589" s="218">
        <v>44659</v>
      </c>
      <c r="B14589" s="79" t="s">
        <v>3442</v>
      </c>
      <c r="C14589" s="74" t="s">
        <v>12298</v>
      </c>
      <c r="D14589" s="81">
        <v>1</v>
      </c>
      <c r="E14589" s="66" t="s">
        <v>31</v>
      </c>
      <c r="F14589" s="61">
        <v>1650000</v>
      </c>
      <c r="G14589" s="68">
        <f t="shared" si="411"/>
        <v>1650000</v>
      </c>
      <c r="H14589" s="86" t="s">
        <v>696</v>
      </c>
      <c r="I14589" s="60" t="s">
        <v>12295</v>
      </c>
    </row>
    <row r="14590" spans="1:9" hidden="1" x14ac:dyDescent="0.25">
      <c r="A14590" s="218">
        <v>44659</v>
      </c>
      <c r="B14590" s="79" t="s">
        <v>3442</v>
      </c>
      <c r="C14590" s="60" t="s">
        <v>12299</v>
      </c>
      <c r="D14590" s="60">
        <v>1</v>
      </c>
      <c r="E14590" s="71" t="s">
        <v>31</v>
      </c>
      <c r="F14590" s="61">
        <v>1650000</v>
      </c>
      <c r="G14590" s="68">
        <f t="shared" si="411"/>
        <v>1650000</v>
      </c>
      <c r="H14590" s="86" t="s">
        <v>696</v>
      </c>
      <c r="I14590" s="60" t="s">
        <v>12295</v>
      </c>
    </row>
    <row r="14591" spans="1:9" hidden="1" x14ac:dyDescent="0.25">
      <c r="A14591" s="218">
        <v>44659</v>
      </c>
      <c r="B14591" s="79" t="s">
        <v>101</v>
      </c>
      <c r="C14591" s="60" t="s">
        <v>12300</v>
      </c>
      <c r="D14591" s="65">
        <v>1</v>
      </c>
      <c r="E14591" s="66" t="s">
        <v>31</v>
      </c>
      <c r="F14591" s="67">
        <v>3400000</v>
      </c>
      <c r="G14591" s="68">
        <f t="shared" si="411"/>
        <v>3400000</v>
      </c>
      <c r="H14591" s="86" t="s">
        <v>696</v>
      </c>
      <c r="I14591" s="60" t="s">
        <v>12295</v>
      </c>
    </row>
    <row r="14592" spans="1:9" hidden="1" x14ac:dyDescent="0.25">
      <c r="A14592" s="218">
        <v>44659</v>
      </c>
      <c r="B14592" s="79" t="s">
        <v>101</v>
      </c>
      <c r="C14592" s="60" t="s">
        <v>12301</v>
      </c>
      <c r="D14592" s="65">
        <v>1</v>
      </c>
      <c r="E14592" s="66" t="s">
        <v>31</v>
      </c>
      <c r="F14592" s="67">
        <v>3400000</v>
      </c>
      <c r="G14592" s="68">
        <f t="shared" si="411"/>
        <v>3400000</v>
      </c>
      <c r="H14592" s="86" t="s">
        <v>696</v>
      </c>
      <c r="I14592" s="60" t="s">
        <v>12295</v>
      </c>
    </row>
    <row r="14593" spans="1:9" hidden="1" x14ac:dyDescent="0.25">
      <c r="A14593" s="218">
        <v>44659</v>
      </c>
      <c r="B14593" s="60" t="s">
        <v>6486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11"/>
        <v>300000</v>
      </c>
      <c r="H14593" s="86" t="s">
        <v>12302</v>
      </c>
      <c r="I14593" s="60" t="s">
        <v>12295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11"/>
        <v>403636</v>
      </c>
      <c r="H14594" s="69" t="s">
        <v>696</v>
      </c>
      <c r="I14594" s="60" t="s">
        <v>12295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11"/>
        <v>480760</v>
      </c>
      <c r="H14595" s="69" t="s">
        <v>696</v>
      </c>
      <c r="I14595" s="60" t="s">
        <v>12295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11"/>
        <v>606000</v>
      </c>
      <c r="H14596" s="69" t="s">
        <v>696</v>
      </c>
      <c r="I14596" s="60" t="s">
        <v>12295</v>
      </c>
    </row>
    <row r="14597" spans="1:9" hidden="1" x14ac:dyDescent="0.25">
      <c r="A14597" s="218">
        <v>44659</v>
      </c>
      <c r="B14597" s="79" t="s">
        <v>5651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11"/>
        <v>495000</v>
      </c>
      <c r="H14597" s="86" t="s">
        <v>12303</v>
      </c>
      <c r="I14597" s="60" t="s">
        <v>12304</v>
      </c>
    </row>
    <row r="14598" spans="1:9" hidden="1" x14ac:dyDescent="0.25">
      <c r="A14598" s="218">
        <v>44659</v>
      </c>
      <c r="B14598" s="79" t="s">
        <v>5651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11"/>
        <v>495000</v>
      </c>
      <c r="H14598" s="86" t="s">
        <v>12305</v>
      </c>
      <c r="I14598" s="60" t="s">
        <v>12304</v>
      </c>
    </row>
    <row r="14599" spans="1:9" hidden="1" x14ac:dyDescent="0.25">
      <c r="A14599" s="218">
        <v>44659</v>
      </c>
      <c r="B14599" s="60" t="s">
        <v>5742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11"/>
        <v>380000</v>
      </c>
      <c r="H14599" s="86" t="s">
        <v>4565</v>
      </c>
      <c r="I14599" s="60" t="s">
        <v>12304</v>
      </c>
    </row>
    <row r="14600" spans="1:9" hidden="1" x14ac:dyDescent="0.25">
      <c r="A14600" s="218">
        <v>44659</v>
      </c>
      <c r="B14600" s="79" t="s">
        <v>101</v>
      </c>
      <c r="C14600" s="60" t="s">
        <v>12306</v>
      </c>
      <c r="D14600" s="60">
        <v>1</v>
      </c>
      <c r="E14600" s="60" t="s">
        <v>31</v>
      </c>
      <c r="F14600" s="61">
        <v>3400000</v>
      </c>
      <c r="G14600" s="68">
        <f t="shared" si="411"/>
        <v>3400000</v>
      </c>
      <c r="H14600" s="86" t="s">
        <v>1266</v>
      </c>
      <c r="I14600" s="60" t="s">
        <v>12307</v>
      </c>
    </row>
    <row r="14601" spans="1:9" hidden="1" x14ac:dyDescent="0.25">
      <c r="A14601" s="218">
        <v>44659</v>
      </c>
      <c r="B14601" s="79" t="s">
        <v>101</v>
      </c>
      <c r="C14601" s="60" t="s">
        <v>12308</v>
      </c>
      <c r="D14601" s="65">
        <v>1</v>
      </c>
      <c r="E14601" s="60" t="s">
        <v>31</v>
      </c>
      <c r="F14601" s="67">
        <v>3400000</v>
      </c>
      <c r="G14601" s="68">
        <f t="shared" si="411"/>
        <v>3400000</v>
      </c>
      <c r="H14601" s="86" t="s">
        <v>1266</v>
      </c>
      <c r="I14601" s="60" t="s">
        <v>12307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11"/>
        <v>388000</v>
      </c>
      <c r="H14602" s="86" t="s">
        <v>1266</v>
      </c>
      <c r="I14602" s="60" t="s">
        <v>12307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11"/>
        <v>79000</v>
      </c>
      <c r="H14603" s="86" t="s">
        <v>1266</v>
      </c>
      <c r="I14603" s="60" t="s">
        <v>12307</v>
      </c>
    </row>
    <row r="14604" spans="1:9" hidden="1" x14ac:dyDescent="0.25">
      <c r="A14604" s="218">
        <v>44659</v>
      </c>
      <c r="B14604" s="63" t="s">
        <v>12309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11"/>
        <v>80000</v>
      </c>
      <c r="H14604" s="86" t="s">
        <v>1266</v>
      </c>
      <c r="I14604" s="60" t="s">
        <v>12307</v>
      </c>
    </row>
    <row r="14605" spans="1:9" hidden="1" x14ac:dyDescent="0.25">
      <c r="A14605" s="218">
        <v>44659</v>
      </c>
      <c r="B14605" s="60" t="s">
        <v>6556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11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11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3997</v>
      </c>
      <c r="C14607" s="60" t="s">
        <v>4419</v>
      </c>
      <c r="D14607" s="81">
        <v>4</v>
      </c>
      <c r="E14607" s="66" t="s">
        <v>137</v>
      </c>
      <c r="F14607" s="217">
        <v>23206</v>
      </c>
      <c r="G14607" s="68">
        <f t="shared" si="411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6151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11"/>
        <v>2400000</v>
      </c>
      <c r="H14608" s="69" t="s">
        <v>3239</v>
      </c>
      <c r="I14608" s="73" t="s">
        <v>12271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11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11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6475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11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6557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11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11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4885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11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11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6563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11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6564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12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6565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12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8" t="s">
        <v>135</v>
      </c>
      <c r="C14619" s="378" t="s">
        <v>136</v>
      </c>
      <c r="D14619" s="377">
        <v>8</v>
      </c>
      <c r="E14619" s="501" t="s">
        <v>137</v>
      </c>
      <c r="F14619" s="380">
        <v>33000</v>
      </c>
      <c r="G14619" s="380">
        <f t="shared" si="412"/>
        <v>264000</v>
      </c>
      <c r="H14619" s="497" t="s">
        <v>558</v>
      </c>
      <c r="I14619" s="446"/>
    </row>
    <row r="14620" spans="1:9" hidden="1" x14ac:dyDescent="0.25">
      <c r="A14620" s="218">
        <v>44689</v>
      </c>
      <c r="B14620" s="60" t="s">
        <v>6562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8628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12"/>
        <v>35000</v>
      </c>
      <c r="H14621" s="86" t="s">
        <v>671</v>
      </c>
      <c r="I14621" s="73" t="s">
        <v>8628</v>
      </c>
    </row>
    <row r="14622" spans="1:9" hidden="1" x14ac:dyDescent="0.25">
      <c r="A14622" s="218">
        <v>44689</v>
      </c>
      <c r="B14622" s="63" t="s">
        <v>4169</v>
      </c>
      <c r="C14622" s="60" t="s">
        <v>8582</v>
      </c>
      <c r="D14622" s="65">
        <v>1</v>
      </c>
      <c r="E14622" s="66" t="s">
        <v>31</v>
      </c>
      <c r="F14622" s="67">
        <v>31000</v>
      </c>
      <c r="G14622" s="68">
        <f t="shared" si="412"/>
        <v>31000</v>
      </c>
      <c r="H14622" s="69" t="s">
        <v>671</v>
      </c>
      <c r="I14622" s="73" t="s">
        <v>8628</v>
      </c>
    </row>
    <row r="14623" spans="1:9" hidden="1" x14ac:dyDescent="0.25">
      <c r="A14623" s="218">
        <v>44689</v>
      </c>
      <c r="B14623" s="63" t="s">
        <v>6658</v>
      </c>
      <c r="C14623" s="87" t="s">
        <v>6659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6686</v>
      </c>
      <c r="I14623" s="73" t="s">
        <v>8616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6686</v>
      </c>
      <c r="I14624" s="73" t="s">
        <v>8616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12"/>
        <v>66000</v>
      </c>
      <c r="H14625" s="69" t="s">
        <v>1013</v>
      </c>
      <c r="I14625" s="73" t="s">
        <v>8616</v>
      </c>
    </row>
    <row r="14626" spans="1:9" hidden="1" x14ac:dyDescent="0.25">
      <c r="A14626" s="218">
        <v>44689</v>
      </c>
      <c r="B14626" s="79" t="s">
        <v>5651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12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6569</v>
      </c>
      <c r="C14627" s="60" t="s">
        <v>646</v>
      </c>
      <c r="D14627" s="81">
        <v>2</v>
      </c>
      <c r="E14627" s="76" t="s">
        <v>28</v>
      </c>
      <c r="F14627" s="398">
        <v>45000</v>
      </c>
      <c r="G14627" s="217">
        <f t="shared" si="412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10816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12310</v>
      </c>
    </row>
    <row r="14629" spans="1:9" hidden="1" x14ac:dyDescent="0.25">
      <c r="A14629" s="218">
        <v>44689</v>
      </c>
      <c r="B14629" s="60" t="s">
        <v>465</v>
      </c>
      <c r="C14629" s="80" t="s">
        <v>12311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12310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13">F14630*D14630</f>
        <v>370000</v>
      </c>
      <c r="H14630" s="86" t="s">
        <v>3530</v>
      </c>
      <c r="I14630" s="60" t="s">
        <v>12310</v>
      </c>
    </row>
    <row r="14631" spans="1:9" hidden="1" x14ac:dyDescent="0.25">
      <c r="A14631" s="218">
        <v>44689</v>
      </c>
      <c r="B14631" s="60" t="s">
        <v>12040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13"/>
        <v>45000</v>
      </c>
      <c r="H14631" s="86" t="s">
        <v>3530</v>
      </c>
      <c r="I14631" s="60" t="s">
        <v>12310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13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13"/>
        <v>99000</v>
      </c>
      <c r="H14633" s="69" t="s">
        <v>5740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13"/>
        <v>154310</v>
      </c>
      <c r="H14634" s="69" t="s">
        <v>5740</v>
      </c>
      <c r="I14634" s="73"/>
    </row>
    <row r="14635" spans="1:9" hidden="1" x14ac:dyDescent="0.25">
      <c r="A14635" s="218">
        <v>44720</v>
      </c>
      <c r="B14635" s="79" t="s">
        <v>6557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13"/>
        <v>135000</v>
      </c>
      <c r="H14635" s="86" t="s">
        <v>789</v>
      </c>
      <c r="I14635" s="73" t="s">
        <v>9951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13"/>
        <v>264000</v>
      </c>
      <c r="H14636" s="86" t="s">
        <v>789</v>
      </c>
      <c r="I14636" s="73" t="s">
        <v>9951</v>
      </c>
    </row>
    <row r="14637" spans="1:9" hidden="1" x14ac:dyDescent="0.25">
      <c r="A14637" s="218">
        <v>44720</v>
      </c>
      <c r="B14637" s="79" t="s">
        <v>5651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13"/>
        <v>495000</v>
      </c>
      <c r="H14637" s="86" t="s">
        <v>789</v>
      </c>
      <c r="I14637" s="73" t="s">
        <v>9951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13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4669</v>
      </c>
      <c r="F14639" s="82">
        <v>628000</v>
      </c>
      <c r="G14639" s="217">
        <f t="shared" si="413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6566</v>
      </c>
      <c r="C14640" s="60" t="s">
        <v>215</v>
      </c>
      <c r="D14640" s="81">
        <v>3</v>
      </c>
      <c r="E14640" s="66" t="s">
        <v>4669</v>
      </c>
      <c r="F14640" s="217">
        <v>143500</v>
      </c>
      <c r="G14640" s="217">
        <f t="shared" si="413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6567</v>
      </c>
      <c r="C14641" s="60" t="s">
        <v>215</v>
      </c>
      <c r="D14641" s="65">
        <v>12</v>
      </c>
      <c r="E14641" s="66" t="s">
        <v>4669</v>
      </c>
      <c r="F14641" s="67">
        <v>26750</v>
      </c>
      <c r="G14641" s="217">
        <f t="shared" si="413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6568</v>
      </c>
      <c r="C14642" s="60" t="s">
        <v>215</v>
      </c>
      <c r="D14642" s="81">
        <v>12</v>
      </c>
      <c r="E14642" s="66" t="s">
        <v>4669</v>
      </c>
      <c r="F14642" s="217">
        <v>45500</v>
      </c>
      <c r="G14642" s="217">
        <f t="shared" si="413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12312</v>
      </c>
      <c r="C14643" s="60" t="s">
        <v>12313</v>
      </c>
      <c r="D14643" s="81">
        <v>1</v>
      </c>
      <c r="E14643" s="66" t="s">
        <v>31</v>
      </c>
      <c r="F14643" s="82">
        <v>200000</v>
      </c>
      <c r="G14643" s="68">
        <f t="shared" si="413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6571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13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6572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13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4937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13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6573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13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4522</v>
      </c>
      <c r="C14648" s="60" t="s">
        <v>6552</v>
      </c>
      <c r="D14648" s="65">
        <v>1</v>
      </c>
      <c r="E14648" s="66" t="s">
        <v>31</v>
      </c>
      <c r="F14648" s="67">
        <v>11500</v>
      </c>
      <c r="G14648" s="68">
        <f t="shared" si="413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4043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13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4043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13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13"/>
        <v>75000</v>
      </c>
      <c r="H14651" s="86" t="s">
        <v>552</v>
      </c>
      <c r="I14651" s="60" t="s">
        <v>12314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13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13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11" t="s">
        <v>5651</v>
      </c>
      <c r="C14654" s="491" t="s">
        <v>600</v>
      </c>
      <c r="D14654" s="486">
        <v>1</v>
      </c>
      <c r="E14654" s="487" t="s">
        <v>31</v>
      </c>
      <c r="F14654" s="591">
        <v>495000</v>
      </c>
      <c r="G14654" s="489">
        <f t="shared" si="413"/>
        <v>495000</v>
      </c>
      <c r="H14654" s="490" t="s">
        <v>1041</v>
      </c>
      <c r="I14654" s="617" t="s">
        <v>8868</v>
      </c>
    </row>
    <row r="14655" spans="1:9" hidden="1" x14ac:dyDescent="0.25">
      <c r="A14655" s="218">
        <v>44720</v>
      </c>
      <c r="B14655" s="611" t="s">
        <v>5651</v>
      </c>
      <c r="C14655" s="491" t="s">
        <v>600</v>
      </c>
      <c r="D14655" s="486">
        <v>1</v>
      </c>
      <c r="E14655" s="487" t="s">
        <v>31</v>
      </c>
      <c r="F14655" s="591">
        <v>495000</v>
      </c>
      <c r="G14655" s="489">
        <f t="shared" si="413"/>
        <v>495000</v>
      </c>
      <c r="H14655" s="490" t="s">
        <v>1101</v>
      </c>
      <c r="I14655" s="617" t="s">
        <v>12315</v>
      </c>
    </row>
    <row r="14656" spans="1:9" hidden="1" x14ac:dyDescent="0.25">
      <c r="A14656" s="218">
        <v>44720</v>
      </c>
      <c r="B14656" s="60" t="s">
        <v>6574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13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6575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13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6937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13"/>
        <v>110000</v>
      </c>
      <c r="H14658" s="69" t="s">
        <v>2048</v>
      </c>
      <c r="I14658" s="73" t="s">
        <v>12316</v>
      </c>
    </row>
    <row r="14659" spans="1:9" hidden="1" x14ac:dyDescent="0.25">
      <c r="A14659" s="218">
        <v>44720</v>
      </c>
      <c r="B14659" s="80" t="s">
        <v>6576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13"/>
        <v>625000</v>
      </c>
      <c r="H14659" s="374" t="s">
        <v>2858</v>
      </c>
      <c r="I14659" s="73" t="s">
        <v>10712</v>
      </c>
    </row>
    <row r="14660" spans="1:9" hidden="1" x14ac:dyDescent="0.25">
      <c r="A14660" s="218">
        <v>44720</v>
      </c>
      <c r="B14660" s="63" t="s">
        <v>6577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13"/>
        <v>1050000</v>
      </c>
      <c r="H14660" s="374" t="s">
        <v>6578</v>
      </c>
      <c r="I14660" s="73" t="s">
        <v>10712</v>
      </c>
    </row>
    <row r="14661" spans="1:9" hidden="1" x14ac:dyDescent="0.25">
      <c r="A14661" s="218">
        <v>44720</v>
      </c>
      <c r="B14661" s="60" t="s">
        <v>6579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13"/>
        <v>110000</v>
      </c>
      <c r="H14661" s="374" t="s">
        <v>1916</v>
      </c>
      <c r="I14661" s="73" t="s">
        <v>10712</v>
      </c>
    </row>
    <row r="14662" spans="1:9" hidden="1" x14ac:dyDescent="0.25">
      <c r="A14662" s="218">
        <v>44720</v>
      </c>
      <c r="B14662" s="60" t="s">
        <v>6580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13"/>
        <v>188000</v>
      </c>
      <c r="H14662" s="374" t="s">
        <v>1916</v>
      </c>
      <c r="I14662" s="73" t="s">
        <v>10712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13"/>
        <v>297000</v>
      </c>
      <c r="H14663" s="86" t="s">
        <v>631</v>
      </c>
      <c r="I14663" s="60" t="s">
        <v>9952</v>
      </c>
    </row>
    <row r="14664" spans="1:9" hidden="1" x14ac:dyDescent="0.25">
      <c r="A14664" s="218">
        <v>44720</v>
      </c>
      <c r="B14664" s="60" t="s">
        <v>6475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13"/>
        <v>95000</v>
      </c>
      <c r="H14664" s="86" t="s">
        <v>631</v>
      </c>
      <c r="I14664" s="60" t="s">
        <v>9952</v>
      </c>
    </row>
    <row r="14665" spans="1:9" hidden="1" x14ac:dyDescent="0.25">
      <c r="A14665" s="218">
        <v>44720</v>
      </c>
      <c r="B14665" s="63" t="s">
        <v>8381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13"/>
        <v>105000</v>
      </c>
      <c r="H14665" s="86" t="s">
        <v>631</v>
      </c>
      <c r="I14665" s="60" t="s">
        <v>9952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13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12040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13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6363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8415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8415</v>
      </c>
    </row>
    <row r="14670" spans="1:9" hidden="1" x14ac:dyDescent="0.25">
      <c r="A14670" s="218">
        <v>44781</v>
      </c>
      <c r="B14670" s="60" t="s">
        <v>8360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14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14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14"/>
        <v>297000</v>
      </c>
      <c r="H14672" s="86" t="s">
        <v>2007</v>
      </c>
      <c r="I14672" s="73" t="s">
        <v>8412</v>
      </c>
    </row>
    <row r="14673" spans="1:9" hidden="1" x14ac:dyDescent="0.25">
      <c r="A14673" s="218">
        <v>44781</v>
      </c>
      <c r="B14673" s="60" t="s">
        <v>6475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14"/>
        <v>95000</v>
      </c>
      <c r="H14673" s="86" t="s">
        <v>2007</v>
      </c>
      <c r="I14673" s="73" t="s">
        <v>8412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14"/>
        <v>39000</v>
      </c>
      <c r="H14674" s="86" t="s">
        <v>2007</v>
      </c>
      <c r="I14674" s="73" t="s">
        <v>8412</v>
      </c>
    </row>
    <row r="14675" spans="1:9" hidden="1" x14ac:dyDescent="0.25">
      <c r="A14675" s="218">
        <v>44781</v>
      </c>
      <c r="B14675" s="60" t="s">
        <v>8381</v>
      </c>
      <c r="C14675" s="60" t="s">
        <v>8382</v>
      </c>
      <c r="D14675" s="81">
        <v>1</v>
      </c>
      <c r="E14675" s="66" t="s">
        <v>31</v>
      </c>
      <c r="F14675" s="217">
        <v>92500</v>
      </c>
      <c r="G14675" s="217">
        <f t="shared" si="414"/>
        <v>92500</v>
      </c>
      <c r="H14675" s="86" t="s">
        <v>2007</v>
      </c>
      <c r="I14675" s="73" t="s">
        <v>8412</v>
      </c>
    </row>
    <row r="14676" spans="1:9" hidden="1" x14ac:dyDescent="0.25">
      <c r="A14676" s="218">
        <v>44781</v>
      </c>
      <c r="B14676" s="79" t="s">
        <v>4205</v>
      </c>
      <c r="C14676" s="71" t="s">
        <v>5967</v>
      </c>
      <c r="D14676" s="65">
        <v>1</v>
      </c>
      <c r="E14676" s="66" t="s">
        <v>31</v>
      </c>
      <c r="F14676" s="67">
        <v>260000</v>
      </c>
      <c r="G14676" s="217">
        <f t="shared" si="414"/>
        <v>260000</v>
      </c>
      <c r="H14676" s="374" t="s">
        <v>2007</v>
      </c>
      <c r="I14676" s="73" t="s">
        <v>8412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14"/>
        <v>1425000</v>
      </c>
      <c r="H14677" s="69" t="s">
        <v>696</v>
      </c>
      <c r="I14677" s="73" t="s">
        <v>12317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14"/>
        <v>750000</v>
      </c>
      <c r="H14678" s="69" t="s">
        <v>696</v>
      </c>
      <c r="I14678" s="73" t="s">
        <v>12317</v>
      </c>
    </row>
    <row r="14679" spans="1:9" hidden="1" x14ac:dyDescent="0.25">
      <c r="A14679" s="218">
        <v>44781</v>
      </c>
      <c r="B14679" s="79" t="s">
        <v>5651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14"/>
        <v>495000</v>
      </c>
      <c r="H14679" s="69" t="s">
        <v>3462</v>
      </c>
      <c r="I14679" s="73" t="s">
        <v>12317</v>
      </c>
    </row>
    <row r="14680" spans="1:9" hidden="1" x14ac:dyDescent="0.25">
      <c r="A14680" s="218">
        <v>44781</v>
      </c>
      <c r="B14680" s="63" t="s">
        <v>9564</v>
      </c>
      <c r="C14680" s="87" t="s">
        <v>9565</v>
      </c>
      <c r="D14680" s="65">
        <v>1</v>
      </c>
      <c r="E14680" s="66" t="s">
        <v>31</v>
      </c>
      <c r="F14680" s="217">
        <v>324000</v>
      </c>
      <c r="G14680" s="68">
        <f t="shared" si="414"/>
        <v>324000</v>
      </c>
      <c r="H14680" s="69" t="s">
        <v>696</v>
      </c>
      <c r="I14680" s="73" t="s">
        <v>12317</v>
      </c>
    </row>
    <row r="14681" spans="1:9" hidden="1" x14ac:dyDescent="0.25">
      <c r="A14681" s="218">
        <v>44781</v>
      </c>
      <c r="B14681" s="94" t="s">
        <v>6401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14"/>
        <v>550000</v>
      </c>
      <c r="H14681" s="69" t="s">
        <v>696</v>
      </c>
      <c r="I14681" s="73" t="s">
        <v>12317</v>
      </c>
    </row>
    <row r="14682" spans="1:9" hidden="1" x14ac:dyDescent="0.25">
      <c r="A14682" s="218">
        <v>44781</v>
      </c>
      <c r="B14682" s="79" t="s">
        <v>12318</v>
      </c>
      <c r="C14682" s="60" t="s">
        <v>12319</v>
      </c>
      <c r="D14682" s="65">
        <v>1</v>
      </c>
      <c r="E14682" s="66" t="s">
        <v>71</v>
      </c>
      <c r="F14682" s="67">
        <v>1</v>
      </c>
      <c r="G14682" s="68">
        <f t="shared" si="414"/>
        <v>1</v>
      </c>
      <c r="H14682" s="69" t="s">
        <v>696</v>
      </c>
      <c r="I14682" s="73" t="s">
        <v>12317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14"/>
        <v>264000</v>
      </c>
      <c r="H14683" s="69" t="s">
        <v>2744</v>
      </c>
      <c r="I14683" s="73" t="s">
        <v>8422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14"/>
        <v>39000</v>
      </c>
      <c r="H14684" s="69" t="s">
        <v>2744</v>
      </c>
      <c r="I14684" s="73" t="s">
        <v>8422</v>
      </c>
    </row>
    <row r="14685" spans="1:9" hidden="1" x14ac:dyDescent="0.25">
      <c r="A14685" s="218">
        <v>44781</v>
      </c>
      <c r="B14685" s="60" t="s">
        <v>8381</v>
      </c>
      <c r="C14685" s="60" t="s">
        <v>8382</v>
      </c>
      <c r="D14685" s="81">
        <v>1</v>
      </c>
      <c r="E14685" s="66" t="s">
        <v>31</v>
      </c>
      <c r="F14685" s="217">
        <v>92500</v>
      </c>
      <c r="G14685" s="217">
        <f t="shared" si="414"/>
        <v>92500</v>
      </c>
      <c r="H14685" s="69" t="s">
        <v>2744</v>
      </c>
      <c r="I14685" s="73" t="s">
        <v>8422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14"/>
        <v>108000</v>
      </c>
      <c r="H14686" s="69" t="s">
        <v>2744</v>
      </c>
      <c r="I14686" s="73" t="s">
        <v>8422</v>
      </c>
    </row>
    <row r="14687" spans="1:9" hidden="1" x14ac:dyDescent="0.25">
      <c r="A14687" s="218">
        <v>44781</v>
      </c>
      <c r="B14687" s="63" t="s">
        <v>6938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14"/>
        <v>55000</v>
      </c>
      <c r="H14687" s="69" t="s">
        <v>2744</v>
      </c>
      <c r="I14687" s="73" t="s">
        <v>8422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14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6859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14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6581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14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14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14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14"/>
        <v>570000</v>
      </c>
      <c r="H14693" s="374" t="s">
        <v>4181</v>
      </c>
      <c r="I14693" s="73" t="s">
        <v>12320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14"/>
        <v>160000</v>
      </c>
      <c r="H14694" s="374" t="s">
        <v>4181</v>
      </c>
      <c r="I14694" s="73" t="s">
        <v>12320</v>
      </c>
    </row>
    <row r="14695" spans="1:9" hidden="1" x14ac:dyDescent="0.25">
      <c r="A14695" s="218">
        <v>44781</v>
      </c>
      <c r="B14695" s="60" t="s">
        <v>12321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14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14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14"/>
        <v>297000</v>
      </c>
      <c r="H14697" s="86" t="s">
        <v>1041</v>
      </c>
      <c r="I14697" s="60" t="s">
        <v>8448</v>
      </c>
    </row>
    <row r="14698" spans="1:9" hidden="1" x14ac:dyDescent="0.25">
      <c r="A14698" s="218">
        <v>44781</v>
      </c>
      <c r="B14698" s="60" t="s">
        <v>6475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14"/>
        <v>95000</v>
      </c>
      <c r="H14698" s="86" t="s">
        <v>1041</v>
      </c>
      <c r="I14698" s="60" t="s">
        <v>8448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14"/>
        <v>39000</v>
      </c>
      <c r="H14699" s="86" t="s">
        <v>1041</v>
      </c>
      <c r="I14699" s="60" t="s">
        <v>8448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14"/>
        <v>225000</v>
      </c>
      <c r="H14700" s="86" t="s">
        <v>620</v>
      </c>
      <c r="I14700" s="60" t="s">
        <v>8869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14"/>
        <v>45000</v>
      </c>
      <c r="H14701" s="69" t="s">
        <v>3239</v>
      </c>
      <c r="I14701" s="60" t="s">
        <v>8470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5740</v>
      </c>
      <c r="I14703" s="73"/>
    </row>
    <row r="14704" spans="1:9" hidden="1" x14ac:dyDescent="0.25">
      <c r="A14704" s="218">
        <v>44812</v>
      </c>
      <c r="B14704" s="60" t="s">
        <v>12322</v>
      </c>
      <c r="C14704" s="60" t="s">
        <v>4431</v>
      </c>
      <c r="D14704" s="60">
        <v>1</v>
      </c>
      <c r="E14704" s="60" t="s">
        <v>31</v>
      </c>
      <c r="F14704" s="61">
        <v>43000</v>
      </c>
      <c r="G14704" s="68">
        <f t="shared" ref="G14704:G14760" si="415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6583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15"/>
        <v>500000</v>
      </c>
      <c r="H14705" s="69" t="s">
        <v>1788</v>
      </c>
      <c r="I14705" s="73" t="s">
        <v>12323</v>
      </c>
    </row>
    <row r="14706" spans="1:9" hidden="1" x14ac:dyDescent="0.25">
      <c r="A14706" s="218">
        <v>44812</v>
      </c>
      <c r="B14706" s="63" t="s">
        <v>6516</v>
      </c>
      <c r="C14706" s="87" t="s">
        <v>12324</v>
      </c>
      <c r="D14706" s="65">
        <v>0.9</v>
      </c>
      <c r="E14706" s="66" t="s">
        <v>137</v>
      </c>
      <c r="F14706" s="72">
        <v>82500</v>
      </c>
      <c r="G14706" s="68">
        <f t="shared" si="415"/>
        <v>74250</v>
      </c>
      <c r="H14706" s="69" t="s">
        <v>1788</v>
      </c>
      <c r="I14706" s="73" t="s">
        <v>12323</v>
      </c>
    </row>
    <row r="14707" spans="1:9" hidden="1" x14ac:dyDescent="0.25">
      <c r="A14707" s="218">
        <v>44812</v>
      </c>
      <c r="B14707" s="60" t="s">
        <v>12037</v>
      </c>
      <c r="C14707" s="60" t="s">
        <v>12325</v>
      </c>
      <c r="D14707" s="81">
        <v>1</v>
      </c>
      <c r="E14707" s="66" t="s">
        <v>31</v>
      </c>
      <c r="F14707" s="82">
        <v>1400000</v>
      </c>
      <c r="G14707" s="68">
        <f t="shared" si="415"/>
        <v>1400000</v>
      </c>
      <c r="H14707" s="69" t="s">
        <v>1032</v>
      </c>
      <c r="I14707" s="73" t="s">
        <v>8444</v>
      </c>
    </row>
    <row r="14708" spans="1:9" hidden="1" x14ac:dyDescent="0.25">
      <c r="A14708" s="218">
        <v>44812</v>
      </c>
      <c r="B14708" s="60" t="s">
        <v>6582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15"/>
        <v>195000</v>
      </c>
      <c r="H14708" s="69" t="s">
        <v>1032</v>
      </c>
      <c r="I14708" s="73" t="s">
        <v>8444</v>
      </c>
    </row>
    <row r="14709" spans="1:9" hidden="1" x14ac:dyDescent="0.25">
      <c r="A14709" s="218">
        <v>44812</v>
      </c>
      <c r="B14709" s="60" t="s">
        <v>11434</v>
      </c>
      <c r="C14709" s="60" t="s">
        <v>5007</v>
      </c>
      <c r="D14709" s="81">
        <v>1</v>
      </c>
      <c r="E14709" s="66" t="s">
        <v>31</v>
      </c>
      <c r="F14709" s="217">
        <v>55000</v>
      </c>
      <c r="G14709" s="217">
        <f t="shared" si="415"/>
        <v>55000</v>
      </c>
      <c r="H14709" s="69" t="s">
        <v>1032</v>
      </c>
      <c r="I14709" s="73" t="s">
        <v>8444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15"/>
        <v>264000</v>
      </c>
      <c r="H14710" s="69" t="s">
        <v>126</v>
      </c>
      <c r="I14710" s="73" t="s">
        <v>8536</v>
      </c>
    </row>
    <row r="14711" spans="1:9" hidden="1" x14ac:dyDescent="0.25">
      <c r="A14711" s="218">
        <v>44812</v>
      </c>
      <c r="B14711" s="79" t="s">
        <v>101</v>
      </c>
      <c r="C14711" s="60" t="s">
        <v>12326</v>
      </c>
      <c r="D14711" s="65">
        <v>1</v>
      </c>
      <c r="E14711" s="66" t="s">
        <v>31</v>
      </c>
      <c r="F14711" s="67">
        <v>3400000</v>
      </c>
      <c r="G14711" s="68">
        <f t="shared" si="415"/>
        <v>3400000</v>
      </c>
      <c r="H14711" s="69" t="s">
        <v>4181</v>
      </c>
      <c r="I14711" s="73" t="s">
        <v>12327</v>
      </c>
    </row>
    <row r="14712" spans="1:9" hidden="1" x14ac:dyDescent="0.25">
      <c r="A14712" s="218">
        <v>44812</v>
      </c>
      <c r="B14712" s="79" t="s">
        <v>101</v>
      </c>
      <c r="C14712" s="60" t="s">
        <v>12328</v>
      </c>
      <c r="D14712" s="81">
        <v>1</v>
      </c>
      <c r="E14712" s="66" t="s">
        <v>31</v>
      </c>
      <c r="F14712" s="217">
        <v>3400000</v>
      </c>
      <c r="G14712" s="68">
        <f t="shared" si="415"/>
        <v>3400000</v>
      </c>
      <c r="H14712" s="69" t="s">
        <v>4181</v>
      </c>
      <c r="I14712" s="73" t="s">
        <v>12327</v>
      </c>
    </row>
    <row r="14713" spans="1:9" hidden="1" x14ac:dyDescent="0.25">
      <c r="A14713" s="218">
        <v>44812</v>
      </c>
      <c r="B14713" s="60" t="s">
        <v>5890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15"/>
        <v>700000</v>
      </c>
      <c r="H14713" s="69" t="s">
        <v>4181</v>
      </c>
      <c r="I14713" s="73" t="s">
        <v>12327</v>
      </c>
    </row>
    <row r="14714" spans="1:9" hidden="1" x14ac:dyDescent="0.25">
      <c r="A14714" s="218">
        <v>44812</v>
      </c>
      <c r="B14714" s="60" t="s">
        <v>11861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15"/>
        <v>255000</v>
      </c>
      <c r="H14714" s="69" t="s">
        <v>4181</v>
      </c>
      <c r="I14714" s="73" t="s">
        <v>12327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15"/>
        <v>300000</v>
      </c>
      <c r="H14715" s="69" t="s">
        <v>4181</v>
      </c>
      <c r="I14715" s="73" t="s">
        <v>12327</v>
      </c>
    </row>
    <row r="14716" spans="1:9" hidden="1" x14ac:dyDescent="0.25">
      <c r="A14716" s="218">
        <v>44812</v>
      </c>
      <c r="B14716" s="63" t="s">
        <v>5264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15"/>
        <v>20000</v>
      </c>
      <c r="H14716" s="69" t="s">
        <v>1032</v>
      </c>
      <c r="I14716" s="73" t="s">
        <v>8488</v>
      </c>
    </row>
    <row r="14717" spans="1:9" hidden="1" x14ac:dyDescent="0.25">
      <c r="A14717" s="218">
        <v>44812</v>
      </c>
      <c r="B14717" s="77" t="s">
        <v>5739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15"/>
        <v>25000</v>
      </c>
      <c r="H14717" s="69" t="s">
        <v>1032</v>
      </c>
      <c r="I14717" s="73" t="s">
        <v>8488</v>
      </c>
    </row>
    <row r="14718" spans="1:9" hidden="1" x14ac:dyDescent="0.25">
      <c r="A14718" s="218">
        <v>44812</v>
      </c>
      <c r="B14718" s="60" t="s">
        <v>6585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15"/>
        <v>55000</v>
      </c>
      <c r="H14718" s="69" t="s">
        <v>1032</v>
      </c>
      <c r="I14718" s="73" t="s">
        <v>8488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15"/>
        <v>154310</v>
      </c>
      <c r="H14719" s="69" t="s">
        <v>1032</v>
      </c>
      <c r="I14719" s="73" t="s">
        <v>8488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15"/>
        <v>99000</v>
      </c>
      <c r="H14720" s="69" t="s">
        <v>1032</v>
      </c>
      <c r="I14720" s="73" t="s">
        <v>8488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15"/>
        <v>48450</v>
      </c>
      <c r="H14721" s="69" t="s">
        <v>1032</v>
      </c>
      <c r="I14721" s="73" t="s">
        <v>8488</v>
      </c>
    </row>
    <row r="14722" spans="1:9" hidden="1" x14ac:dyDescent="0.25">
      <c r="A14722" s="218">
        <v>44812</v>
      </c>
      <c r="B14722" s="60" t="s">
        <v>236</v>
      </c>
      <c r="C14722" s="60" t="s">
        <v>10699</v>
      </c>
      <c r="D14722" s="60">
        <v>1</v>
      </c>
      <c r="E14722" s="60" t="s">
        <v>31</v>
      </c>
      <c r="F14722" s="61">
        <v>60000</v>
      </c>
      <c r="G14722" s="68">
        <f t="shared" si="415"/>
        <v>60000</v>
      </c>
      <c r="H14722" s="69" t="s">
        <v>1032</v>
      </c>
      <c r="I14722" s="73" t="s">
        <v>8488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15"/>
        <v>49500</v>
      </c>
      <c r="H14723" s="69" t="s">
        <v>1032</v>
      </c>
      <c r="I14723" s="73" t="s">
        <v>8488</v>
      </c>
    </row>
    <row r="14724" spans="1:9" hidden="1" x14ac:dyDescent="0.25">
      <c r="A14724" s="218">
        <v>44812</v>
      </c>
      <c r="B14724" s="60" t="s">
        <v>6588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15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6589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15"/>
        <v>9433000</v>
      </c>
      <c r="H14725" s="69" t="s">
        <v>12329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15"/>
        <v>208134</v>
      </c>
      <c r="H14726" s="86" t="s">
        <v>2038</v>
      </c>
      <c r="I14726" s="73" t="s">
        <v>8490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15"/>
        <v>297000</v>
      </c>
      <c r="H14727" s="86" t="s">
        <v>2038</v>
      </c>
      <c r="I14727" s="73" t="s">
        <v>8490</v>
      </c>
    </row>
    <row r="14728" spans="1:9" hidden="1" x14ac:dyDescent="0.25">
      <c r="A14728" s="218">
        <v>44812</v>
      </c>
      <c r="B14728" s="60" t="s">
        <v>6475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15"/>
        <v>95000</v>
      </c>
      <c r="H14728" s="86" t="s">
        <v>2038</v>
      </c>
      <c r="I14728" s="73" t="s">
        <v>8490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15"/>
        <v>35000</v>
      </c>
      <c r="H14729" s="86" t="s">
        <v>2038</v>
      </c>
      <c r="I14729" s="73" t="s">
        <v>8490</v>
      </c>
    </row>
    <row r="14730" spans="1:9" hidden="1" x14ac:dyDescent="0.25">
      <c r="A14730" s="218">
        <v>44812</v>
      </c>
      <c r="B14730" s="60" t="s">
        <v>10636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15"/>
        <v>207050</v>
      </c>
      <c r="H14730" s="86" t="s">
        <v>2038</v>
      </c>
      <c r="I14730" s="73" t="s">
        <v>8490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15"/>
        <v>39000</v>
      </c>
      <c r="H14731" s="86" t="s">
        <v>2038</v>
      </c>
      <c r="I14731" s="73" t="s">
        <v>8490</v>
      </c>
    </row>
    <row r="14732" spans="1:9" hidden="1" x14ac:dyDescent="0.25">
      <c r="A14732" s="218">
        <v>44812</v>
      </c>
      <c r="B14732" s="60" t="s">
        <v>8381</v>
      </c>
      <c r="C14732" s="60" t="s">
        <v>8382</v>
      </c>
      <c r="D14732" s="81">
        <v>1</v>
      </c>
      <c r="E14732" s="66" t="s">
        <v>31</v>
      </c>
      <c r="F14732" s="217">
        <v>92500</v>
      </c>
      <c r="G14732" s="68">
        <f t="shared" si="415"/>
        <v>92500</v>
      </c>
      <c r="H14732" s="86" t="s">
        <v>2038</v>
      </c>
      <c r="I14732" s="73" t="s">
        <v>8490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15"/>
        <v>94000</v>
      </c>
      <c r="H14733" s="86" t="s">
        <v>2038</v>
      </c>
      <c r="I14733" s="73" t="s">
        <v>8490</v>
      </c>
    </row>
    <row r="14734" spans="1:9" hidden="1" x14ac:dyDescent="0.25">
      <c r="A14734" s="218">
        <v>44812</v>
      </c>
      <c r="B14734" s="63" t="s">
        <v>5264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15"/>
        <v>40000</v>
      </c>
      <c r="H14734" s="86" t="s">
        <v>2038</v>
      </c>
      <c r="I14734" s="73" t="s">
        <v>8490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15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4130</v>
      </c>
      <c r="D14736" s="65">
        <v>3</v>
      </c>
      <c r="E14736" s="66" t="s">
        <v>31</v>
      </c>
      <c r="F14736" s="217">
        <v>2625</v>
      </c>
      <c r="G14736" s="68">
        <f t="shared" si="415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12330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15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6590</v>
      </c>
      <c r="C14738" s="87" t="s">
        <v>6591</v>
      </c>
      <c r="D14738" s="65">
        <v>10</v>
      </c>
      <c r="E14738" s="66" t="s">
        <v>38</v>
      </c>
      <c r="F14738" s="217">
        <v>7500</v>
      </c>
      <c r="G14738" s="68">
        <f t="shared" si="415"/>
        <v>75000</v>
      </c>
      <c r="H14738" s="69" t="s">
        <v>3922</v>
      </c>
      <c r="I14738" s="60"/>
    </row>
    <row r="14739" spans="1:9" hidden="1" x14ac:dyDescent="0.25">
      <c r="A14739" s="218">
        <v>44812</v>
      </c>
      <c r="B14739" s="60" t="s">
        <v>6593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15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6594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15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6595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15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6596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15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6586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15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15"/>
        <v>264000</v>
      </c>
      <c r="H14744" s="86" t="s">
        <v>1791</v>
      </c>
      <c r="I14744" s="60" t="s">
        <v>8913</v>
      </c>
    </row>
    <row r="14745" spans="1:9" hidden="1" x14ac:dyDescent="0.25">
      <c r="A14745" s="218">
        <v>44812</v>
      </c>
      <c r="B14745" s="60" t="s">
        <v>12037</v>
      </c>
      <c r="C14745" s="60" t="s">
        <v>12331</v>
      </c>
      <c r="D14745" s="60">
        <v>1</v>
      </c>
      <c r="E14745" s="60" t="s">
        <v>31</v>
      </c>
      <c r="F14745" s="61">
        <v>1400000</v>
      </c>
      <c r="G14745" s="68">
        <f t="shared" si="415"/>
        <v>1400000</v>
      </c>
      <c r="H14745" s="86" t="s">
        <v>789</v>
      </c>
      <c r="I14745" s="60" t="s">
        <v>8893</v>
      </c>
    </row>
    <row r="14746" spans="1:9" hidden="1" x14ac:dyDescent="0.25">
      <c r="A14746" s="218">
        <v>44812</v>
      </c>
      <c r="B14746" s="60" t="s">
        <v>6587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15"/>
        <v>2493000</v>
      </c>
      <c r="H14746" s="69" t="s">
        <v>552</v>
      </c>
      <c r="I14746" s="60" t="s">
        <v>12332</v>
      </c>
    </row>
    <row r="14747" spans="1:9" hidden="1" x14ac:dyDescent="0.25">
      <c r="A14747" s="218">
        <v>44812</v>
      </c>
      <c r="B14747" s="60" t="s">
        <v>6597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15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4287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15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15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6598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15"/>
        <v>275000</v>
      </c>
      <c r="H14750" s="86" t="s">
        <v>4010</v>
      </c>
      <c r="I14750" s="73" t="s">
        <v>12333</v>
      </c>
    </row>
    <row r="14751" spans="1:9" hidden="1" x14ac:dyDescent="0.25">
      <c r="A14751" s="218">
        <v>44842</v>
      </c>
      <c r="B14751" s="60" t="s">
        <v>4885</v>
      </c>
      <c r="C14751" s="60" t="s">
        <v>1079</v>
      </c>
      <c r="D14751" s="81">
        <v>1</v>
      </c>
      <c r="E14751" s="76" t="s">
        <v>77</v>
      </c>
      <c r="F14751" s="398">
        <v>375000</v>
      </c>
      <c r="G14751" s="217">
        <f t="shared" si="415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15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15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6599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15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4748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15"/>
        <v>7500</v>
      </c>
      <c r="H14755" s="69" t="s">
        <v>12334</v>
      </c>
      <c r="I14755" s="73"/>
    </row>
    <row r="14756" spans="1:9" hidden="1" x14ac:dyDescent="0.25">
      <c r="A14756" s="218">
        <v>44842</v>
      </c>
      <c r="B14756" s="60" t="s">
        <v>6605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15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5651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15"/>
        <v>495000</v>
      </c>
      <c r="H14757" s="69" t="s">
        <v>671</v>
      </c>
      <c r="I14757" s="73" t="s">
        <v>8911</v>
      </c>
    </row>
    <row r="14758" spans="1:9" hidden="1" x14ac:dyDescent="0.25">
      <c r="A14758" s="218">
        <v>44842</v>
      </c>
      <c r="B14758" s="60" t="s">
        <v>6606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15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6607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15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5900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15"/>
        <v>60000</v>
      </c>
      <c r="H14760" s="86" t="s">
        <v>5901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6600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4473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5982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16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6601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16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6602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16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6603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16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6604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16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6608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16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6609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16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5149</v>
      </c>
      <c r="C14771" s="87" t="s">
        <v>12335</v>
      </c>
      <c r="D14771" s="65">
        <v>1</v>
      </c>
      <c r="E14771" s="66" t="s">
        <v>31</v>
      </c>
      <c r="F14771" s="217">
        <v>500000</v>
      </c>
      <c r="G14771" s="68">
        <f t="shared" si="416"/>
        <v>500000</v>
      </c>
      <c r="H14771" s="69" t="s">
        <v>198</v>
      </c>
      <c r="I14771" s="73" t="s">
        <v>8907</v>
      </c>
    </row>
    <row r="14772" spans="1:9" hidden="1" x14ac:dyDescent="0.25">
      <c r="A14772" s="218">
        <v>44842</v>
      </c>
      <c r="B14772" s="60" t="s">
        <v>8360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8470</v>
      </c>
    </row>
    <row r="14773" spans="1:9" hidden="1" x14ac:dyDescent="0.25">
      <c r="A14773" s="218">
        <v>44842</v>
      </c>
      <c r="B14773" s="60" t="s">
        <v>115</v>
      </c>
      <c r="C14773" s="60" t="s">
        <v>10952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8910</v>
      </c>
    </row>
    <row r="14774" spans="1:9" hidden="1" x14ac:dyDescent="0.25">
      <c r="A14774" s="218">
        <v>44842</v>
      </c>
      <c r="B14774" s="60" t="s">
        <v>115</v>
      </c>
      <c r="C14774" s="60" t="s">
        <v>11681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8910</v>
      </c>
    </row>
    <row r="14775" spans="1:9" hidden="1" x14ac:dyDescent="0.25">
      <c r="A14775" s="218">
        <v>44842</v>
      </c>
      <c r="B14775" s="60" t="s">
        <v>10919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8616</v>
      </c>
    </row>
    <row r="14776" spans="1:9" hidden="1" x14ac:dyDescent="0.25">
      <c r="A14776" s="218">
        <v>44842</v>
      </c>
      <c r="B14776" s="60" t="s">
        <v>12336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8616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17">F14777*D14777</f>
        <v>208134</v>
      </c>
      <c r="H14777" s="86" t="s">
        <v>1788</v>
      </c>
      <c r="I14777" s="73" t="s">
        <v>8616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17"/>
        <v>49500</v>
      </c>
      <c r="H14778" s="86" t="s">
        <v>1788</v>
      </c>
      <c r="I14778" s="73" t="s">
        <v>8616</v>
      </c>
    </row>
    <row r="14779" spans="1:9" hidden="1" x14ac:dyDescent="0.25">
      <c r="A14779" s="218">
        <v>44842</v>
      </c>
      <c r="B14779" s="60" t="s">
        <v>6446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17"/>
        <v>170000</v>
      </c>
      <c r="H14779" s="86" t="s">
        <v>631</v>
      </c>
      <c r="I14779" s="73" t="s">
        <v>8616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17"/>
        <v>22500</v>
      </c>
      <c r="H14780" s="86" t="s">
        <v>631</v>
      </c>
      <c r="I14780" s="73" t="s">
        <v>8616</v>
      </c>
    </row>
    <row r="14781" spans="1:9" hidden="1" x14ac:dyDescent="0.25">
      <c r="A14781" s="218">
        <v>44842</v>
      </c>
      <c r="B14781" s="60" t="s">
        <v>12337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17"/>
        <v>35000</v>
      </c>
      <c r="H14781" s="86" t="s">
        <v>631</v>
      </c>
      <c r="I14781" s="73" t="s">
        <v>8616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17"/>
        <v>138756</v>
      </c>
      <c r="H14782" s="86" t="s">
        <v>631</v>
      </c>
      <c r="I14782" s="73" t="s">
        <v>8616</v>
      </c>
    </row>
    <row r="14783" spans="1:9" hidden="1" x14ac:dyDescent="0.25">
      <c r="A14783" s="218">
        <v>44842</v>
      </c>
      <c r="B14783" s="60" t="s">
        <v>12338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8616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18">F14784*D14784</f>
        <v>10000</v>
      </c>
      <c r="H14784" s="86" t="s">
        <v>12339</v>
      </c>
      <c r="I14784" s="73"/>
    </row>
    <row r="14785" spans="1:9" hidden="1" x14ac:dyDescent="0.25">
      <c r="A14785" s="218">
        <v>44873</v>
      </c>
      <c r="B14785" s="60" t="s">
        <v>6610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18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18"/>
        <v>208134</v>
      </c>
      <c r="H14786" s="86" t="s">
        <v>1032</v>
      </c>
      <c r="I14786" s="73" t="s">
        <v>8562</v>
      </c>
    </row>
    <row r="14787" spans="1:9" hidden="1" x14ac:dyDescent="0.25">
      <c r="A14787" s="218">
        <v>44873</v>
      </c>
      <c r="B14787" s="60" t="s">
        <v>4980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18"/>
        <v>175000</v>
      </c>
      <c r="H14787" s="69" t="s">
        <v>631</v>
      </c>
      <c r="I14787" s="73" t="s">
        <v>10009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18"/>
        <v>36975</v>
      </c>
      <c r="H14788" s="69" t="s">
        <v>631</v>
      </c>
      <c r="I14788" s="73" t="s">
        <v>10009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18"/>
        <v>100000</v>
      </c>
      <c r="H14789" s="69" t="s">
        <v>4565</v>
      </c>
      <c r="I14789" s="73" t="s">
        <v>12340</v>
      </c>
    </row>
    <row r="14790" spans="1:9" hidden="1" x14ac:dyDescent="0.25">
      <c r="A14790" s="218">
        <v>44873</v>
      </c>
      <c r="B14790" s="63" t="s">
        <v>113</v>
      </c>
      <c r="C14790" s="111" t="s">
        <v>12273</v>
      </c>
      <c r="D14790" s="81">
        <v>1</v>
      </c>
      <c r="E14790" s="66" t="s">
        <v>31</v>
      </c>
      <c r="F14790" s="217">
        <v>214500</v>
      </c>
      <c r="G14790" s="217">
        <f t="shared" si="418"/>
        <v>214500</v>
      </c>
      <c r="H14790" s="69" t="s">
        <v>4565</v>
      </c>
      <c r="I14790" s="73" t="s">
        <v>12340</v>
      </c>
    </row>
    <row r="14791" spans="1:9" hidden="1" x14ac:dyDescent="0.25">
      <c r="A14791" s="218">
        <v>44873</v>
      </c>
      <c r="B14791" s="63" t="s">
        <v>6592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18"/>
        <v>750000</v>
      </c>
      <c r="H14791" s="69" t="s">
        <v>4565</v>
      </c>
      <c r="I14791" s="73" t="s">
        <v>12340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18"/>
        <v>250000</v>
      </c>
      <c r="H14792" s="69" t="s">
        <v>2038</v>
      </c>
      <c r="I14792" s="73" t="s">
        <v>8490</v>
      </c>
    </row>
    <row r="14793" spans="1:9" hidden="1" x14ac:dyDescent="0.25">
      <c r="A14793" s="218">
        <v>44873</v>
      </c>
      <c r="B14793" s="132" t="s">
        <v>6457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18"/>
        <v>277500</v>
      </c>
      <c r="H14793" s="69" t="s">
        <v>2038</v>
      </c>
      <c r="I14793" s="73" t="s">
        <v>8490</v>
      </c>
    </row>
    <row r="14794" spans="1:9" hidden="1" x14ac:dyDescent="0.25">
      <c r="A14794" s="218">
        <v>44873</v>
      </c>
      <c r="B14794" s="60" t="s">
        <v>6456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18"/>
        <v>195000</v>
      </c>
      <c r="H14794" s="69" t="s">
        <v>2038</v>
      </c>
      <c r="I14794" s="73" t="s">
        <v>8490</v>
      </c>
    </row>
    <row r="14795" spans="1:9" hidden="1" x14ac:dyDescent="0.25">
      <c r="A14795" s="218">
        <v>44873</v>
      </c>
      <c r="B14795" s="60" t="s">
        <v>6612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18"/>
        <v>390000</v>
      </c>
      <c r="H14795" s="69" t="s">
        <v>2038</v>
      </c>
      <c r="I14795" s="73" t="s">
        <v>8490</v>
      </c>
    </row>
    <row r="14796" spans="1:9" hidden="1" x14ac:dyDescent="0.25">
      <c r="A14796" s="218">
        <v>44873</v>
      </c>
      <c r="B14796" s="111" t="s">
        <v>6937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8563</v>
      </c>
    </row>
    <row r="14797" spans="1:9" hidden="1" x14ac:dyDescent="0.25">
      <c r="A14797" s="218">
        <v>44873</v>
      </c>
      <c r="B14797" s="63" t="s">
        <v>6613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19">F14797*D14797</f>
        <v>3000000</v>
      </c>
      <c r="H14797" s="69" t="s">
        <v>556</v>
      </c>
      <c r="I14797" s="73" t="s">
        <v>12341</v>
      </c>
    </row>
    <row r="14798" spans="1:9" hidden="1" x14ac:dyDescent="0.25">
      <c r="A14798" s="218">
        <v>44873</v>
      </c>
      <c r="B14798" s="60" t="s">
        <v>6614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19"/>
        <v>400000</v>
      </c>
      <c r="H14798" s="86" t="s">
        <v>556</v>
      </c>
      <c r="I14798" s="73" t="s">
        <v>12341</v>
      </c>
    </row>
    <row r="14799" spans="1:9" hidden="1" x14ac:dyDescent="0.25">
      <c r="A14799" s="218">
        <v>44873</v>
      </c>
      <c r="B14799" s="60" t="s">
        <v>6615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3901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12342</v>
      </c>
      <c r="D14800" s="81">
        <v>1</v>
      </c>
      <c r="E14800" s="66" t="s">
        <v>31</v>
      </c>
      <c r="F14800" s="217">
        <v>1700000</v>
      </c>
      <c r="G14800" s="217">
        <f t="shared" si="419"/>
        <v>1700000</v>
      </c>
      <c r="H14800" s="374" t="s">
        <v>1266</v>
      </c>
      <c r="I14800" s="73" t="s">
        <v>12343</v>
      </c>
    </row>
    <row r="14801" spans="1:9" hidden="1" x14ac:dyDescent="0.25">
      <c r="A14801" s="218">
        <v>44873</v>
      </c>
      <c r="B14801" s="60" t="s">
        <v>465</v>
      </c>
      <c r="C14801" s="353" t="s">
        <v>12344</v>
      </c>
      <c r="D14801" s="81">
        <v>1</v>
      </c>
      <c r="E14801" s="66" t="s">
        <v>31</v>
      </c>
      <c r="F14801" s="217">
        <v>1700000</v>
      </c>
      <c r="G14801" s="217">
        <f t="shared" si="419"/>
        <v>1700000</v>
      </c>
      <c r="H14801" s="374" t="s">
        <v>1266</v>
      </c>
      <c r="I14801" s="73" t="s">
        <v>12343</v>
      </c>
    </row>
    <row r="14802" spans="1:9" hidden="1" x14ac:dyDescent="0.25">
      <c r="A14802" s="218">
        <v>44873</v>
      </c>
      <c r="B14802" s="60" t="s">
        <v>465</v>
      </c>
      <c r="C14802" s="353" t="s">
        <v>12345</v>
      </c>
      <c r="D14802" s="81">
        <v>1</v>
      </c>
      <c r="E14802" s="66" t="s">
        <v>31</v>
      </c>
      <c r="F14802" s="217">
        <v>1700000</v>
      </c>
      <c r="G14802" s="68">
        <f t="shared" si="419"/>
        <v>1700000</v>
      </c>
      <c r="H14802" s="374" t="s">
        <v>1266</v>
      </c>
      <c r="I14802" s="73" t="s">
        <v>12343</v>
      </c>
    </row>
    <row r="14803" spans="1:9" hidden="1" x14ac:dyDescent="0.25">
      <c r="A14803" s="218">
        <v>44873</v>
      </c>
      <c r="B14803" s="60" t="s">
        <v>465</v>
      </c>
      <c r="C14803" s="353" t="s">
        <v>12346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12343</v>
      </c>
    </row>
    <row r="14804" spans="1:9" hidden="1" x14ac:dyDescent="0.25">
      <c r="A14804" s="218">
        <v>44873</v>
      </c>
      <c r="B14804" s="60" t="s">
        <v>465</v>
      </c>
      <c r="C14804" s="353" t="s">
        <v>12347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12343</v>
      </c>
    </row>
    <row r="14805" spans="1:9" hidden="1" x14ac:dyDescent="0.25">
      <c r="A14805" s="218">
        <v>44873</v>
      </c>
      <c r="B14805" s="60" t="s">
        <v>465</v>
      </c>
      <c r="C14805" s="353" t="s">
        <v>12348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12343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12343</v>
      </c>
    </row>
    <row r="14807" spans="1:9" hidden="1" x14ac:dyDescent="0.25">
      <c r="A14807" s="218">
        <v>44873</v>
      </c>
      <c r="B14807" s="60" t="s">
        <v>12040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12343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20">F14808*D14808</f>
        <v>693780</v>
      </c>
      <c r="H14808" s="374" t="s">
        <v>1266</v>
      </c>
      <c r="I14808" s="73" t="s">
        <v>12343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20"/>
        <v>646000</v>
      </c>
      <c r="H14809" s="374" t="s">
        <v>1266</v>
      </c>
      <c r="I14809" s="73" t="s">
        <v>12343</v>
      </c>
    </row>
    <row r="14810" spans="1:9" hidden="1" x14ac:dyDescent="0.25">
      <c r="A14810" s="218">
        <v>44873</v>
      </c>
      <c r="B14810" s="111" t="s">
        <v>6937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20"/>
        <v>220000</v>
      </c>
      <c r="H14810" s="374" t="s">
        <v>1266</v>
      </c>
      <c r="I14810" s="73" t="s">
        <v>12343</v>
      </c>
    </row>
    <row r="14811" spans="1:9" hidden="1" x14ac:dyDescent="0.25">
      <c r="A14811" s="218">
        <v>44873</v>
      </c>
      <c r="B14811" s="63" t="s">
        <v>6938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20"/>
        <v>220000</v>
      </c>
      <c r="H14811" s="374" t="s">
        <v>1266</v>
      </c>
      <c r="I14811" s="73" t="s">
        <v>12343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20"/>
        <v>297000</v>
      </c>
      <c r="H14812" s="86" t="s">
        <v>714</v>
      </c>
      <c r="I14812" s="73" t="s">
        <v>8928</v>
      </c>
    </row>
    <row r="14813" spans="1:9" hidden="1" x14ac:dyDescent="0.25">
      <c r="A14813" s="218">
        <v>44873</v>
      </c>
      <c r="B14813" s="60" t="s">
        <v>6475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20"/>
        <v>95000</v>
      </c>
      <c r="H14813" s="86" t="s">
        <v>714</v>
      </c>
      <c r="I14813" s="73" t="s">
        <v>8928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8564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20"/>
        <v>20625</v>
      </c>
      <c r="H14815" s="86" t="s">
        <v>536</v>
      </c>
      <c r="I14815" s="73" t="s">
        <v>8564</v>
      </c>
    </row>
    <row r="14816" spans="1:9" hidden="1" x14ac:dyDescent="0.25">
      <c r="A14816" s="218">
        <v>44873</v>
      </c>
      <c r="B14816" s="111" t="s">
        <v>6937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20"/>
        <v>55000</v>
      </c>
      <c r="H14816" s="86" t="s">
        <v>536</v>
      </c>
      <c r="I14816" s="73" t="s">
        <v>8564</v>
      </c>
    </row>
    <row r="14817" spans="1:9" hidden="1" x14ac:dyDescent="0.25">
      <c r="A14817" s="218">
        <v>44873</v>
      </c>
      <c r="B14817" s="63" t="s">
        <v>6938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20"/>
        <v>55000</v>
      </c>
      <c r="H14817" s="86" t="s">
        <v>536</v>
      </c>
      <c r="I14817" s="73" t="s">
        <v>8564</v>
      </c>
    </row>
    <row r="14818" spans="1:9" hidden="1" x14ac:dyDescent="0.25">
      <c r="A14818" s="218">
        <v>44873</v>
      </c>
      <c r="B14818" s="79" t="s">
        <v>6557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20"/>
        <v>125000</v>
      </c>
      <c r="H14818" s="86" t="s">
        <v>2277</v>
      </c>
      <c r="I14818" s="60" t="s">
        <v>8936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20"/>
        <v>24750</v>
      </c>
      <c r="H14819" s="86" t="s">
        <v>2277</v>
      </c>
      <c r="I14819" s="60" t="s">
        <v>8936</v>
      </c>
    </row>
    <row r="14820" spans="1:9" hidden="1" x14ac:dyDescent="0.25">
      <c r="A14820" s="218">
        <v>44873</v>
      </c>
      <c r="B14820" s="63" t="s">
        <v>5932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20"/>
        <v>250000</v>
      </c>
      <c r="H14820" s="86" t="s">
        <v>2277</v>
      </c>
      <c r="I14820" s="60" t="s">
        <v>8936</v>
      </c>
    </row>
    <row r="14821" spans="1:9" hidden="1" x14ac:dyDescent="0.25">
      <c r="A14821" s="218">
        <v>44873</v>
      </c>
      <c r="B14821" s="63" t="s">
        <v>6938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20"/>
        <v>275000</v>
      </c>
      <c r="H14821" s="86" t="s">
        <v>789</v>
      </c>
      <c r="I14821" s="60" t="s">
        <v>12349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20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6621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20"/>
        <v>1000000</v>
      </c>
      <c r="H14823" s="69" t="s">
        <v>3239</v>
      </c>
      <c r="I14823" s="73" t="s">
        <v>12271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20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4748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20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5460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20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12350</v>
      </c>
      <c r="D14827" s="65">
        <v>1</v>
      </c>
      <c r="E14827" s="66" t="s">
        <v>31</v>
      </c>
      <c r="F14827" s="67">
        <v>3400000</v>
      </c>
      <c r="G14827" s="217">
        <f t="shared" si="420"/>
        <v>3400000</v>
      </c>
      <c r="H14827" s="442" t="s">
        <v>552</v>
      </c>
      <c r="I14827" s="69" t="s">
        <v>12351</v>
      </c>
    </row>
    <row r="14828" spans="1:9" hidden="1" x14ac:dyDescent="0.25">
      <c r="A14828" s="218">
        <v>44903</v>
      </c>
      <c r="B14828" s="79" t="s">
        <v>101</v>
      </c>
      <c r="C14828" s="60" t="s">
        <v>12352</v>
      </c>
      <c r="D14828" s="81">
        <v>1</v>
      </c>
      <c r="E14828" s="66" t="s">
        <v>31</v>
      </c>
      <c r="F14828" s="217">
        <v>3400000</v>
      </c>
      <c r="G14828" s="68">
        <f t="shared" si="420"/>
        <v>3400000</v>
      </c>
      <c r="H14828" s="442" t="s">
        <v>552</v>
      </c>
      <c r="I14828" s="69" t="s">
        <v>12351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20"/>
        <v>300000</v>
      </c>
      <c r="H14829" s="442" t="s">
        <v>552</v>
      </c>
      <c r="I14829" s="69" t="s">
        <v>12351</v>
      </c>
    </row>
    <row r="14830" spans="1:9" hidden="1" x14ac:dyDescent="0.25">
      <c r="A14830" s="218">
        <v>44903</v>
      </c>
      <c r="B14830" s="60" t="s">
        <v>5890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20"/>
        <v>700000</v>
      </c>
      <c r="H14830" s="442" t="s">
        <v>552</v>
      </c>
      <c r="I14830" s="69" t="s">
        <v>12351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20"/>
        <v>6450000</v>
      </c>
      <c r="H14831" s="442" t="s">
        <v>552</v>
      </c>
      <c r="I14831" s="69" t="s">
        <v>12351</v>
      </c>
    </row>
    <row r="14832" spans="1:9" hidden="1" x14ac:dyDescent="0.25">
      <c r="A14832" s="218">
        <v>44903</v>
      </c>
      <c r="B14832" s="60" t="s">
        <v>12188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20"/>
        <v>240000</v>
      </c>
      <c r="H14832" s="86" t="s">
        <v>126</v>
      </c>
      <c r="I14832" s="73" t="s">
        <v>8937</v>
      </c>
    </row>
    <row r="14833" spans="1:9" hidden="1" x14ac:dyDescent="0.25">
      <c r="A14833" s="218">
        <v>44903</v>
      </c>
      <c r="B14833" s="60" t="s">
        <v>6617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8937</v>
      </c>
    </row>
    <row r="14834" spans="1:9" hidden="1" x14ac:dyDescent="0.25">
      <c r="A14834" s="218">
        <v>44903</v>
      </c>
      <c r="B14834" s="63" t="s">
        <v>6618</v>
      </c>
      <c r="C14834" s="87" t="s">
        <v>6619</v>
      </c>
      <c r="D14834" s="65">
        <v>2</v>
      </c>
      <c r="E14834" s="66" t="s">
        <v>31</v>
      </c>
      <c r="F14834" s="67">
        <v>55000</v>
      </c>
      <c r="G14834" s="68">
        <f t="shared" ref="G14834:G14848" si="421">F14834*D14834</f>
        <v>110000</v>
      </c>
      <c r="H14834" s="86" t="s">
        <v>6620</v>
      </c>
      <c r="I14834" s="73"/>
    </row>
    <row r="14835" spans="1:9" hidden="1" x14ac:dyDescent="0.25">
      <c r="A14835" s="218">
        <v>44903</v>
      </c>
      <c r="B14835" s="63" t="s">
        <v>6505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21"/>
        <v>300000</v>
      </c>
      <c r="H14835" s="69" t="s">
        <v>6637</v>
      </c>
      <c r="I14835" s="73" t="s">
        <v>12353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21"/>
        <v>20000</v>
      </c>
      <c r="H14836" s="69" t="s">
        <v>6637</v>
      </c>
      <c r="I14836" s="73" t="s">
        <v>12353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21"/>
        <v>20000</v>
      </c>
      <c r="H14837" s="69" t="s">
        <v>6637</v>
      </c>
      <c r="I14837" s="73" t="s">
        <v>12353</v>
      </c>
    </row>
    <row r="14838" spans="1:9" hidden="1" x14ac:dyDescent="0.25">
      <c r="A14838" s="218">
        <v>44903</v>
      </c>
      <c r="B14838" s="60" t="s">
        <v>4265</v>
      </c>
      <c r="C14838" s="60" t="s">
        <v>5807</v>
      </c>
      <c r="D14838" s="81">
        <v>1</v>
      </c>
      <c r="E14838" s="66" t="s">
        <v>1504</v>
      </c>
      <c r="F14838" s="82">
        <v>1500000</v>
      </c>
      <c r="G14838" s="68">
        <f t="shared" si="421"/>
        <v>1500000</v>
      </c>
      <c r="H14838" s="69" t="s">
        <v>687</v>
      </c>
      <c r="I14838" s="73" t="s">
        <v>12354</v>
      </c>
    </row>
    <row r="14839" spans="1:9" hidden="1" x14ac:dyDescent="0.25">
      <c r="A14839" s="218">
        <v>44903</v>
      </c>
      <c r="B14839" s="60" t="s">
        <v>4748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21"/>
        <v>7500</v>
      </c>
      <c r="H14839" s="374" t="s">
        <v>6628</v>
      </c>
      <c r="I14839" s="73"/>
    </row>
    <row r="14840" spans="1:9" hidden="1" x14ac:dyDescent="0.25">
      <c r="A14840" s="65" t="s">
        <v>6622</v>
      </c>
      <c r="B14840" s="60" t="s">
        <v>8360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21"/>
        <v>100000</v>
      </c>
      <c r="H14840" s="86" t="s">
        <v>789</v>
      </c>
      <c r="I14840" s="73" t="s">
        <v>8581</v>
      </c>
    </row>
    <row r="14841" spans="1:9" hidden="1" x14ac:dyDescent="0.25">
      <c r="A14841" s="65" t="s">
        <v>6622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21"/>
        <v>185000</v>
      </c>
      <c r="H14841" s="69" t="s">
        <v>789</v>
      </c>
      <c r="I14841" s="73" t="s">
        <v>8581</v>
      </c>
    </row>
    <row r="14842" spans="1:9" hidden="1" x14ac:dyDescent="0.25">
      <c r="A14842" s="65" t="s">
        <v>6622</v>
      </c>
      <c r="B14842" s="79" t="s">
        <v>356</v>
      </c>
      <c r="C14842" s="60" t="s">
        <v>11158</v>
      </c>
      <c r="D14842" s="81">
        <v>1</v>
      </c>
      <c r="E14842" s="66" t="s">
        <v>31</v>
      </c>
      <c r="F14842" s="217">
        <v>690000</v>
      </c>
      <c r="G14842" s="217">
        <f t="shared" si="421"/>
        <v>690000</v>
      </c>
      <c r="H14842" s="86" t="s">
        <v>1146</v>
      </c>
      <c r="I14842" s="73" t="s">
        <v>8572</v>
      </c>
    </row>
    <row r="14843" spans="1:9" hidden="1" x14ac:dyDescent="0.25">
      <c r="A14843" s="65" t="s">
        <v>6622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21"/>
        <v>15000</v>
      </c>
      <c r="H14843" s="69" t="s">
        <v>1146</v>
      </c>
      <c r="I14843" s="73" t="s">
        <v>8572</v>
      </c>
    </row>
    <row r="14844" spans="1:9" hidden="1" x14ac:dyDescent="0.25">
      <c r="A14844" s="65" t="s">
        <v>6622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21"/>
        <v>49500</v>
      </c>
      <c r="H14844" s="69" t="s">
        <v>154</v>
      </c>
      <c r="I14844" s="73"/>
    </row>
    <row r="14845" spans="1:9" hidden="1" x14ac:dyDescent="0.25">
      <c r="A14845" s="65" t="s">
        <v>6622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21"/>
        <v>15000</v>
      </c>
      <c r="H14845" s="69" t="s">
        <v>134</v>
      </c>
      <c r="I14845" s="69"/>
    </row>
    <row r="14846" spans="1:9" hidden="1" x14ac:dyDescent="0.25">
      <c r="A14846" s="65" t="s">
        <v>6622</v>
      </c>
      <c r="B14846" s="60" t="s">
        <v>12355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6626</v>
      </c>
      <c r="I14846" s="69"/>
    </row>
    <row r="14847" spans="1:9" hidden="1" x14ac:dyDescent="0.25">
      <c r="A14847" s="65" t="s">
        <v>6622</v>
      </c>
      <c r="B14847" s="79" t="s">
        <v>5651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21"/>
        <v>495000</v>
      </c>
      <c r="H14847" s="442" t="s">
        <v>2058</v>
      </c>
      <c r="I14847" s="69" t="s">
        <v>8608</v>
      </c>
    </row>
    <row r="14848" spans="1:9" hidden="1" x14ac:dyDescent="0.25">
      <c r="A14848" s="65" t="s">
        <v>6622</v>
      </c>
      <c r="B14848" s="60" t="s">
        <v>4379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21"/>
        <v>120000</v>
      </c>
      <c r="H14848" s="86" t="s">
        <v>2058</v>
      </c>
      <c r="I14848" s="73" t="s">
        <v>8608</v>
      </c>
    </row>
    <row r="14849" spans="1:9" hidden="1" x14ac:dyDescent="0.25">
      <c r="A14849" s="65" t="s">
        <v>6622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8589</v>
      </c>
    </row>
    <row r="14850" spans="1:9" hidden="1" x14ac:dyDescent="0.25">
      <c r="A14850" s="65" t="s">
        <v>6622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8589</v>
      </c>
    </row>
    <row r="14851" spans="1:9" hidden="1" x14ac:dyDescent="0.25">
      <c r="A14851" s="65" t="s">
        <v>6622</v>
      </c>
      <c r="B14851" s="60" t="s">
        <v>8381</v>
      </c>
      <c r="C14851" s="60" t="s">
        <v>8382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8589</v>
      </c>
    </row>
    <row r="14852" spans="1:9" hidden="1" x14ac:dyDescent="0.25">
      <c r="A14852" s="65" t="s">
        <v>6622</v>
      </c>
      <c r="B14852" s="60" t="s">
        <v>12188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22">F14852*D14852</f>
        <v>60000</v>
      </c>
      <c r="H14852" s="69" t="s">
        <v>166</v>
      </c>
      <c r="I14852" s="73" t="s">
        <v>8589</v>
      </c>
    </row>
    <row r="14853" spans="1:9" hidden="1" x14ac:dyDescent="0.25">
      <c r="A14853" s="65" t="s">
        <v>6622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22"/>
        <v>900000</v>
      </c>
      <c r="H14853" s="69" t="s">
        <v>3530</v>
      </c>
      <c r="I14853" s="73" t="s">
        <v>8592</v>
      </c>
    </row>
    <row r="14854" spans="1:9" hidden="1" x14ac:dyDescent="0.25">
      <c r="A14854" s="65" t="s">
        <v>6622</v>
      </c>
      <c r="B14854" s="60" t="s">
        <v>10636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8592</v>
      </c>
    </row>
    <row r="14855" spans="1:9" hidden="1" x14ac:dyDescent="0.25">
      <c r="A14855" s="65" t="s">
        <v>6622</v>
      </c>
      <c r="B14855" s="63" t="s">
        <v>6627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6628</v>
      </c>
      <c r="I14855" s="73"/>
    </row>
    <row r="14856" spans="1:9" hidden="1" x14ac:dyDescent="0.25">
      <c r="A14856" s="65" t="s">
        <v>6622</v>
      </c>
      <c r="B14856" s="60" t="s">
        <v>6449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22"/>
        <v>8000</v>
      </c>
      <c r="H14856" s="374" t="s">
        <v>6628</v>
      </c>
      <c r="I14856" s="73"/>
    </row>
    <row r="14857" spans="1:9" hidden="1" x14ac:dyDescent="0.25">
      <c r="A14857" s="65" t="s">
        <v>6622</v>
      </c>
      <c r="B14857" s="60" t="s">
        <v>6629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22"/>
        <v>35000</v>
      </c>
      <c r="H14857" s="69" t="s">
        <v>3901</v>
      </c>
      <c r="I14857" s="73"/>
    </row>
    <row r="14858" spans="1:9" hidden="1" x14ac:dyDescent="0.25">
      <c r="A14858" s="65" t="s">
        <v>6622</v>
      </c>
      <c r="B14858" s="60" t="s">
        <v>6630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22"/>
        <v>365000</v>
      </c>
      <c r="H14858" s="69" t="s">
        <v>3901</v>
      </c>
      <c r="I14858" s="73"/>
    </row>
    <row r="14859" spans="1:9" hidden="1" x14ac:dyDescent="0.25">
      <c r="A14859" s="65" t="s">
        <v>6622</v>
      </c>
      <c r="B14859" s="60" t="s">
        <v>6631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22"/>
        <v>35000</v>
      </c>
      <c r="H14859" s="69" t="s">
        <v>3901</v>
      </c>
      <c r="I14859" s="73"/>
    </row>
    <row r="14860" spans="1:9" hidden="1" x14ac:dyDescent="0.25">
      <c r="A14860" s="65" t="s">
        <v>6622</v>
      </c>
      <c r="B14860" s="63" t="s">
        <v>6632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22"/>
        <v>25000</v>
      </c>
      <c r="H14860" s="69" t="s">
        <v>3901</v>
      </c>
      <c r="I14860" s="73"/>
    </row>
    <row r="14861" spans="1:9" hidden="1" x14ac:dyDescent="0.25">
      <c r="A14861" s="65" t="s">
        <v>6622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3901</v>
      </c>
      <c r="I14861" s="73"/>
    </row>
    <row r="14862" spans="1:9" hidden="1" x14ac:dyDescent="0.25">
      <c r="A14862" s="65" t="s">
        <v>6622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6622</v>
      </c>
      <c r="B14863" s="80" t="s">
        <v>6638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6622</v>
      </c>
      <c r="B14864" s="60" t="s">
        <v>5043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6622</v>
      </c>
      <c r="B14865" s="79" t="s">
        <v>5651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23">F14865*D14865</f>
        <v>495000</v>
      </c>
      <c r="H14865" s="442" t="s">
        <v>3462</v>
      </c>
      <c r="I14865" s="73" t="s">
        <v>8943</v>
      </c>
    </row>
    <row r="14866" spans="1:9" hidden="1" x14ac:dyDescent="0.25">
      <c r="A14866" s="65" t="s">
        <v>6622</v>
      </c>
      <c r="B14866" s="80" t="s">
        <v>4980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23"/>
        <v>175000</v>
      </c>
      <c r="H14866" s="69" t="s">
        <v>1788</v>
      </c>
      <c r="I14866" s="73" t="s">
        <v>8938</v>
      </c>
    </row>
    <row r="14867" spans="1:9" hidden="1" x14ac:dyDescent="0.25">
      <c r="A14867" s="65" t="s">
        <v>6622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23"/>
        <v>297000</v>
      </c>
      <c r="H14867" s="69" t="s">
        <v>1788</v>
      </c>
      <c r="I14867" s="73" t="s">
        <v>8938</v>
      </c>
    </row>
    <row r="14868" spans="1:9" hidden="1" x14ac:dyDescent="0.25">
      <c r="A14868" s="65" t="s">
        <v>6622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23"/>
        <v>39000</v>
      </c>
      <c r="H14868" s="69" t="s">
        <v>1788</v>
      </c>
      <c r="I14868" s="73" t="s">
        <v>8938</v>
      </c>
    </row>
    <row r="14869" spans="1:9" hidden="1" x14ac:dyDescent="0.25">
      <c r="A14869" s="65" t="s">
        <v>6622</v>
      </c>
      <c r="B14869" s="60" t="s">
        <v>8381</v>
      </c>
      <c r="C14869" s="60" t="s">
        <v>8382</v>
      </c>
      <c r="D14869" s="65">
        <v>1</v>
      </c>
      <c r="E14869" s="66" t="s">
        <v>31</v>
      </c>
      <c r="F14869" s="72">
        <v>92500</v>
      </c>
      <c r="G14869" s="68">
        <f t="shared" si="423"/>
        <v>92500</v>
      </c>
      <c r="H14869" s="69" t="s">
        <v>1788</v>
      </c>
      <c r="I14869" s="73" t="s">
        <v>8938</v>
      </c>
    </row>
    <row r="14870" spans="1:9" hidden="1" x14ac:dyDescent="0.25">
      <c r="A14870" s="65" t="s">
        <v>6622</v>
      </c>
      <c r="B14870" s="60" t="s">
        <v>6475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23"/>
        <v>95000</v>
      </c>
      <c r="H14870" s="69" t="s">
        <v>1788</v>
      </c>
      <c r="I14870" s="73" t="s">
        <v>8938</v>
      </c>
    </row>
    <row r="14871" spans="1:9" hidden="1" x14ac:dyDescent="0.25">
      <c r="A14871" s="65" t="s">
        <v>6622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23"/>
        <v>49500</v>
      </c>
      <c r="H14871" s="86" t="s">
        <v>198</v>
      </c>
      <c r="I14871" s="73"/>
    </row>
    <row r="14872" spans="1:9" hidden="1" x14ac:dyDescent="0.25">
      <c r="A14872" s="65" t="s">
        <v>6622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23"/>
        <v>52033.5</v>
      </c>
      <c r="H14872" s="86" t="s">
        <v>198</v>
      </c>
      <c r="I14872" s="73"/>
    </row>
    <row r="14873" spans="1:9" hidden="1" x14ac:dyDescent="0.25">
      <c r="A14873" s="65" t="s">
        <v>6622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23"/>
        <v>264000</v>
      </c>
      <c r="H14873" s="86" t="s">
        <v>667</v>
      </c>
      <c r="I14873" s="60" t="s">
        <v>10039</v>
      </c>
    </row>
    <row r="14874" spans="1:9" hidden="1" x14ac:dyDescent="0.25">
      <c r="A14874" s="65" t="s">
        <v>6622</v>
      </c>
      <c r="B14874" s="60" t="s">
        <v>8381</v>
      </c>
      <c r="C14874" s="60" t="s">
        <v>8382</v>
      </c>
      <c r="D14874" s="60">
        <v>1</v>
      </c>
      <c r="E14874" s="71" t="s">
        <v>31</v>
      </c>
      <c r="F14874" s="217">
        <v>92500</v>
      </c>
      <c r="G14874" s="68">
        <f t="shared" si="423"/>
        <v>92500</v>
      </c>
      <c r="H14874" s="86" t="s">
        <v>667</v>
      </c>
      <c r="I14874" s="60" t="s">
        <v>10039</v>
      </c>
    </row>
    <row r="14875" spans="1:9" hidden="1" x14ac:dyDescent="0.25">
      <c r="A14875" s="65" t="s">
        <v>6622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23"/>
        <v>39000</v>
      </c>
      <c r="H14875" s="86" t="s">
        <v>667</v>
      </c>
      <c r="I14875" s="60" t="s">
        <v>10039</v>
      </c>
    </row>
    <row r="14876" spans="1:9" hidden="1" x14ac:dyDescent="0.25">
      <c r="A14876" s="65" t="s">
        <v>6622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23"/>
        <v>24750</v>
      </c>
      <c r="H14876" s="86" t="s">
        <v>667</v>
      </c>
      <c r="I14876" s="60" t="s">
        <v>10039</v>
      </c>
    </row>
    <row r="14877" spans="1:9" hidden="1" x14ac:dyDescent="0.25">
      <c r="A14877" s="65" t="s">
        <v>6622</v>
      </c>
      <c r="B14877" s="60" t="s">
        <v>12356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23"/>
        <v>60000</v>
      </c>
      <c r="H14877" s="86" t="s">
        <v>667</v>
      </c>
      <c r="I14877" s="60" t="s">
        <v>10039</v>
      </c>
    </row>
    <row r="14878" spans="1:9" hidden="1" x14ac:dyDescent="0.25">
      <c r="A14878" s="65" t="s">
        <v>6622</v>
      </c>
      <c r="B14878" s="60" t="s">
        <v>6623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23"/>
        <v>350000</v>
      </c>
      <c r="H14878" s="69" t="s">
        <v>2858</v>
      </c>
      <c r="I14878" s="60" t="s">
        <v>12357</v>
      </c>
    </row>
    <row r="14879" spans="1:9" hidden="1" x14ac:dyDescent="0.25">
      <c r="A14879" s="65" t="s">
        <v>6622</v>
      </c>
      <c r="B14879" s="60" t="s">
        <v>6624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23"/>
        <v>350000</v>
      </c>
      <c r="H14879" s="69" t="s">
        <v>2858</v>
      </c>
      <c r="I14879" s="60" t="s">
        <v>12357</v>
      </c>
    </row>
    <row r="14880" spans="1:9" hidden="1" x14ac:dyDescent="0.25">
      <c r="A14880" s="60" t="s">
        <v>6646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23"/>
        <v>5555160</v>
      </c>
      <c r="H14880" s="86" t="s">
        <v>169</v>
      </c>
      <c r="I14880" s="73"/>
    </row>
    <row r="14881" spans="1:9" hidden="1" x14ac:dyDescent="0.25">
      <c r="A14881" s="60" t="s">
        <v>6646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23"/>
        <v>3750</v>
      </c>
      <c r="H14881" s="86" t="s">
        <v>169</v>
      </c>
      <c r="I14881" s="73"/>
    </row>
    <row r="14882" spans="1:9" hidden="1" x14ac:dyDescent="0.25">
      <c r="A14882" s="60" t="s">
        <v>6646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23"/>
        <v>255000</v>
      </c>
      <c r="H14882" s="69" t="s">
        <v>2319</v>
      </c>
      <c r="I14882" s="73"/>
    </row>
    <row r="14883" spans="1:9" hidden="1" x14ac:dyDescent="0.25">
      <c r="A14883" s="60" t="s">
        <v>6646</v>
      </c>
      <c r="B14883" s="63" t="s">
        <v>4249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23"/>
        <v>350000</v>
      </c>
      <c r="H14883" s="86" t="s">
        <v>2319</v>
      </c>
      <c r="I14883" s="73"/>
    </row>
    <row r="14884" spans="1:9" hidden="1" x14ac:dyDescent="0.25">
      <c r="A14884" s="60" t="s">
        <v>6646</v>
      </c>
      <c r="B14884" s="60" t="s">
        <v>4638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23"/>
        <v>111000</v>
      </c>
      <c r="H14884" s="86" t="s">
        <v>2319</v>
      </c>
      <c r="I14884" s="73"/>
    </row>
    <row r="14885" spans="1:9" hidden="1" x14ac:dyDescent="0.25">
      <c r="A14885" s="60" t="s">
        <v>6646</v>
      </c>
      <c r="B14885" s="60" t="s">
        <v>6648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6646</v>
      </c>
      <c r="B14886" s="63" t="s">
        <v>4024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6646</v>
      </c>
      <c r="B14887" s="60" t="s">
        <v>6652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23"/>
        <v>125000</v>
      </c>
      <c r="H14887" s="69" t="s">
        <v>169</v>
      </c>
      <c r="I14887" s="69"/>
    </row>
    <row r="14888" spans="1:9" hidden="1" x14ac:dyDescent="0.25">
      <c r="A14888" s="60" t="s">
        <v>6646</v>
      </c>
      <c r="B14888" s="60" t="s">
        <v>6653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23"/>
        <v>20000</v>
      </c>
      <c r="H14888" s="69" t="s">
        <v>1013</v>
      </c>
      <c r="I14888" s="69"/>
    </row>
    <row r="14889" spans="1:9" hidden="1" x14ac:dyDescent="0.25">
      <c r="A14889" s="60" t="s">
        <v>6646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23"/>
        <v>20000</v>
      </c>
      <c r="H14889" s="86" t="s">
        <v>3898</v>
      </c>
      <c r="I14889" s="73"/>
    </row>
    <row r="14890" spans="1:9" hidden="1" x14ac:dyDescent="0.25">
      <c r="A14890" s="60" t="s">
        <v>6646</v>
      </c>
      <c r="B14890" s="60" t="s">
        <v>6649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23"/>
        <v>175000</v>
      </c>
      <c r="H14890" s="69" t="s">
        <v>6628</v>
      </c>
      <c r="I14890" s="73"/>
    </row>
    <row r="14891" spans="1:9" hidden="1" x14ac:dyDescent="0.25">
      <c r="A14891" s="60" t="s">
        <v>6646</v>
      </c>
      <c r="B14891" s="60" t="s">
        <v>6650</v>
      </c>
      <c r="C14891" s="87" t="s">
        <v>665</v>
      </c>
      <c r="D14891" s="65">
        <v>1</v>
      </c>
      <c r="E14891" s="76" t="s">
        <v>3944</v>
      </c>
      <c r="F14891" s="72">
        <v>28000</v>
      </c>
      <c r="G14891" s="217">
        <f t="shared" si="423"/>
        <v>28000</v>
      </c>
      <c r="H14891" s="69" t="s">
        <v>6628</v>
      </c>
      <c r="I14891" s="73"/>
    </row>
    <row r="14892" spans="1:9" hidden="1" x14ac:dyDescent="0.25">
      <c r="A14892" s="60" t="s">
        <v>6646</v>
      </c>
      <c r="B14892" s="60" t="s">
        <v>6651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23"/>
        <v>11490</v>
      </c>
      <c r="H14892" s="69" t="s">
        <v>6628</v>
      </c>
      <c r="I14892" s="73"/>
    </row>
    <row r="14893" spans="1:9" hidden="1" x14ac:dyDescent="0.25">
      <c r="A14893" s="60" t="s">
        <v>6646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23"/>
        <v>16000</v>
      </c>
      <c r="H14893" s="69" t="s">
        <v>6628</v>
      </c>
      <c r="I14893" s="73"/>
    </row>
    <row r="14894" spans="1:9" hidden="1" x14ac:dyDescent="0.25">
      <c r="A14894" s="60" t="s">
        <v>6646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23"/>
        <v>75000</v>
      </c>
      <c r="H14894" s="69" t="s">
        <v>552</v>
      </c>
      <c r="I14894" s="73" t="s">
        <v>12358</v>
      </c>
    </row>
    <row r="14895" spans="1:9" hidden="1" x14ac:dyDescent="0.25">
      <c r="A14895" s="60" t="s">
        <v>6646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23"/>
        <v>80000</v>
      </c>
      <c r="H14895" s="69" t="s">
        <v>1043</v>
      </c>
      <c r="I14895" s="73" t="s">
        <v>10038</v>
      </c>
    </row>
    <row r="14896" spans="1:9" hidden="1" x14ac:dyDescent="0.25">
      <c r="A14896" s="60" t="s">
        <v>6646</v>
      </c>
      <c r="B14896" s="60" t="s">
        <v>4925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23"/>
        <v>40000</v>
      </c>
      <c r="H14896" s="69" t="s">
        <v>1043</v>
      </c>
      <c r="I14896" s="73" t="s">
        <v>10038</v>
      </c>
    </row>
    <row r="14897" spans="1:9" hidden="1" x14ac:dyDescent="0.25">
      <c r="A14897" s="60" t="s">
        <v>6646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10038</v>
      </c>
    </row>
    <row r="14898" spans="1:9" hidden="1" x14ac:dyDescent="0.25">
      <c r="A14898" s="60" t="s">
        <v>6646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10038</v>
      </c>
    </row>
    <row r="14899" spans="1:9" hidden="1" x14ac:dyDescent="0.25">
      <c r="A14899" s="60" t="s">
        <v>6646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23"/>
        <v>134500</v>
      </c>
      <c r="H14899" s="69" t="s">
        <v>1043</v>
      </c>
      <c r="I14899" s="73" t="s">
        <v>10038</v>
      </c>
    </row>
    <row r="14900" spans="1:9" hidden="1" x14ac:dyDescent="0.25">
      <c r="A14900" s="60" t="s">
        <v>6646</v>
      </c>
      <c r="B14900" s="63" t="s">
        <v>4170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23"/>
        <v>21000</v>
      </c>
      <c r="H14900" s="69" t="s">
        <v>1043</v>
      </c>
      <c r="I14900" s="73" t="s">
        <v>10038</v>
      </c>
    </row>
    <row r="14901" spans="1:9" hidden="1" x14ac:dyDescent="0.25">
      <c r="A14901" s="60" t="s">
        <v>6646</v>
      </c>
      <c r="B14901" s="60" t="s">
        <v>5174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23"/>
        <v>1900000</v>
      </c>
      <c r="H14901" s="69" t="s">
        <v>134</v>
      </c>
      <c r="I14901" s="73"/>
    </row>
    <row r="14902" spans="1:9" hidden="1" x14ac:dyDescent="0.25">
      <c r="A14902" s="60" t="s">
        <v>6646</v>
      </c>
      <c r="B14902" s="60" t="s">
        <v>5175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23"/>
        <v>1550000</v>
      </c>
      <c r="H14902" s="69" t="s">
        <v>134</v>
      </c>
      <c r="I14902" s="73"/>
    </row>
    <row r="14903" spans="1:9" hidden="1" x14ac:dyDescent="0.25">
      <c r="A14903" s="60" t="s">
        <v>6646</v>
      </c>
      <c r="B14903" s="63" t="s">
        <v>5176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23"/>
        <v>1300000</v>
      </c>
      <c r="H14903" s="69" t="s">
        <v>134</v>
      </c>
      <c r="I14903" s="73"/>
    </row>
    <row r="14904" spans="1:9" hidden="1" x14ac:dyDescent="0.25">
      <c r="A14904" s="60" t="s">
        <v>6646</v>
      </c>
      <c r="B14904" s="60" t="s">
        <v>6636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23"/>
        <v>1250000</v>
      </c>
      <c r="H14904" s="69" t="s">
        <v>6637</v>
      </c>
      <c r="I14904" s="73" t="s">
        <v>12359</v>
      </c>
    </row>
    <row r="14905" spans="1:9" hidden="1" x14ac:dyDescent="0.25">
      <c r="A14905" s="60" t="s">
        <v>6646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23"/>
        <v>60000</v>
      </c>
      <c r="H14905" s="69" t="s">
        <v>909</v>
      </c>
      <c r="I14905" s="73" t="s">
        <v>8942</v>
      </c>
    </row>
    <row r="14906" spans="1:9" hidden="1" x14ac:dyDescent="0.25">
      <c r="A14906" s="60" t="s">
        <v>6646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8941</v>
      </c>
    </row>
    <row r="14907" spans="1:9" hidden="1" x14ac:dyDescent="0.25">
      <c r="A14907" s="60" t="s">
        <v>6646</v>
      </c>
      <c r="B14907" s="60" t="s">
        <v>6475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24">F14907*D14907</f>
        <v>95000</v>
      </c>
      <c r="H14907" s="442" t="s">
        <v>1105</v>
      </c>
      <c r="I14907" s="73" t="s">
        <v>8941</v>
      </c>
    </row>
    <row r="14908" spans="1:9" hidden="1" x14ac:dyDescent="0.25">
      <c r="A14908" s="60" t="s">
        <v>6660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24"/>
        <v>49500</v>
      </c>
      <c r="H14908" s="86" t="s">
        <v>154</v>
      </c>
      <c r="I14908" s="73"/>
    </row>
    <row r="14909" spans="1:9" hidden="1" x14ac:dyDescent="0.25">
      <c r="A14909" s="60" t="s">
        <v>6660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24"/>
        <v>49500</v>
      </c>
      <c r="H14909" s="86" t="s">
        <v>2277</v>
      </c>
      <c r="I14909" s="73"/>
    </row>
    <row r="14910" spans="1:9" hidden="1" x14ac:dyDescent="0.25">
      <c r="A14910" s="60" t="s">
        <v>6660</v>
      </c>
      <c r="B14910" s="75" t="s">
        <v>6558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24"/>
        <v>30000</v>
      </c>
      <c r="H14910" s="69" t="s">
        <v>953</v>
      </c>
      <c r="I14910" s="73"/>
    </row>
    <row r="14911" spans="1:9" hidden="1" x14ac:dyDescent="0.25">
      <c r="A14911" s="60" t="s">
        <v>6660</v>
      </c>
      <c r="B14911" s="60" t="s">
        <v>8381</v>
      </c>
      <c r="C14911" s="60" t="s">
        <v>8382</v>
      </c>
      <c r="D14911" s="60">
        <v>1</v>
      </c>
      <c r="E14911" s="71" t="s">
        <v>31</v>
      </c>
      <c r="F14911" s="217">
        <v>92500</v>
      </c>
      <c r="G14911" s="68">
        <f t="shared" si="424"/>
        <v>92500</v>
      </c>
      <c r="H14911" s="86" t="s">
        <v>953</v>
      </c>
      <c r="I14911" s="73"/>
    </row>
    <row r="14912" spans="1:9" hidden="1" x14ac:dyDescent="0.25">
      <c r="A14912" s="60" t="s">
        <v>6660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24"/>
        <v>39000</v>
      </c>
      <c r="H14912" s="86" t="s">
        <v>953</v>
      </c>
      <c r="I14912" s="73"/>
    </row>
    <row r="14913" spans="1:9" hidden="1" x14ac:dyDescent="0.25">
      <c r="A14913" s="60" t="s">
        <v>6660</v>
      </c>
      <c r="B14913" s="63" t="s">
        <v>6672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24"/>
        <v>27000</v>
      </c>
      <c r="H14913" s="374" t="s">
        <v>648</v>
      </c>
      <c r="I14913" s="73"/>
    </row>
    <row r="14914" spans="1:9" hidden="1" x14ac:dyDescent="0.25">
      <c r="A14914" s="60" t="s">
        <v>6660</v>
      </c>
      <c r="B14914" s="63" t="s">
        <v>5733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24"/>
        <v>10000</v>
      </c>
      <c r="H14914" s="86" t="s">
        <v>134</v>
      </c>
      <c r="I14914" s="73"/>
    </row>
    <row r="14915" spans="1:9" hidden="1" x14ac:dyDescent="0.25">
      <c r="A14915" s="60" t="s">
        <v>6660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24"/>
        <v>30000</v>
      </c>
      <c r="H14915" s="69" t="s">
        <v>147</v>
      </c>
      <c r="I14915" s="69"/>
    </row>
    <row r="14916" spans="1:9" hidden="1" x14ac:dyDescent="0.25">
      <c r="A14916" s="60" t="s">
        <v>6660</v>
      </c>
      <c r="B14916" s="60" t="s">
        <v>4748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6660</v>
      </c>
      <c r="B14917" s="60" t="s">
        <v>6661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24"/>
        <v>22500</v>
      </c>
      <c r="H14917" s="69" t="s">
        <v>648</v>
      </c>
      <c r="I14917" s="73"/>
    </row>
    <row r="14918" spans="1:9" hidden="1" x14ac:dyDescent="0.25">
      <c r="A14918" s="60" t="s">
        <v>6660</v>
      </c>
      <c r="B14918" s="60" t="s">
        <v>6662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24"/>
        <v>30000</v>
      </c>
      <c r="H14918" s="69" t="s">
        <v>648</v>
      </c>
      <c r="I14918" s="73"/>
    </row>
    <row r="14919" spans="1:9" hidden="1" x14ac:dyDescent="0.25">
      <c r="A14919" s="60" t="s">
        <v>6660</v>
      </c>
      <c r="B14919" s="60" t="s">
        <v>6663</v>
      </c>
      <c r="C14919" s="60" t="s">
        <v>49</v>
      </c>
      <c r="D14919" s="60">
        <v>1</v>
      </c>
      <c r="E14919" s="60" t="s">
        <v>3944</v>
      </c>
      <c r="F14919" s="61">
        <v>28000</v>
      </c>
      <c r="G14919" s="68">
        <f t="shared" si="424"/>
        <v>28000</v>
      </c>
      <c r="H14919" s="86" t="s">
        <v>2992</v>
      </c>
      <c r="I14919" s="73"/>
    </row>
    <row r="14920" spans="1:9" hidden="1" x14ac:dyDescent="0.25">
      <c r="A14920" s="60" t="s">
        <v>6660</v>
      </c>
      <c r="B14920" s="60" t="s">
        <v>4293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24"/>
        <v>90000</v>
      </c>
      <c r="H14920" s="69" t="s">
        <v>134</v>
      </c>
      <c r="I14920" s="73"/>
    </row>
    <row r="14921" spans="1:9" hidden="1" x14ac:dyDescent="0.25">
      <c r="A14921" s="60" t="s">
        <v>6660</v>
      </c>
      <c r="B14921" s="60" t="s">
        <v>6666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24"/>
        <v>90000</v>
      </c>
      <c r="H14921" s="69" t="s">
        <v>134</v>
      </c>
      <c r="I14921" s="73"/>
    </row>
    <row r="14922" spans="1:9" hidden="1" x14ac:dyDescent="0.25">
      <c r="A14922" s="60" t="s">
        <v>6660</v>
      </c>
      <c r="B14922" s="60" t="s">
        <v>6664</v>
      </c>
      <c r="C14922" s="74" t="s">
        <v>5200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6660</v>
      </c>
      <c r="B14923" s="63" t="s">
        <v>6665</v>
      </c>
      <c r="C14923" s="87" t="s">
        <v>5200</v>
      </c>
      <c r="D14923" s="65">
        <v>2</v>
      </c>
      <c r="E14923" s="66" t="s">
        <v>31</v>
      </c>
      <c r="F14923" s="67">
        <v>50000</v>
      </c>
      <c r="G14923" s="68">
        <f t="shared" ref="G14923:G14952" si="425">F14923*D14923</f>
        <v>100000</v>
      </c>
      <c r="H14923" s="69" t="s">
        <v>134</v>
      </c>
      <c r="I14923" s="73"/>
    </row>
    <row r="14924" spans="1:9" hidden="1" x14ac:dyDescent="0.25">
      <c r="A14924" s="60" t="s">
        <v>6660</v>
      </c>
      <c r="B14924" s="60" t="s">
        <v>6667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25"/>
        <v>250000</v>
      </c>
      <c r="H14924" s="69" t="s">
        <v>169</v>
      </c>
      <c r="I14924" s="73"/>
    </row>
    <row r="14925" spans="1:9" hidden="1" x14ac:dyDescent="0.25">
      <c r="A14925" s="60" t="s">
        <v>6660</v>
      </c>
      <c r="B14925" s="60" t="s">
        <v>6670</v>
      </c>
      <c r="C14925" s="60" t="s">
        <v>6195</v>
      </c>
      <c r="D14925" s="81">
        <v>1</v>
      </c>
      <c r="E14925" s="66" t="s">
        <v>71</v>
      </c>
      <c r="F14925" s="82">
        <v>400000</v>
      </c>
      <c r="G14925" s="68">
        <f t="shared" si="425"/>
        <v>400000</v>
      </c>
      <c r="H14925" s="69" t="s">
        <v>5068</v>
      </c>
      <c r="I14925" s="73" t="s">
        <v>8779</v>
      </c>
    </row>
    <row r="14926" spans="1:9" hidden="1" x14ac:dyDescent="0.25">
      <c r="A14926" s="60" t="s">
        <v>6660</v>
      </c>
      <c r="B14926" s="77" t="s">
        <v>6671</v>
      </c>
      <c r="C14926" s="80" t="s">
        <v>6195</v>
      </c>
      <c r="D14926" s="65">
        <v>2</v>
      </c>
      <c r="E14926" s="66" t="s">
        <v>71</v>
      </c>
      <c r="F14926" s="72">
        <v>450000</v>
      </c>
      <c r="G14926" s="217">
        <f t="shared" si="425"/>
        <v>900000</v>
      </c>
      <c r="H14926" s="69" t="s">
        <v>5068</v>
      </c>
      <c r="I14926" s="73" t="s">
        <v>8779</v>
      </c>
    </row>
    <row r="14927" spans="1:9" hidden="1" x14ac:dyDescent="0.25">
      <c r="A14927" s="60" t="s">
        <v>6660</v>
      </c>
      <c r="B14927" s="63" t="s">
        <v>5733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25"/>
        <v>10000</v>
      </c>
      <c r="H14927" s="69" t="s">
        <v>565</v>
      </c>
      <c r="I14927" s="73"/>
    </row>
    <row r="14928" spans="1:9" hidden="1" x14ac:dyDescent="0.25">
      <c r="A14928" s="60" t="s">
        <v>6660</v>
      </c>
      <c r="B14928" s="79" t="s">
        <v>4522</v>
      </c>
      <c r="C14928" s="60" t="s">
        <v>6552</v>
      </c>
      <c r="D14928" s="65">
        <v>1</v>
      </c>
      <c r="E14928" s="66" t="s">
        <v>31</v>
      </c>
      <c r="F14928" s="68">
        <v>11500</v>
      </c>
      <c r="G14928" s="68">
        <f t="shared" si="425"/>
        <v>11500</v>
      </c>
      <c r="H14928" s="69" t="s">
        <v>565</v>
      </c>
      <c r="I14928" s="73"/>
    </row>
    <row r="14929" spans="1:9" hidden="1" x14ac:dyDescent="0.25">
      <c r="A14929" s="60" t="s">
        <v>6660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25"/>
        <v>1275000</v>
      </c>
      <c r="H14929" s="374" t="s">
        <v>953</v>
      </c>
      <c r="I14929" s="73"/>
    </row>
    <row r="14930" spans="1:9" hidden="1" x14ac:dyDescent="0.25">
      <c r="A14930" s="60" t="s">
        <v>6660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25"/>
        <v>100000</v>
      </c>
      <c r="H14930" s="374" t="s">
        <v>953</v>
      </c>
      <c r="I14930" s="73"/>
    </row>
    <row r="14931" spans="1:9" hidden="1" x14ac:dyDescent="0.25">
      <c r="A14931" s="60" t="s">
        <v>6660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25"/>
        <v>284000</v>
      </c>
      <c r="H14931" s="69" t="s">
        <v>12360</v>
      </c>
      <c r="I14931" s="73" t="s">
        <v>12361</v>
      </c>
    </row>
    <row r="14932" spans="1:9" hidden="1" x14ac:dyDescent="0.25">
      <c r="A14932" s="60" t="s">
        <v>6660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25"/>
        <v>7000000</v>
      </c>
      <c r="H14932" s="69" t="s">
        <v>169</v>
      </c>
      <c r="I14932" s="73"/>
    </row>
    <row r="14933" spans="1:9" hidden="1" x14ac:dyDescent="0.25">
      <c r="A14933" s="60" t="s">
        <v>6660</v>
      </c>
      <c r="B14933" s="378" t="s">
        <v>135</v>
      </c>
      <c r="C14933" s="378" t="s">
        <v>136</v>
      </c>
      <c r="D14933" s="377">
        <v>8</v>
      </c>
      <c r="E14933" s="501" t="s">
        <v>137</v>
      </c>
      <c r="F14933" s="380">
        <v>33000</v>
      </c>
      <c r="G14933" s="380">
        <f t="shared" si="425"/>
        <v>264000</v>
      </c>
      <c r="H14933" s="497" t="s">
        <v>558</v>
      </c>
      <c r="I14933" s="73"/>
    </row>
    <row r="14934" spans="1:9" hidden="1" x14ac:dyDescent="0.25">
      <c r="A14934" s="60" t="s">
        <v>6673</v>
      </c>
      <c r="B14934" s="60" t="s">
        <v>6859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25"/>
        <v>15650</v>
      </c>
      <c r="H14934" s="86" t="s">
        <v>2744</v>
      </c>
      <c r="I14934" s="73"/>
    </row>
    <row r="14935" spans="1:9" hidden="1" x14ac:dyDescent="0.25">
      <c r="A14935" s="60" t="s">
        <v>6673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25"/>
        <v>277758</v>
      </c>
      <c r="H14935" s="86" t="s">
        <v>169</v>
      </c>
      <c r="I14935" s="73"/>
    </row>
    <row r="14936" spans="1:9" hidden="1" x14ac:dyDescent="0.25">
      <c r="A14936" s="60" t="s">
        <v>6673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25"/>
        <v>30862</v>
      </c>
      <c r="H14936" s="86" t="s">
        <v>2058</v>
      </c>
      <c r="I14936" s="73"/>
    </row>
    <row r="14937" spans="1:9" hidden="1" x14ac:dyDescent="0.25">
      <c r="A14937" s="60" t="s">
        <v>6673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25"/>
        <v>24750</v>
      </c>
      <c r="H14937" s="86" t="s">
        <v>2435</v>
      </c>
      <c r="I14937" s="73"/>
    </row>
    <row r="14938" spans="1:9" hidden="1" x14ac:dyDescent="0.25">
      <c r="A14938" s="60" t="s">
        <v>6673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25"/>
        <v>28874.999999999996</v>
      </c>
      <c r="H14938" s="86" t="s">
        <v>2007</v>
      </c>
      <c r="I14938" s="73"/>
    </row>
    <row r="14939" spans="1:9" hidden="1" x14ac:dyDescent="0.25">
      <c r="A14939" s="60" t="s">
        <v>6673</v>
      </c>
      <c r="B14939" s="60" t="s">
        <v>115</v>
      </c>
      <c r="C14939" s="60" t="s">
        <v>12362</v>
      </c>
      <c r="D14939" s="81">
        <v>1</v>
      </c>
      <c r="E14939" s="66" t="s">
        <v>71</v>
      </c>
      <c r="F14939" s="72">
        <v>2100000</v>
      </c>
      <c r="G14939" s="68">
        <f t="shared" si="425"/>
        <v>2100000</v>
      </c>
      <c r="H14939" s="69" t="s">
        <v>714</v>
      </c>
      <c r="I14939" s="73" t="s">
        <v>8962</v>
      </c>
    </row>
    <row r="14940" spans="1:9" hidden="1" x14ac:dyDescent="0.25">
      <c r="A14940" s="60" t="s">
        <v>6673</v>
      </c>
      <c r="B14940" s="60" t="s">
        <v>115</v>
      </c>
      <c r="C14940" s="60" t="s">
        <v>12363</v>
      </c>
      <c r="D14940" s="81">
        <v>1</v>
      </c>
      <c r="E14940" s="66" t="s">
        <v>71</v>
      </c>
      <c r="F14940" s="82">
        <v>2100000</v>
      </c>
      <c r="G14940" s="68">
        <f t="shared" si="425"/>
        <v>2100000</v>
      </c>
      <c r="H14940" s="69" t="s">
        <v>714</v>
      </c>
      <c r="I14940" s="73" t="s">
        <v>8962</v>
      </c>
    </row>
    <row r="14941" spans="1:9" hidden="1" x14ac:dyDescent="0.25">
      <c r="A14941" s="60" t="s">
        <v>6673</v>
      </c>
      <c r="B14941" s="60" t="s">
        <v>8381</v>
      </c>
      <c r="C14941" s="60" t="s">
        <v>8382</v>
      </c>
      <c r="D14941" s="60">
        <v>1</v>
      </c>
      <c r="E14941" s="71" t="s">
        <v>31</v>
      </c>
      <c r="F14941" s="217">
        <v>92500</v>
      </c>
      <c r="G14941" s="217">
        <f t="shared" si="425"/>
        <v>92500</v>
      </c>
      <c r="H14941" s="69" t="s">
        <v>825</v>
      </c>
      <c r="I14941" s="69"/>
    </row>
    <row r="14942" spans="1:9" hidden="1" x14ac:dyDescent="0.25">
      <c r="A14942" s="60" t="s">
        <v>6673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25"/>
        <v>39000</v>
      </c>
      <c r="H14942" s="86" t="s">
        <v>825</v>
      </c>
      <c r="I14942" s="73"/>
    </row>
    <row r="14943" spans="1:9" hidden="1" x14ac:dyDescent="0.25">
      <c r="A14943" s="60" t="s">
        <v>6673</v>
      </c>
      <c r="B14943" s="60" t="s">
        <v>4748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25"/>
        <v>2500</v>
      </c>
      <c r="H14943" s="86" t="s">
        <v>825</v>
      </c>
      <c r="I14943" s="73"/>
    </row>
    <row r="14944" spans="1:9" hidden="1" x14ac:dyDescent="0.25">
      <c r="A14944" s="60" t="s">
        <v>6673</v>
      </c>
      <c r="B14944" s="60" t="s">
        <v>5930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25"/>
        <v>350000</v>
      </c>
      <c r="H14944" s="86" t="s">
        <v>825</v>
      </c>
      <c r="I14944" s="73"/>
    </row>
    <row r="14945" spans="1:9" hidden="1" x14ac:dyDescent="0.25">
      <c r="A14945" s="60" t="s">
        <v>6673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25"/>
        <v>40000</v>
      </c>
      <c r="H14945" s="86" t="s">
        <v>825</v>
      </c>
      <c r="I14945" s="73"/>
    </row>
    <row r="14946" spans="1:9" hidden="1" x14ac:dyDescent="0.25">
      <c r="A14946" s="60" t="s">
        <v>6673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25"/>
        <v>49500</v>
      </c>
      <c r="H14946" s="86" t="s">
        <v>825</v>
      </c>
      <c r="I14946" s="73"/>
    </row>
    <row r="14947" spans="1:9" hidden="1" x14ac:dyDescent="0.25">
      <c r="A14947" s="60" t="s">
        <v>6673</v>
      </c>
      <c r="B14947" s="60" t="s">
        <v>5330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25"/>
        <v>72000</v>
      </c>
      <c r="H14947" s="69" t="s">
        <v>825</v>
      </c>
      <c r="I14947" s="73"/>
    </row>
    <row r="14948" spans="1:9" hidden="1" x14ac:dyDescent="0.25">
      <c r="A14948" s="60" t="s">
        <v>6673</v>
      </c>
      <c r="B14948" s="60" t="s">
        <v>6183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25"/>
        <v>73000</v>
      </c>
      <c r="H14948" s="86" t="s">
        <v>2319</v>
      </c>
      <c r="I14948" s="73"/>
    </row>
    <row r="14949" spans="1:9" hidden="1" x14ac:dyDescent="0.25">
      <c r="A14949" s="60" t="s">
        <v>6673</v>
      </c>
      <c r="B14949" s="60" t="s">
        <v>4638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25"/>
        <v>111000</v>
      </c>
      <c r="H14949" s="86" t="s">
        <v>2319</v>
      </c>
      <c r="I14949" s="73"/>
    </row>
    <row r="14950" spans="1:9" hidden="1" x14ac:dyDescent="0.25">
      <c r="A14950" s="60" t="s">
        <v>6673</v>
      </c>
      <c r="B14950" s="60" t="s">
        <v>6291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25"/>
        <v>16000</v>
      </c>
      <c r="H14950" s="86" t="s">
        <v>2319</v>
      </c>
      <c r="I14950" s="73"/>
    </row>
    <row r="14951" spans="1:9" hidden="1" x14ac:dyDescent="0.25">
      <c r="A14951" s="60" t="s">
        <v>6673</v>
      </c>
      <c r="B14951" s="80" t="s">
        <v>4876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25"/>
        <v>1750000</v>
      </c>
      <c r="H14951" s="69" t="s">
        <v>12364</v>
      </c>
      <c r="I14951" s="73" t="s">
        <v>12365</v>
      </c>
    </row>
    <row r="14952" spans="1:9" hidden="1" x14ac:dyDescent="0.25">
      <c r="A14952" s="60" t="s">
        <v>6673</v>
      </c>
      <c r="B14952" s="60" t="s">
        <v>1563</v>
      </c>
      <c r="C14952" s="87" t="s">
        <v>12129</v>
      </c>
      <c r="D14952" s="65">
        <v>1</v>
      </c>
      <c r="E14952" s="76" t="s">
        <v>31</v>
      </c>
      <c r="F14952" s="72">
        <v>350000</v>
      </c>
      <c r="G14952" s="217">
        <f t="shared" si="425"/>
        <v>350000</v>
      </c>
      <c r="H14952" s="374" t="s">
        <v>953</v>
      </c>
      <c r="I14952" s="73"/>
    </row>
    <row r="14953" spans="1:9" hidden="1" x14ac:dyDescent="0.25">
      <c r="A14953" s="60" t="s">
        <v>6673</v>
      </c>
      <c r="B14953" s="63" t="s">
        <v>5733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6673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6673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6673</v>
      </c>
      <c r="B14956" s="60" t="s">
        <v>4748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26">F14956*D14956</f>
        <v>2625</v>
      </c>
      <c r="H14956" s="69" t="s">
        <v>134</v>
      </c>
      <c r="I14956" s="73"/>
    </row>
    <row r="14957" spans="1:9" hidden="1" x14ac:dyDescent="0.25">
      <c r="A14957" s="86" t="s">
        <v>6673</v>
      </c>
      <c r="B14957" s="63" t="s">
        <v>6675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26"/>
        <v>325000</v>
      </c>
      <c r="H14957" s="69" t="s">
        <v>134</v>
      </c>
      <c r="I14957" s="73"/>
    </row>
    <row r="14958" spans="1:9" hidden="1" x14ac:dyDescent="0.25">
      <c r="A14958" s="60" t="s">
        <v>6673</v>
      </c>
      <c r="B14958" s="60" t="s">
        <v>6683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26"/>
        <v>26000</v>
      </c>
      <c r="H14958" s="69" t="s">
        <v>134</v>
      </c>
      <c r="I14958" s="73"/>
    </row>
    <row r="14959" spans="1:9" hidden="1" x14ac:dyDescent="0.25">
      <c r="A14959" s="60" t="s">
        <v>6673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26"/>
        <v>3000</v>
      </c>
      <c r="H14959" s="69" t="s">
        <v>134</v>
      </c>
      <c r="I14959" s="73"/>
    </row>
    <row r="14960" spans="1:9" hidden="1" x14ac:dyDescent="0.25">
      <c r="A14960" s="60" t="s">
        <v>6673</v>
      </c>
      <c r="B14960" s="63" t="s">
        <v>5814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26"/>
        <v>1200</v>
      </c>
      <c r="H14960" s="69" t="s">
        <v>134</v>
      </c>
      <c r="I14960" s="73"/>
    </row>
    <row r="14961" spans="1:9" hidden="1" x14ac:dyDescent="0.25">
      <c r="A14961" s="60" t="s">
        <v>6673</v>
      </c>
      <c r="B14961" s="60" t="s">
        <v>6683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26"/>
        <v>39000</v>
      </c>
      <c r="H14961" s="69" t="s">
        <v>550</v>
      </c>
      <c r="I14961" s="73"/>
    </row>
    <row r="14962" spans="1:9" hidden="1" x14ac:dyDescent="0.25">
      <c r="A14962" s="60" t="s">
        <v>6673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26"/>
        <v>4500</v>
      </c>
      <c r="H14962" s="69" t="s">
        <v>550</v>
      </c>
      <c r="I14962" s="73"/>
    </row>
    <row r="14963" spans="1:9" hidden="1" x14ac:dyDescent="0.25">
      <c r="A14963" s="60" t="s">
        <v>6673</v>
      </c>
      <c r="B14963" s="63" t="s">
        <v>5814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26"/>
        <v>1800</v>
      </c>
      <c r="H14963" s="69" t="s">
        <v>550</v>
      </c>
      <c r="I14963" s="73"/>
    </row>
    <row r="14964" spans="1:9" hidden="1" x14ac:dyDescent="0.25">
      <c r="A14964" s="60" t="s">
        <v>6673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26"/>
        <v>264000</v>
      </c>
      <c r="H14964" s="69" t="s">
        <v>2274</v>
      </c>
      <c r="I14964" s="73" t="s">
        <v>8961</v>
      </c>
    </row>
    <row r="14965" spans="1:9" hidden="1" x14ac:dyDescent="0.25">
      <c r="A14965" s="60" t="s">
        <v>6673</v>
      </c>
      <c r="B14965" s="60" t="s">
        <v>8381</v>
      </c>
      <c r="C14965" s="60" t="s">
        <v>8382</v>
      </c>
      <c r="D14965" s="60">
        <v>1</v>
      </c>
      <c r="E14965" s="71" t="s">
        <v>31</v>
      </c>
      <c r="F14965" s="217">
        <v>92500</v>
      </c>
      <c r="G14965" s="217">
        <f t="shared" si="426"/>
        <v>92500</v>
      </c>
      <c r="H14965" s="69" t="s">
        <v>2274</v>
      </c>
      <c r="I14965" s="73" t="s">
        <v>8961</v>
      </c>
    </row>
    <row r="14966" spans="1:9" hidden="1" x14ac:dyDescent="0.25">
      <c r="A14966" s="60" t="s">
        <v>6673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8961</v>
      </c>
    </row>
    <row r="14967" spans="1:9" hidden="1" x14ac:dyDescent="0.25">
      <c r="A14967" s="60" t="s">
        <v>6673</v>
      </c>
      <c r="B14967" s="63" t="s">
        <v>6938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27">F14967*D14967</f>
        <v>55000</v>
      </c>
      <c r="H14967" s="442" t="s">
        <v>2274</v>
      </c>
      <c r="I14967" s="73" t="s">
        <v>8961</v>
      </c>
    </row>
    <row r="14968" spans="1:9" hidden="1" x14ac:dyDescent="0.25">
      <c r="A14968" s="60" t="s">
        <v>6673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27"/>
        <v>208134</v>
      </c>
      <c r="H14968" s="374" t="s">
        <v>667</v>
      </c>
      <c r="I14968" s="73" t="s">
        <v>8964</v>
      </c>
    </row>
    <row r="14969" spans="1:9" hidden="1" x14ac:dyDescent="0.25">
      <c r="A14969" s="60" t="s">
        <v>6673</v>
      </c>
      <c r="B14969" s="60" t="s">
        <v>6685</v>
      </c>
      <c r="C14969" s="60" t="s">
        <v>6659</v>
      </c>
      <c r="D14969" s="65">
        <v>1</v>
      </c>
      <c r="E14969" s="66" t="s">
        <v>31</v>
      </c>
      <c r="F14969" s="67">
        <v>4500000</v>
      </c>
      <c r="G14969" s="217">
        <f t="shared" si="427"/>
        <v>4500000</v>
      </c>
      <c r="H14969" s="374" t="s">
        <v>6686</v>
      </c>
      <c r="I14969" s="73"/>
    </row>
    <row r="14970" spans="1:9" hidden="1" x14ac:dyDescent="0.25">
      <c r="A14970" s="60" t="s">
        <v>6673</v>
      </c>
      <c r="B14970" s="63" t="s">
        <v>6687</v>
      </c>
      <c r="C14970" s="60" t="s">
        <v>6659</v>
      </c>
      <c r="D14970" s="65">
        <v>1</v>
      </c>
      <c r="E14970" s="66" t="s">
        <v>31</v>
      </c>
      <c r="F14970" s="67">
        <v>150000</v>
      </c>
      <c r="G14970" s="217">
        <f t="shared" si="427"/>
        <v>150000</v>
      </c>
      <c r="H14970" s="374" t="s">
        <v>6686</v>
      </c>
      <c r="I14970" s="73"/>
    </row>
    <row r="14971" spans="1:9" hidden="1" x14ac:dyDescent="0.25">
      <c r="A14971" s="60" t="s">
        <v>6673</v>
      </c>
      <c r="B14971" s="63" t="s">
        <v>58</v>
      </c>
      <c r="C14971" s="60" t="s">
        <v>6659</v>
      </c>
      <c r="D14971" s="65">
        <v>1</v>
      </c>
      <c r="E14971" s="66" t="s">
        <v>31</v>
      </c>
      <c r="F14971" s="72">
        <v>400000</v>
      </c>
      <c r="G14971" s="217">
        <f t="shared" si="427"/>
        <v>400000</v>
      </c>
      <c r="H14971" s="374" t="s">
        <v>6686</v>
      </c>
      <c r="I14971" s="73"/>
    </row>
    <row r="14972" spans="1:9" hidden="1" x14ac:dyDescent="0.25">
      <c r="A14972" s="60" t="s">
        <v>6673</v>
      </c>
      <c r="B14972" s="60" t="s">
        <v>6688</v>
      </c>
      <c r="C14972" s="60" t="s">
        <v>6659</v>
      </c>
      <c r="D14972" s="81">
        <v>2</v>
      </c>
      <c r="E14972" s="76" t="s">
        <v>31</v>
      </c>
      <c r="F14972" s="398">
        <v>50000</v>
      </c>
      <c r="G14972" s="217">
        <f t="shared" si="427"/>
        <v>100000</v>
      </c>
      <c r="H14972" s="374" t="s">
        <v>6686</v>
      </c>
      <c r="I14972" s="73"/>
    </row>
    <row r="14973" spans="1:9" hidden="1" x14ac:dyDescent="0.25">
      <c r="A14973" s="60" t="s">
        <v>6673</v>
      </c>
      <c r="B14973" s="63" t="s">
        <v>6689</v>
      </c>
      <c r="C14973" s="60" t="s">
        <v>6659</v>
      </c>
      <c r="D14973" s="65">
        <v>1</v>
      </c>
      <c r="E14973" s="76" t="s">
        <v>31</v>
      </c>
      <c r="F14973" s="72">
        <v>30000</v>
      </c>
      <c r="G14973" s="76">
        <f t="shared" si="427"/>
        <v>30000</v>
      </c>
      <c r="H14973" s="374" t="s">
        <v>6686</v>
      </c>
      <c r="I14973" s="73"/>
    </row>
    <row r="14974" spans="1:9" hidden="1" x14ac:dyDescent="0.25">
      <c r="A14974" s="60" t="s">
        <v>6673</v>
      </c>
      <c r="B14974" s="63" t="s">
        <v>6690</v>
      </c>
      <c r="C14974" s="60" t="s">
        <v>6659</v>
      </c>
      <c r="D14974" s="65">
        <v>2</v>
      </c>
      <c r="E14974" s="75" t="s">
        <v>28</v>
      </c>
      <c r="F14974" s="217">
        <v>175000</v>
      </c>
      <c r="G14974" s="76">
        <f t="shared" si="427"/>
        <v>350000</v>
      </c>
      <c r="H14974" s="374" t="s">
        <v>6686</v>
      </c>
      <c r="I14974" s="73"/>
    </row>
    <row r="14975" spans="1:9" hidden="1" x14ac:dyDescent="0.25">
      <c r="A14975" s="60" t="s">
        <v>6691</v>
      </c>
      <c r="B14975" s="60" t="s">
        <v>6656</v>
      </c>
      <c r="C14975" s="60" t="s">
        <v>759</v>
      </c>
      <c r="D14975" s="81">
        <v>1</v>
      </c>
      <c r="E14975" s="76" t="s">
        <v>156</v>
      </c>
      <c r="F14975" s="398">
        <v>750000</v>
      </c>
      <c r="G14975" s="217">
        <f t="shared" si="427"/>
        <v>750000</v>
      </c>
      <c r="H14975" s="374" t="s">
        <v>1266</v>
      </c>
      <c r="I14975" s="73" t="s">
        <v>12366</v>
      </c>
    </row>
    <row r="14976" spans="1:9" hidden="1" x14ac:dyDescent="0.25">
      <c r="A14976" s="60" t="s">
        <v>6691</v>
      </c>
      <c r="B14976" s="63" t="s">
        <v>6657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27"/>
        <v>875000</v>
      </c>
      <c r="H14976" s="374" t="s">
        <v>1266</v>
      </c>
      <c r="I14976" s="73" t="s">
        <v>12366</v>
      </c>
    </row>
    <row r="14977" spans="1:9" hidden="1" x14ac:dyDescent="0.25">
      <c r="A14977" s="60" t="s">
        <v>6691</v>
      </c>
      <c r="B14977" s="60" t="s">
        <v>11861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27"/>
        <v>320000</v>
      </c>
      <c r="H14977" s="374" t="s">
        <v>1266</v>
      </c>
      <c r="I14977" s="73" t="s">
        <v>12366</v>
      </c>
    </row>
    <row r="14978" spans="1:9" hidden="1" x14ac:dyDescent="0.25">
      <c r="A14978" s="60" t="s">
        <v>6691</v>
      </c>
      <c r="B14978" s="60" t="s">
        <v>6693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6691</v>
      </c>
      <c r="B14979" s="60" t="s">
        <v>12367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27"/>
        <v>56500000</v>
      </c>
      <c r="H14979" s="86" t="s">
        <v>106</v>
      </c>
      <c r="I14979" s="73" t="s">
        <v>12368</v>
      </c>
    </row>
    <row r="14980" spans="1:9" hidden="1" x14ac:dyDescent="0.25">
      <c r="A14980" s="60" t="s">
        <v>6691</v>
      </c>
      <c r="B14980" s="60" t="s">
        <v>5638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27"/>
        <v>600000</v>
      </c>
      <c r="H14980" s="86" t="s">
        <v>106</v>
      </c>
      <c r="I14980" s="73" t="s">
        <v>12368</v>
      </c>
    </row>
    <row r="14981" spans="1:9" hidden="1" x14ac:dyDescent="0.25">
      <c r="A14981" s="60" t="s">
        <v>6691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27"/>
        <v>40000</v>
      </c>
      <c r="H14981" s="69" t="s">
        <v>696</v>
      </c>
      <c r="I14981" s="73" t="s">
        <v>12368</v>
      </c>
    </row>
    <row r="14982" spans="1:9" hidden="1" x14ac:dyDescent="0.25">
      <c r="A14982" s="60" t="s">
        <v>6691</v>
      </c>
      <c r="B14982" s="63" t="s">
        <v>4640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27"/>
        <v>4413000</v>
      </c>
      <c r="H14982" s="69" t="s">
        <v>825</v>
      </c>
      <c r="I14982" s="73"/>
    </row>
    <row r="14983" spans="1:9" hidden="1" x14ac:dyDescent="0.25">
      <c r="A14983" s="60" t="s">
        <v>6691</v>
      </c>
      <c r="B14983" s="60" t="s">
        <v>4748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27"/>
        <v>5000</v>
      </c>
      <c r="H14983" s="69" t="s">
        <v>825</v>
      </c>
      <c r="I14983" s="73"/>
    </row>
    <row r="14984" spans="1:9" hidden="1" x14ac:dyDescent="0.25">
      <c r="A14984" s="60" t="s">
        <v>6691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27"/>
        <v>75000</v>
      </c>
      <c r="H14984" s="69" t="s">
        <v>825</v>
      </c>
      <c r="I14984" s="73"/>
    </row>
    <row r="14985" spans="1:9" hidden="1" x14ac:dyDescent="0.25">
      <c r="A14985" s="60" t="s">
        <v>6691</v>
      </c>
      <c r="B14985" s="60" t="s">
        <v>11778</v>
      </c>
      <c r="C14985" s="60" t="s">
        <v>11779</v>
      </c>
      <c r="D14985" s="60">
        <v>1</v>
      </c>
      <c r="E14985" s="71" t="s">
        <v>31</v>
      </c>
      <c r="F14985" s="217">
        <v>25000</v>
      </c>
      <c r="G14985" s="217">
        <f t="shared" si="427"/>
        <v>25000</v>
      </c>
      <c r="H14985" s="69" t="s">
        <v>631</v>
      </c>
      <c r="I14985" s="73" t="s">
        <v>8631</v>
      </c>
    </row>
    <row r="14986" spans="1:9" hidden="1" x14ac:dyDescent="0.25">
      <c r="A14986" s="60" t="s">
        <v>6691</v>
      </c>
      <c r="B14986" s="60" t="s">
        <v>4748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27"/>
        <v>2500</v>
      </c>
      <c r="H14986" s="69" t="s">
        <v>631</v>
      </c>
      <c r="I14986" s="73" t="s">
        <v>8631</v>
      </c>
    </row>
    <row r="14987" spans="1:9" hidden="1" x14ac:dyDescent="0.25">
      <c r="A14987" s="60" t="s">
        <v>6691</v>
      </c>
      <c r="B14987" s="60" t="s">
        <v>6546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27"/>
        <v>1380000</v>
      </c>
      <c r="H14987" s="86" t="s">
        <v>631</v>
      </c>
      <c r="I14987" s="73" t="s">
        <v>8631</v>
      </c>
    </row>
    <row r="14988" spans="1:9" hidden="1" x14ac:dyDescent="0.25">
      <c r="A14988" s="60" t="s">
        <v>6691</v>
      </c>
      <c r="B14988" s="63" t="s">
        <v>6644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27"/>
        <v>45000</v>
      </c>
      <c r="H14988" s="86" t="s">
        <v>631</v>
      </c>
      <c r="I14988" s="73" t="s">
        <v>8631</v>
      </c>
    </row>
    <row r="14989" spans="1:9" hidden="1" x14ac:dyDescent="0.25">
      <c r="A14989" s="60" t="s">
        <v>6691</v>
      </c>
      <c r="B14989" s="60" t="s">
        <v>4958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27"/>
        <v>55000</v>
      </c>
      <c r="H14989" s="69" t="s">
        <v>631</v>
      </c>
      <c r="I14989" s="73" t="s">
        <v>8631</v>
      </c>
    </row>
    <row r="14990" spans="1:9" hidden="1" x14ac:dyDescent="0.25">
      <c r="A14990" s="60" t="s">
        <v>6691</v>
      </c>
      <c r="B14990" s="60" t="s">
        <v>6695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27"/>
        <v>290000</v>
      </c>
      <c r="H14990" s="69" t="s">
        <v>631</v>
      </c>
      <c r="I14990" s="73" t="s">
        <v>8631</v>
      </c>
    </row>
    <row r="14991" spans="1:9" hidden="1" x14ac:dyDescent="0.25">
      <c r="A14991" s="60" t="s">
        <v>6691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27"/>
        <v>85000</v>
      </c>
      <c r="H14991" s="69" t="s">
        <v>631</v>
      </c>
      <c r="I14991" s="73" t="s">
        <v>8631</v>
      </c>
    </row>
    <row r="14992" spans="1:9" hidden="1" x14ac:dyDescent="0.25">
      <c r="A14992" s="65" t="s">
        <v>6691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27"/>
        <v>36975</v>
      </c>
      <c r="H14992" s="69" t="s">
        <v>631</v>
      </c>
      <c r="I14992" s="73" t="s">
        <v>8631</v>
      </c>
    </row>
    <row r="14993" spans="1:9" hidden="1" x14ac:dyDescent="0.25">
      <c r="A14993" s="60" t="s">
        <v>6691</v>
      </c>
      <c r="B14993" s="60" t="s">
        <v>6516</v>
      </c>
      <c r="C14993" s="60" t="s">
        <v>8459</v>
      </c>
      <c r="D14993" s="81">
        <v>0.6</v>
      </c>
      <c r="E14993" s="66" t="s">
        <v>137</v>
      </c>
      <c r="F14993" s="82">
        <v>82500</v>
      </c>
      <c r="G14993" s="68">
        <f t="shared" si="427"/>
        <v>49500</v>
      </c>
      <c r="H14993" s="69" t="s">
        <v>631</v>
      </c>
      <c r="I14993" s="73" t="s">
        <v>8631</v>
      </c>
    </row>
    <row r="14994" spans="1:9" hidden="1" x14ac:dyDescent="0.25">
      <c r="A14994" s="60" t="s">
        <v>6691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27"/>
        <v>36975</v>
      </c>
      <c r="H14994" s="86" t="s">
        <v>3096</v>
      </c>
      <c r="I14994" s="73"/>
    </row>
    <row r="14995" spans="1:9" hidden="1" x14ac:dyDescent="0.25">
      <c r="A14995" s="60" t="s">
        <v>6691</v>
      </c>
      <c r="B14995" s="60" t="s">
        <v>6516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27"/>
        <v>49500</v>
      </c>
      <c r="H14995" s="86" t="s">
        <v>3096</v>
      </c>
      <c r="I14995" s="73"/>
    </row>
    <row r="14996" spans="1:9" hidden="1" x14ac:dyDescent="0.25">
      <c r="A14996" s="86" t="s">
        <v>6691</v>
      </c>
      <c r="B14996" s="63" t="s">
        <v>6675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27"/>
        <v>650000</v>
      </c>
      <c r="H14996" s="69" t="s">
        <v>134</v>
      </c>
      <c r="I14996" s="73"/>
    </row>
    <row r="14997" spans="1:9" hidden="1" x14ac:dyDescent="0.25">
      <c r="A14997" s="60" t="s">
        <v>6691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27"/>
        <v>100000</v>
      </c>
      <c r="H14997" s="86" t="s">
        <v>648</v>
      </c>
      <c r="I14997" s="73"/>
    </row>
    <row r="14998" spans="1:9" hidden="1" x14ac:dyDescent="0.25">
      <c r="A14998" s="60" t="s">
        <v>6691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27"/>
        <v>193500</v>
      </c>
      <c r="H14998" s="374" t="s">
        <v>3096</v>
      </c>
      <c r="I14998" s="73" t="s">
        <v>8627</v>
      </c>
    </row>
    <row r="14999" spans="1:9" hidden="1" x14ac:dyDescent="0.25">
      <c r="A14999" s="60" t="s">
        <v>6691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8627</v>
      </c>
    </row>
    <row r="15000" spans="1:9" hidden="1" x14ac:dyDescent="0.25">
      <c r="A15000" s="60" t="s">
        <v>6691</v>
      </c>
      <c r="B15000" s="63" t="s">
        <v>5264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8627</v>
      </c>
    </row>
    <row r="15001" spans="1:9" hidden="1" x14ac:dyDescent="0.25">
      <c r="A15001" s="60" t="s">
        <v>6691</v>
      </c>
      <c r="B15001" s="60" t="s">
        <v>4925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8627</v>
      </c>
    </row>
    <row r="15002" spans="1:9" hidden="1" x14ac:dyDescent="0.25">
      <c r="A15002" s="60" t="s">
        <v>6691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28">F15002*D15002</f>
        <v>33000</v>
      </c>
      <c r="H15002" s="374" t="s">
        <v>3096</v>
      </c>
      <c r="I15002" s="73" t="s">
        <v>8627</v>
      </c>
    </row>
    <row r="15003" spans="1:9" hidden="1" x14ac:dyDescent="0.25">
      <c r="A15003" s="60" t="s">
        <v>6691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28"/>
        <v>24750</v>
      </c>
      <c r="H15003" s="374" t="s">
        <v>3096</v>
      </c>
      <c r="I15003" s="73" t="s">
        <v>8627</v>
      </c>
    </row>
    <row r="15004" spans="1:9" hidden="1" x14ac:dyDescent="0.25">
      <c r="A15004" s="60" t="s">
        <v>6691</v>
      </c>
      <c r="B15004" s="63" t="s">
        <v>6696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28"/>
        <v>1194000</v>
      </c>
      <c r="H15004" s="69" t="s">
        <v>552</v>
      </c>
      <c r="I15004" s="73" t="s">
        <v>11051</v>
      </c>
    </row>
    <row r="15005" spans="1:9" hidden="1" x14ac:dyDescent="0.25">
      <c r="A15005" s="60" t="s">
        <v>6691</v>
      </c>
      <c r="B15005" s="60" t="s">
        <v>6697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28"/>
        <v>654000</v>
      </c>
      <c r="H15005" s="69" t="s">
        <v>552</v>
      </c>
      <c r="I15005" s="73" t="s">
        <v>11051</v>
      </c>
    </row>
    <row r="15006" spans="1:9" hidden="1" x14ac:dyDescent="0.25">
      <c r="A15006" s="60" t="s">
        <v>6691</v>
      </c>
      <c r="B15006" s="60" t="s">
        <v>6698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28"/>
        <v>111000</v>
      </c>
      <c r="H15006" s="69" t="s">
        <v>552</v>
      </c>
      <c r="I15006" s="73" t="s">
        <v>11051</v>
      </c>
    </row>
    <row r="15007" spans="1:9" hidden="1" x14ac:dyDescent="0.25">
      <c r="A15007" s="60" t="s">
        <v>6691</v>
      </c>
      <c r="B15007" s="77" t="s">
        <v>6699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28"/>
        <v>141500</v>
      </c>
      <c r="H15007" s="69" t="s">
        <v>552</v>
      </c>
      <c r="I15007" s="73" t="s">
        <v>11051</v>
      </c>
    </row>
    <row r="15008" spans="1:9" hidden="1" x14ac:dyDescent="0.25">
      <c r="A15008" s="60" t="s">
        <v>6691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28"/>
        <v>277758</v>
      </c>
      <c r="H15008" s="86" t="s">
        <v>169</v>
      </c>
      <c r="I15008" s="73"/>
    </row>
    <row r="15009" spans="1:9" hidden="1" x14ac:dyDescent="0.25">
      <c r="A15009" s="60" t="s">
        <v>6691</v>
      </c>
      <c r="B15009" s="79" t="s">
        <v>5651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28"/>
        <v>495000</v>
      </c>
      <c r="H15009" s="69" t="s">
        <v>714</v>
      </c>
      <c r="I15009" s="73" t="s">
        <v>8967</v>
      </c>
    </row>
    <row r="15010" spans="1:9" hidden="1" x14ac:dyDescent="0.25">
      <c r="A15010" s="60" t="s">
        <v>6691</v>
      </c>
      <c r="B15010" s="63" t="s">
        <v>6938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8967</v>
      </c>
    </row>
    <row r="15011" spans="1:9" hidden="1" x14ac:dyDescent="0.25">
      <c r="A15011" s="60" t="s">
        <v>6691</v>
      </c>
      <c r="B15011" s="63" t="s">
        <v>4477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29">F15011*D15011</f>
        <v>118000</v>
      </c>
      <c r="H15011" s="374" t="s">
        <v>552</v>
      </c>
      <c r="I15011" s="73" t="s">
        <v>12369</v>
      </c>
    </row>
    <row r="15012" spans="1:9" hidden="1" x14ac:dyDescent="0.25">
      <c r="A15012" s="60" t="s">
        <v>6691</v>
      </c>
      <c r="B15012" s="63" t="s">
        <v>6702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29"/>
        <v>300000</v>
      </c>
      <c r="H15012" s="374" t="s">
        <v>552</v>
      </c>
      <c r="I15012" s="73" t="s">
        <v>12369</v>
      </c>
    </row>
    <row r="15013" spans="1:9" hidden="1" x14ac:dyDescent="0.25">
      <c r="A15013" s="60" t="s">
        <v>6691</v>
      </c>
      <c r="B15013" s="60" t="s">
        <v>6703</v>
      </c>
      <c r="C15013" s="60" t="s">
        <v>3259</v>
      </c>
      <c r="D15013" s="81">
        <v>2</v>
      </c>
      <c r="E15013" s="76" t="s">
        <v>31</v>
      </c>
      <c r="F15013" s="398">
        <v>1530000</v>
      </c>
      <c r="G15013" s="217">
        <f t="shared" si="429"/>
        <v>3060000</v>
      </c>
      <c r="H15013" s="374" t="s">
        <v>134</v>
      </c>
      <c r="I15013" s="73"/>
    </row>
    <row r="15014" spans="1:9" hidden="1" x14ac:dyDescent="0.25">
      <c r="A15014" s="60" t="s">
        <v>6691</v>
      </c>
      <c r="B15014" s="63" t="s">
        <v>6704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29"/>
        <v>2610000</v>
      </c>
      <c r="H15014" s="374" t="s">
        <v>134</v>
      </c>
      <c r="I15014" s="73"/>
    </row>
    <row r="15015" spans="1:9" hidden="1" x14ac:dyDescent="0.25">
      <c r="A15015" s="60" t="s">
        <v>6691</v>
      </c>
      <c r="B15015" s="63" t="s">
        <v>6705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29"/>
        <v>2250000</v>
      </c>
      <c r="H15015" s="374" t="s">
        <v>134</v>
      </c>
      <c r="I15015" s="73"/>
    </row>
    <row r="15016" spans="1:9" hidden="1" x14ac:dyDescent="0.25">
      <c r="A15016" s="60" t="s">
        <v>6691</v>
      </c>
      <c r="B15016" s="63" t="s">
        <v>6706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29"/>
        <v>2250000</v>
      </c>
      <c r="H15016" s="374" t="s">
        <v>134</v>
      </c>
      <c r="I15016" s="73"/>
    </row>
    <row r="15017" spans="1:9" hidden="1" x14ac:dyDescent="0.25">
      <c r="A15017" s="60" t="s">
        <v>6707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29"/>
        <v>432068</v>
      </c>
      <c r="H15017" s="86" t="s">
        <v>169</v>
      </c>
      <c r="I15017" s="73"/>
    </row>
    <row r="15018" spans="1:9" hidden="1" x14ac:dyDescent="0.25">
      <c r="A15018" s="60" t="s">
        <v>6707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29"/>
        <v>66000</v>
      </c>
      <c r="H15018" s="374" t="s">
        <v>169</v>
      </c>
      <c r="I15018" s="73"/>
    </row>
    <row r="15019" spans="1:9" hidden="1" x14ac:dyDescent="0.25">
      <c r="A15019" s="60" t="s">
        <v>6707</v>
      </c>
      <c r="B15019" s="611" t="s">
        <v>5651</v>
      </c>
      <c r="C15019" s="491" t="s">
        <v>600</v>
      </c>
      <c r="D15019" s="486">
        <v>1</v>
      </c>
      <c r="E15019" s="487" t="s">
        <v>31</v>
      </c>
      <c r="F15019" s="591">
        <v>495000</v>
      </c>
      <c r="G15019" s="591">
        <f t="shared" si="429"/>
        <v>495000</v>
      </c>
      <c r="H15019" s="616" t="s">
        <v>3239</v>
      </c>
      <c r="I15019" s="617" t="s">
        <v>8965</v>
      </c>
    </row>
    <row r="15020" spans="1:9" hidden="1" x14ac:dyDescent="0.25">
      <c r="A15020" s="60" t="s">
        <v>6707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29"/>
        <v>36975</v>
      </c>
      <c r="H15020" s="69" t="s">
        <v>154</v>
      </c>
      <c r="I15020" s="73"/>
    </row>
    <row r="15021" spans="1:9" hidden="1" x14ac:dyDescent="0.25">
      <c r="A15021" s="60" t="s">
        <v>6707</v>
      </c>
      <c r="B15021" s="63" t="s">
        <v>5733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29"/>
        <v>10000</v>
      </c>
      <c r="H15021" s="374" t="s">
        <v>134</v>
      </c>
      <c r="I15021" s="73"/>
    </row>
    <row r="15022" spans="1:9" hidden="1" x14ac:dyDescent="0.25">
      <c r="A15022" s="60" t="s">
        <v>6707</v>
      </c>
      <c r="B15022" s="63" t="s">
        <v>6708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29"/>
        <v>33500</v>
      </c>
      <c r="H15022" s="69" t="s">
        <v>134</v>
      </c>
      <c r="I15022" s="73"/>
    </row>
    <row r="15023" spans="1:9" hidden="1" x14ac:dyDescent="0.25">
      <c r="A15023" s="60" t="s">
        <v>6707</v>
      </c>
      <c r="B15023" s="60" t="s">
        <v>6859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29"/>
        <v>62600</v>
      </c>
      <c r="H15023" s="69" t="s">
        <v>134</v>
      </c>
      <c r="I15023" s="73"/>
    </row>
    <row r="15024" spans="1:9" hidden="1" x14ac:dyDescent="0.25">
      <c r="A15024" s="60" t="s">
        <v>6707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29"/>
        <v>75000</v>
      </c>
      <c r="H15024" s="69" t="s">
        <v>134</v>
      </c>
      <c r="I15024" s="73"/>
    </row>
    <row r="15025" spans="1:9" hidden="1" x14ac:dyDescent="0.25">
      <c r="A15025" s="60" t="s">
        <v>6707</v>
      </c>
      <c r="B15025" s="60" t="s">
        <v>6717</v>
      </c>
      <c r="C15025" s="74" t="s">
        <v>6718</v>
      </c>
      <c r="D15025" s="81">
        <v>1</v>
      </c>
      <c r="E15025" s="66" t="s">
        <v>31</v>
      </c>
      <c r="F15025" s="72">
        <v>1</v>
      </c>
      <c r="G15025" s="68">
        <f t="shared" si="429"/>
        <v>1</v>
      </c>
      <c r="H15025" s="69" t="s">
        <v>169</v>
      </c>
      <c r="I15025" s="73"/>
    </row>
    <row r="15026" spans="1:9" hidden="1" x14ac:dyDescent="0.25">
      <c r="A15026" s="60" t="s">
        <v>6707</v>
      </c>
      <c r="B15026" s="79" t="s">
        <v>6715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29"/>
        <v>490000</v>
      </c>
      <c r="H15026" s="69" t="s">
        <v>2226</v>
      </c>
      <c r="I15026" s="73" t="s">
        <v>11051</v>
      </c>
    </row>
    <row r="15027" spans="1:9" hidden="1" x14ac:dyDescent="0.25">
      <c r="A15027" s="60" t="s">
        <v>6707</v>
      </c>
      <c r="B15027" s="60" t="s">
        <v>6516</v>
      </c>
      <c r="C15027" s="60" t="s">
        <v>8459</v>
      </c>
      <c r="D15027" s="81">
        <v>0.6</v>
      </c>
      <c r="E15027" s="66" t="s">
        <v>137</v>
      </c>
      <c r="F15027" s="82">
        <v>82500</v>
      </c>
      <c r="G15027" s="217">
        <f t="shared" si="429"/>
        <v>49500</v>
      </c>
      <c r="H15027" s="69" t="s">
        <v>953</v>
      </c>
      <c r="I15027" s="73"/>
    </row>
    <row r="15028" spans="1:9" hidden="1" x14ac:dyDescent="0.25">
      <c r="A15028" s="60" t="s">
        <v>6707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29"/>
        <v>300000</v>
      </c>
      <c r="H15028" s="69" t="s">
        <v>166</v>
      </c>
      <c r="I15028" s="73" t="s">
        <v>10081</v>
      </c>
    </row>
    <row r="15029" spans="1:9" hidden="1" x14ac:dyDescent="0.25">
      <c r="A15029" s="60" t="s">
        <v>6707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29"/>
        <v>340500</v>
      </c>
      <c r="H15029" s="69" t="s">
        <v>166</v>
      </c>
      <c r="I15029" s="73" t="s">
        <v>10081</v>
      </c>
    </row>
    <row r="15030" spans="1:9" hidden="1" x14ac:dyDescent="0.25">
      <c r="A15030" s="60" t="s">
        <v>6707</v>
      </c>
      <c r="B15030" s="60" t="s">
        <v>4881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29"/>
        <v>220000</v>
      </c>
      <c r="H15030" s="69" t="s">
        <v>166</v>
      </c>
      <c r="I15030" s="73" t="s">
        <v>10081</v>
      </c>
    </row>
    <row r="15031" spans="1:9" hidden="1" x14ac:dyDescent="0.25">
      <c r="A15031" s="60" t="s">
        <v>6707</v>
      </c>
      <c r="B15031" s="63" t="s">
        <v>5733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10081</v>
      </c>
    </row>
    <row r="15032" spans="1:9" hidden="1" x14ac:dyDescent="0.25">
      <c r="A15032" s="60" t="s">
        <v>6707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29"/>
        <v>75000</v>
      </c>
      <c r="H15032" s="69" t="s">
        <v>4181</v>
      </c>
      <c r="I15032" s="73" t="s">
        <v>12370</v>
      </c>
    </row>
    <row r="15033" spans="1:9" hidden="1" x14ac:dyDescent="0.25">
      <c r="A15033" s="60" t="s">
        <v>6707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29"/>
        <v>35000</v>
      </c>
      <c r="H15033" s="86" t="s">
        <v>198</v>
      </c>
      <c r="I15033" s="73" t="s">
        <v>8633</v>
      </c>
    </row>
    <row r="15034" spans="1:9" hidden="1" x14ac:dyDescent="0.25">
      <c r="A15034" s="60" t="s">
        <v>6707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29"/>
        <v>35000</v>
      </c>
      <c r="H15034" s="86" t="s">
        <v>198</v>
      </c>
      <c r="I15034" s="73" t="s">
        <v>8633</v>
      </c>
    </row>
    <row r="15035" spans="1:9" hidden="1" x14ac:dyDescent="0.25">
      <c r="A15035" s="60" t="s">
        <v>6707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29"/>
        <v>49500</v>
      </c>
      <c r="H15035" s="86" t="s">
        <v>198</v>
      </c>
      <c r="I15035" s="73" t="s">
        <v>8633</v>
      </c>
    </row>
    <row r="15036" spans="1:9" hidden="1" x14ac:dyDescent="0.25">
      <c r="A15036" s="60" t="s">
        <v>6707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29"/>
        <v>52033.5</v>
      </c>
      <c r="H15036" s="86" t="s">
        <v>198</v>
      </c>
      <c r="I15036" s="73" t="s">
        <v>8633</v>
      </c>
    </row>
    <row r="15037" spans="1:9" hidden="1" x14ac:dyDescent="0.25">
      <c r="A15037" s="60" t="s">
        <v>6707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29"/>
        <v>45000</v>
      </c>
      <c r="H15037" s="69" t="s">
        <v>3462</v>
      </c>
      <c r="I15037" s="73" t="s">
        <v>8647</v>
      </c>
    </row>
    <row r="15038" spans="1:9" hidden="1" x14ac:dyDescent="0.25">
      <c r="A15038" s="60" t="s">
        <v>6707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29"/>
        <v>49500</v>
      </c>
      <c r="H15038" s="86" t="s">
        <v>198</v>
      </c>
      <c r="I15038" s="73" t="s">
        <v>8650</v>
      </c>
    </row>
    <row r="15039" spans="1:9" hidden="1" x14ac:dyDescent="0.25">
      <c r="A15039" s="60" t="s">
        <v>6707</v>
      </c>
      <c r="B15039" s="63" t="s">
        <v>5733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6707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29"/>
        <v>26250</v>
      </c>
      <c r="H15040" s="374" t="s">
        <v>825</v>
      </c>
      <c r="I15040" s="73"/>
    </row>
    <row r="15041" spans="1:9" hidden="1" x14ac:dyDescent="0.25">
      <c r="A15041" s="60" t="s">
        <v>6707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29"/>
        <v>264000</v>
      </c>
      <c r="H15041" s="374" t="s">
        <v>1032</v>
      </c>
      <c r="I15041" s="73" t="s">
        <v>8650</v>
      </c>
    </row>
    <row r="15042" spans="1:9" hidden="1" x14ac:dyDescent="0.25">
      <c r="A15042" s="60" t="s">
        <v>6707</v>
      </c>
      <c r="B15042" s="60" t="s">
        <v>6709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29"/>
        <v>730000</v>
      </c>
      <c r="H15042" s="69" t="s">
        <v>2319</v>
      </c>
      <c r="I15042" s="73"/>
    </row>
    <row r="15043" spans="1:9" hidden="1" x14ac:dyDescent="0.25">
      <c r="A15043" s="60" t="s">
        <v>6707</v>
      </c>
      <c r="B15043" s="60" t="s">
        <v>6710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29"/>
        <v>630000</v>
      </c>
      <c r="H15043" s="86" t="s">
        <v>2319</v>
      </c>
      <c r="I15043" s="73"/>
    </row>
    <row r="15044" spans="1:9" hidden="1" x14ac:dyDescent="0.25">
      <c r="A15044" s="60" t="s">
        <v>6707</v>
      </c>
      <c r="B15044" s="60" t="s">
        <v>6716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29"/>
        <v>200000</v>
      </c>
      <c r="H15044" s="69" t="s">
        <v>2319</v>
      </c>
      <c r="I15044" s="73"/>
    </row>
    <row r="15045" spans="1:9" hidden="1" x14ac:dyDescent="0.25">
      <c r="A15045" s="60" t="s">
        <v>6707</v>
      </c>
      <c r="B15045" s="94" t="s">
        <v>6181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29"/>
        <v>152000</v>
      </c>
      <c r="H15045" s="69" t="s">
        <v>2319</v>
      </c>
      <c r="I15045" s="73"/>
    </row>
    <row r="15046" spans="1:9" hidden="1" x14ac:dyDescent="0.25">
      <c r="A15046" s="60" t="s">
        <v>6707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29"/>
        <v>269000</v>
      </c>
      <c r="H15046" s="69" t="s">
        <v>126</v>
      </c>
      <c r="I15046" s="73"/>
    </row>
    <row r="15047" spans="1:9" hidden="1" x14ac:dyDescent="0.25">
      <c r="A15047" s="60" t="s">
        <v>6707</v>
      </c>
      <c r="B15047" s="60" t="s">
        <v>236</v>
      </c>
      <c r="C15047" s="60" t="s">
        <v>10699</v>
      </c>
      <c r="D15047" s="81">
        <v>1</v>
      </c>
      <c r="E15047" s="66" t="s">
        <v>31</v>
      </c>
      <c r="F15047" s="217">
        <v>60000</v>
      </c>
      <c r="G15047" s="217">
        <f t="shared" si="429"/>
        <v>60000</v>
      </c>
      <c r="H15047" s="86" t="s">
        <v>126</v>
      </c>
      <c r="I15047" s="73"/>
    </row>
    <row r="15048" spans="1:9" hidden="1" x14ac:dyDescent="0.25">
      <c r="A15048" s="60" t="s">
        <v>6707</v>
      </c>
      <c r="B15048" s="63" t="s">
        <v>4170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29"/>
        <v>21000</v>
      </c>
      <c r="H15048" s="69" t="s">
        <v>126</v>
      </c>
      <c r="I15048" s="73"/>
    </row>
    <row r="15049" spans="1:9" hidden="1" x14ac:dyDescent="0.25">
      <c r="A15049" s="60" t="s">
        <v>6707</v>
      </c>
      <c r="B15049" s="60" t="s">
        <v>6719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29"/>
        <v>115000</v>
      </c>
      <c r="H15049" s="69" t="s">
        <v>3899</v>
      </c>
      <c r="I15049" s="73"/>
    </row>
    <row r="15050" spans="1:9" hidden="1" x14ac:dyDescent="0.25">
      <c r="A15050" s="60" t="s">
        <v>6707</v>
      </c>
      <c r="B15050" s="63" t="s">
        <v>6721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29"/>
        <v>70000</v>
      </c>
      <c r="H15050" s="69" t="s">
        <v>1043</v>
      </c>
      <c r="I15050" s="73"/>
    </row>
    <row r="15051" spans="1:9" hidden="1" x14ac:dyDescent="0.25">
      <c r="A15051" s="60" t="s">
        <v>6707</v>
      </c>
      <c r="B15051" s="60" t="s">
        <v>171</v>
      </c>
      <c r="C15051" s="60" t="s">
        <v>6472</v>
      </c>
      <c r="D15051" s="65">
        <v>3</v>
      </c>
      <c r="E15051" s="66" t="s">
        <v>31</v>
      </c>
      <c r="F15051" s="67">
        <v>27000</v>
      </c>
      <c r="G15051" s="68">
        <f t="shared" si="429"/>
        <v>81000</v>
      </c>
      <c r="H15051" s="69" t="s">
        <v>1043</v>
      </c>
      <c r="I15051" s="73"/>
    </row>
    <row r="15052" spans="1:9" hidden="1" x14ac:dyDescent="0.25">
      <c r="A15052" s="60" t="s">
        <v>6707</v>
      </c>
      <c r="B15052" s="60" t="s">
        <v>332</v>
      </c>
      <c r="C15052" s="60" t="s">
        <v>6473</v>
      </c>
      <c r="D15052" s="81">
        <v>3</v>
      </c>
      <c r="E15052" s="66" t="s">
        <v>31</v>
      </c>
      <c r="F15052" s="217">
        <v>9000</v>
      </c>
      <c r="G15052" s="217">
        <f t="shared" si="429"/>
        <v>27000</v>
      </c>
      <c r="H15052" s="69" t="s">
        <v>1043</v>
      </c>
      <c r="I15052" s="73"/>
    </row>
    <row r="15053" spans="1:9" hidden="1" x14ac:dyDescent="0.25">
      <c r="A15053" s="60" t="s">
        <v>6707</v>
      </c>
      <c r="B15053" s="60" t="s">
        <v>420</v>
      </c>
      <c r="C15053" s="80" t="s">
        <v>6474</v>
      </c>
      <c r="D15053" s="65">
        <v>3</v>
      </c>
      <c r="E15053" s="66" t="s">
        <v>31</v>
      </c>
      <c r="F15053" s="72">
        <v>25000</v>
      </c>
      <c r="G15053" s="217">
        <f t="shared" si="429"/>
        <v>75000</v>
      </c>
      <c r="H15053" s="69" t="s">
        <v>1043</v>
      </c>
      <c r="I15053" s="73"/>
    </row>
    <row r="15054" spans="1:9" hidden="1" x14ac:dyDescent="0.25">
      <c r="A15054" s="60" t="s">
        <v>6722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29"/>
        <v>462930</v>
      </c>
      <c r="H15054" s="86" t="s">
        <v>169</v>
      </c>
      <c r="I15054" s="73"/>
    </row>
    <row r="15055" spans="1:9" hidden="1" x14ac:dyDescent="0.25">
      <c r="A15055" s="60" t="s">
        <v>6722</v>
      </c>
      <c r="B15055" s="60" t="s">
        <v>6724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29"/>
        <v>155000</v>
      </c>
      <c r="H15055" s="69" t="s">
        <v>6725</v>
      </c>
      <c r="I15055" s="73" t="s">
        <v>8779</v>
      </c>
    </row>
    <row r="15056" spans="1:9" hidden="1" x14ac:dyDescent="0.25">
      <c r="A15056" s="60" t="s">
        <v>6722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29"/>
        <v>297000</v>
      </c>
      <c r="H15056" s="374" t="s">
        <v>2048</v>
      </c>
      <c r="I15056" s="73" t="s">
        <v>10098</v>
      </c>
    </row>
    <row r="15057" spans="1:9" hidden="1" x14ac:dyDescent="0.25">
      <c r="A15057" s="60" t="s">
        <v>6722</v>
      </c>
      <c r="B15057" s="60" t="s">
        <v>6475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10098</v>
      </c>
    </row>
    <row r="15058" spans="1:9" hidden="1" x14ac:dyDescent="0.25">
      <c r="A15058" s="60" t="s">
        <v>6722</v>
      </c>
      <c r="B15058" s="60" t="s">
        <v>5195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10098</v>
      </c>
    </row>
    <row r="15059" spans="1:9" hidden="1" x14ac:dyDescent="0.25">
      <c r="A15059" s="60" t="s">
        <v>6722</v>
      </c>
      <c r="B15059" s="60" t="s">
        <v>8381</v>
      </c>
      <c r="C15059" s="60" t="s">
        <v>8382</v>
      </c>
      <c r="D15059" s="65">
        <v>1</v>
      </c>
      <c r="E15059" s="66" t="s">
        <v>31</v>
      </c>
      <c r="F15059" s="67">
        <v>92500</v>
      </c>
      <c r="G15059" s="68">
        <f t="shared" ref="G15059:G15083" si="430">F15059*D15059</f>
        <v>92500</v>
      </c>
      <c r="H15059" s="374" t="s">
        <v>2048</v>
      </c>
      <c r="I15059" s="73" t="s">
        <v>10098</v>
      </c>
    </row>
    <row r="15060" spans="1:9" hidden="1" x14ac:dyDescent="0.25">
      <c r="A15060" s="60" t="s">
        <v>6722</v>
      </c>
      <c r="B15060" s="79" t="s">
        <v>6557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30"/>
        <v>125000</v>
      </c>
      <c r="H15060" s="374" t="s">
        <v>2048</v>
      </c>
      <c r="I15060" s="73" t="s">
        <v>10098</v>
      </c>
    </row>
    <row r="15061" spans="1:9" hidden="1" x14ac:dyDescent="0.25">
      <c r="A15061" s="60" t="s">
        <v>6722</v>
      </c>
      <c r="B15061" s="60" t="s">
        <v>8632</v>
      </c>
      <c r="C15061" s="60" t="s">
        <v>8459</v>
      </c>
      <c r="D15061" s="81">
        <v>0.3</v>
      </c>
      <c r="E15061" s="66" t="s">
        <v>137</v>
      </c>
      <c r="F15061" s="90">
        <v>82500</v>
      </c>
      <c r="G15061" s="217">
        <f t="shared" si="430"/>
        <v>24750</v>
      </c>
      <c r="H15061" s="374" t="s">
        <v>2048</v>
      </c>
      <c r="I15061" s="73" t="s">
        <v>10098</v>
      </c>
    </row>
    <row r="15062" spans="1:9" hidden="1" x14ac:dyDescent="0.25">
      <c r="A15062" s="60" t="s">
        <v>6722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30"/>
        <v>357000</v>
      </c>
      <c r="H15062" s="374" t="s">
        <v>2048</v>
      </c>
      <c r="I15062" s="73" t="s">
        <v>10098</v>
      </c>
    </row>
    <row r="15063" spans="1:9" hidden="1" x14ac:dyDescent="0.25">
      <c r="A15063" s="60" t="s">
        <v>6722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30"/>
        <v>350000</v>
      </c>
      <c r="H15063" s="374" t="s">
        <v>2048</v>
      </c>
      <c r="I15063" s="73" t="s">
        <v>10098</v>
      </c>
    </row>
    <row r="15064" spans="1:9" hidden="1" x14ac:dyDescent="0.25">
      <c r="A15064" s="60" t="s">
        <v>6722</v>
      </c>
      <c r="B15064" s="60" t="s">
        <v>6363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30"/>
        <v>200000</v>
      </c>
      <c r="H15064" s="374" t="s">
        <v>909</v>
      </c>
      <c r="I15064" s="73"/>
    </row>
    <row r="15065" spans="1:9" hidden="1" x14ac:dyDescent="0.25">
      <c r="A15065" s="60" t="s">
        <v>6722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30"/>
        <v>565000</v>
      </c>
      <c r="H15065" s="374" t="s">
        <v>6738</v>
      </c>
      <c r="I15065" s="73"/>
    </row>
    <row r="15066" spans="1:9" hidden="1" x14ac:dyDescent="0.25">
      <c r="A15066" s="60" t="s">
        <v>6722</v>
      </c>
      <c r="B15066" s="60" t="s">
        <v>8632</v>
      </c>
      <c r="C15066" s="60" t="s">
        <v>8459</v>
      </c>
      <c r="D15066" s="81">
        <v>0.6</v>
      </c>
      <c r="E15066" s="66" t="s">
        <v>137</v>
      </c>
      <c r="F15066" s="90">
        <v>82500</v>
      </c>
      <c r="G15066" s="217">
        <f t="shared" si="430"/>
        <v>49500</v>
      </c>
      <c r="H15066" s="615" t="s">
        <v>953</v>
      </c>
      <c r="I15066" s="633" t="s">
        <v>10105</v>
      </c>
    </row>
    <row r="15067" spans="1:9" hidden="1" x14ac:dyDescent="0.25">
      <c r="A15067" s="60" t="s">
        <v>6722</v>
      </c>
      <c r="B15067" s="60" t="s">
        <v>6737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30"/>
        <v>750000</v>
      </c>
      <c r="H15067" s="374" t="s">
        <v>953</v>
      </c>
      <c r="I15067" s="73" t="s">
        <v>10105</v>
      </c>
    </row>
    <row r="15068" spans="1:9" hidden="1" x14ac:dyDescent="0.25">
      <c r="A15068" s="60" t="s">
        <v>6722</v>
      </c>
      <c r="B15068" s="60" t="s">
        <v>465</v>
      </c>
      <c r="C15068" s="87" t="s">
        <v>12371</v>
      </c>
      <c r="D15068" s="65">
        <v>1</v>
      </c>
      <c r="E15068" s="66" t="s">
        <v>31</v>
      </c>
      <c r="F15068" s="67">
        <v>1700000</v>
      </c>
      <c r="G15068" s="217">
        <f t="shared" si="430"/>
        <v>1700000</v>
      </c>
      <c r="H15068" s="69" t="s">
        <v>1791</v>
      </c>
      <c r="I15068" s="73" t="s">
        <v>10097</v>
      </c>
    </row>
    <row r="15069" spans="1:9" hidden="1" x14ac:dyDescent="0.25">
      <c r="A15069" s="60" t="s">
        <v>6722</v>
      </c>
      <c r="B15069" s="60" t="s">
        <v>465</v>
      </c>
      <c r="C15069" s="80" t="s">
        <v>12372</v>
      </c>
      <c r="D15069" s="81">
        <v>1</v>
      </c>
      <c r="E15069" s="66" t="s">
        <v>31</v>
      </c>
      <c r="F15069" s="217">
        <v>1700000</v>
      </c>
      <c r="G15069" s="217">
        <f t="shared" si="430"/>
        <v>1700000</v>
      </c>
      <c r="H15069" s="69" t="s">
        <v>1791</v>
      </c>
      <c r="I15069" s="73" t="s">
        <v>10097</v>
      </c>
    </row>
    <row r="15070" spans="1:9" hidden="1" x14ac:dyDescent="0.25">
      <c r="A15070" s="60" t="s">
        <v>6722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30"/>
        <v>370000</v>
      </c>
      <c r="H15070" s="69" t="s">
        <v>1791</v>
      </c>
      <c r="I15070" s="73" t="s">
        <v>10097</v>
      </c>
    </row>
    <row r="15071" spans="1:9" hidden="1" x14ac:dyDescent="0.25">
      <c r="A15071" s="60" t="s">
        <v>6722</v>
      </c>
      <c r="B15071" s="60" t="s">
        <v>12040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30"/>
        <v>90000</v>
      </c>
      <c r="H15071" s="69" t="s">
        <v>1791</v>
      </c>
      <c r="I15071" s="73" t="s">
        <v>10097</v>
      </c>
    </row>
    <row r="15072" spans="1:9" hidden="1" x14ac:dyDescent="0.25">
      <c r="A15072" s="60" t="s">
        <v>6722</v>
      </c>
      <c r="B15072" s="60" t="s">
        <v>6633</v>
      </c>
      <c r="C15072" s="60" t="s">
        <v>6634</v>
      </c>
      <c r="D15072" s="60">
        <v>1</v>
      </c>
      <c r="E15072" s="71" t="s">
        <v>31</v>
      </c>
      <c r="F15072" s="61">
        <v>165000</v>
      </c>
      <c r="G15072" s="68">
        <f t="shared" si="430"/>
        <v>165000</v>
      </c>
      <c r="H15072" s="86" t="s">
        <v>564</v>
      </c>
      <c r="I15072" s="73" t="s">
        <v>12373</v>
      </c>
    </row>
    <row r="15073" spans="1:9" hidden="1" x14ac:dyDescent="0.25">
      <c r="A15073" s="60" t="s">
        <v>6722</v>
      </c>
      <c r="B15073" s="60" t="s">
        <v>465</v>
      </c>
      <c r="C15073" s="60" t="s">
        <v>12374</v>
      </c>
      <c r="D15073" s="60">
        <v>1</v>
      </c>
      <c r="E15073" s="71" t="s">
        <v>31</v>
      </c>
      <c r="F15073" s="67">
        <v>1700000</v>
      </c>
      <c r="G15073" s="217">
        <f t="shared" si="430"/>
        <v>1700000</v>
      </c>
      <c r="H15073" s="69" t="s">
        <v>564</v>
      </c>
      <c r="I15073" s="73" t="s">
        <v>8648</v>
      </c>
    </row>
    <row r="15074" spans="1:9" hidden="1" x14ac:dyDescent="0.25">
      <c r="A15074" s="60" t="s">
        <v>6722</v>
      </c>
      <c r="B15074" s="60" t="s">
        <v>465</v>
      </c>
      <c r="C15074" s="188" t="s">
        <v>12375</v>
      </c>
      <c r="D15074" s="60">
        <v>1</v>
      </c>
      <c r="E15074" s="66" t="s">
        <v>31</v>
      </c>
      <c r="F15074" s="217">
        <v>1700000</v>
      </c>
      <c r="G15074" s="217">
        <f t="shared" si="430"/>
        <v>1700000</v>
      </c>
      <c r="H15074" s="69" t="s">
        <v>564</v>
      </c>
      <c r="I15074" s="73" t="s">
        <v>8648</v>
      </c>
    </row>
    <row r="15075" spans="1:9" hidden="1" x14ac:dyDescent="0.25">
      <c r="A15075" s="60" t="s">
        <v>6722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30"/>
        <v>185000</v>
      </c>
      <c r="H15075" s="69" t="s">
        <v>564</v>
      </c>
      <c r="I15075" s="73" t="s">
        <v>8648</v>
      </c>
    </row>
    <row r="15076" spans="1:9" hidden="1" x14ac:dyDescent="0.25">
      <c r="A15076" s="60" t="s">
        <v>6722</v>
      </c>
      <c r="B15076" s="79" t="s">
        <v>5651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30"/>
        <v>495000</v>
      </c>
      <c r="H15076" s="86" t="s">
        <v>564</v>
      </c>
      <c r="I15076" s="73" t="s">
        <v>8648</v>
      </c>
    </row>
    <row r="15077" spans="1:9" hidden="1" x14ac:dyDescent="0.25">
      <c r="A15077" s="60" t="s">
        <v>6722</v>
      </c>
      <c r="B15077" s="79" t="s">
        <v>41</v>
      </c>
      <c r="C15077" s="60" t="s">
        <v>12376</v>
      </c>
      <c r="D15077" s="65">
        <v>1</v>
      </c>
      <c r="E15077" s="76" t="s">
        <v>31</v>
      </c>
      <c r="F15077" s="68">
        <v>3975000</v>
      </c>
      <c r="G15077" s="217">
        <f t="shared" si="430"/>
        <v>3975000</v>
      </c>
      <c r="H15077" s="374" t="s">
        <v>696</v>
      </c>
      <c r="I15077" s="73" t="s">
        <v>12377</v>
      </c>
    </row>
    <row r="15078" spans="1:9" hidden="1" x14ac:dyDescent="0.25">
      <c r="A15078" s="60" t="s">
        <v>6722</v>
      </c>
      <c r="B15078" s="79" t="s">
        <v>41</v>
      </c>
      <c r="C15078" s="60" t="s">
        <v>12378</v>
      </c>
      <c r="D15078" s="60">
        <v>1</v>
      </c>
      <c r="E15078" s="71" t="s">
        <v>31</v>
      </c>
      <c r="F15078" s="68">
        <v>3975000</v>
      </c>
      <c r="G15078" s="68">
        <f t="shared" si="430"/>
        <v>3975000</v>
      </c>
      <c r="H15078" s="374" t="s">
        <v>696</v>
      </c>
      <c r="I15078" s="73" t="s">
        <v>12377</v>
      </c>
    </row>
    <row r="15079" spans="1:9" hidden="1" x14ac:dyDescent="0.25">
      <c r="A15079" s="60" t="s">
        <v>6722</v>
      </c>
      <c r="B15079" s="63" t="s">
        <v>12379</v>
      </c>
      <c r="C15079" s="60" t="s">
        <v>12380</v>
      </c>
      <c r="D15079" s="65">
        <v>1</v>
      </c>
      <c r="E15079" s="76" t="s">
        <v>31</v>
      </c>
      <c r="F15079" s="72">
        <v>475000</v>
      </c>
      <c r="G15079" s="76">
        <f t="shared" si="430"/>
        <v>475000</v>
      </c>
      <c r="H15079" s="86" t="s">
        <v>138</v>
      </c>
      <c r="I15079" s="73" t="s">
        <v>8966</v>
      </c>
    </row>
    <row r="15080" spans="1:9" hidden="1" x14ac:dyDescent="0.25">
      <c r="A15080" s="60" t="s">
        <v>6722</v>
      </c>
      <c r="B15080" s="63" t="s">
        <v>12379</v>
      </c>
      <c r="C15080" s="60" t="s">
        <v>12381</v>
      </c>
      <c r="D15080" s="65">
        <v>1</v>
      </c>
      <c r="E15080" s="76" t="s">
        <v>31</v>
      </c>
      <c r="F15080" s="72">
        <v>475000</v>
      </c>
      <c r="G15080" s="76">
        <f t="shared" si="430"/>
        <v>475000</v>
      </c>
      <c r="H15080" s="69" t="s">
        <v>138</v>
      </c>
      <c r="I15080" s="73" t="s">
        <v>8966</v>
      </c>
    </row>
    <row r="15081" spans="1:9" hidden="1" x14ac:dyDescent="0.25">
      <c r="A15081" s="60" t="s">
        <v>6722</v>
      </c>
      <c r="B15081" s="60" t="s">
        <v>6635</v>
      </c>
      <c r="C15081" s="60" t="s">
        <v>6634</v>
      </c>
      <c r="D15081" s="81">
        <v>1</v>
      </c>
      <c r="E15081" s="66" t="s">
        <v>31</v>
      </c>
      <c r="F15081" s="72">
        <v>185000</v>
      </c>
      <c r="G15081" s="68">
        <f t="shared" si="430"/>
        <v>185000</v>
      </c>
      <c r="H15081" s="69" t="s">
        <v>138</v>
      </c>
      <c r="I15081" s="73" t="s">
        <v>8966</v>
      </c>
    </row>
    <row r="15082" spans="1:9" hidden="1" x14ac:dyDescent="0.25">
      <c r="A15082" s="60" t="s">
        <v>6722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30"/>
        <v>18375</v>
      </c>
      <c r="H15082" s="374" t="s">
        <v>825</v>
      </c>
      <c r="I15082" s="73"/>
    </row>
    <row r="15083" spans="1:9" hidden="1" x14ac:dyDescent="0.25">
      <c r="A15083" s="60" t="s">
        <v>6722</v>
      </c>
      <c r="B15083" s="60" t="s">
        <v>6542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30"/>
        <v>233500</v>
      </c>
      <c r="H15083" s="69" t="s">
        <v>2319</v>
      </c>
      <c r="I15083" s="73"/>
    </row>
    <row r="15084" spans="1:9" hidden="1" x14ac:dyDescent="0.25">
      <c r="A15084" s="60" t="s">
        <v>6722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8616</v>
      </c>
    </row>
    <row r="15085" spans="1:9" hidden="1" x14ac:dyDescent="0.25">
      <c r="A15085" s="60" t="s">
        <v>6722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8616</v>
      </c>
    </row>
    <row r="15086" spans="1:9" hidden="1" x14ac:dyDescent="0.25">
      <c r="A15086" s="60" t="s">
        <v>6722</v>
      </c>
      <c r="B15086" s="60" t="s">
        <v>6739</v>
      </c>
      <c r="C15086" s="60" t="s">
        <v>1421</v>
      </c>
      <c r="D15086" s="81">
        <v>1</v>
      </c>
      <c r="E15086" s="76" t="s">
        <v>31</v>
      </c>
      <c r="F15086" s="398">
        <v>60000</v>
      </c>
      <c r="G15086" s="217">
        <f>F15086*D15086</f>
        <v>60000</v>
      </c>
      <c r="H15086" s="374" t="s">
        <v>1013</v>
      </c>
      <c r="I15086" s="364" t="s">
        <v>8616</v>
      </c>
    </row>
    <row r="15087" spans="1:9" hidden="1" x14ac:dyDescent="0.25">
      <c r="A15087" s="60" t="s">
        <v>6722</v>
      </c>
      <c r="B15087" s="60" t="s">
        <v>6501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8631</v>
      </c>
    </row>
    <row r="15088" spans="1:9" hidden="1" x14ac:dyDescent="0.25">
      <c r="A15088" s="60" t="s">
        <v>6722</v>
      </c>
      <c r="B15088" s="60" t="s">
        <v>6726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6722</v>
      </c>
      <c r="B15089" s="63" t="s">
        <v>6727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31">F15089*D15089</f>
        <v>750000</v>
      </c>
      <c r="H15089" s="69" t="s">
        <v>2319</v>
      </c>
      <c r="I15089" s="73"/>
    </row>
    <row r="15090" spans="1:9" hidden="1" x14ac:dyDescent="0.25">
      <c r="A15090" s="60" t="s">
        <v>6722</v>
      </c>
      <c r="B15090" s="60" t="s">
        <v>6728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31"/>
        <v>1000000</v>
      </c>
      <c r="H15090" s="69" t="s">
        <v>1788</v>
      </c>
      <c r="I15090" s="73"/>
    </row>
    <row r="15091" spans="1:9" hidden="1" x14ac:dyDescent="0.25">
      <c r="A15091" s="60" t="s">
        <v>6722</v>
      </c>
      <c r="B15091" s="60" t="s">
        <v>6729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31"/>
        <v>750000</v>
      </c>
      <c r="H15091" s="86" t="s">
        <v>631</v>
      </c>
      <c r="I15091" s="73"/>
    </row>
    <row r="15092" spans="1:9" hidden="1" x14ac:dyDescent="0.25">
      <c r="A15092" s="60" t="s">
        <v>6722</v>
      </c>
      <c r="B15092" s="60" t="s">
        <v>6730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31"/>
        <v>650000</v>
      </c>
      <c r="H15092" s="69" t="s">
        <v>2858</v>
      </c>
      <c r="I15092" s="60"/>
    </row>
    <row r="15093" spans="1:9" hidden="1" x14ac:dyDescent="0.25">
      <c r="A15093" s="60" t="s">
        <v>6722</v>
      </c>
      <c r="B15093" s="79" t="s">
        <v>6731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31"/>
        <v>980000</v>
      </c>
      <c r="H15093" s="69" t="s">
        <v>4010</v>
      </c>
      <c r="I15093" s="60"/>
    </row>
    <row r="15094" spans="1:9" hidden="1" x14ac:dyDescent="0.25">
      <c r="A15094" s="60" t="s">
        <v>6722</v>
      </c>
      <c r="B15094" s="79" t="s">
        <v>6732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31"/>
        <v>980000</v>
      </c>
      <c r="H15094" s="69" t="s">
        <v>4010</v>
      </c>
      <c r="I15094" s="60"/>
    </row>
    <row r="15095" spans="1:9" hidden="1" x14ac:dyDescent="0.25">
      <c r="A15095" s="60" t="s">
        <v>6722</v>
      </c>
      <c r="B15095" s="79" t="s">
        <v>6733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31"/>
        <v>950000</v>
      </c>
      <c r="H15095" s="69" t="s">
        <v>4010</v>
      </c>
      <c r="I15095" s="60"/>
    </row>
    <row r="15096" spans="1:9" hidden="1" x14ac:dyDescent="0.25">
      <c r="A15096" s="60" t="s">
        <v>6722</v>
      </c>
      <c r="B15096" s="79" t="s">
        <v>6734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31"/>
        <v>950000</v>
      </c>
      <c r="H15096" s="69" t="s">
        <v>4010</v>
      </c>
      <c r="I15096" s="60"/>
    </row>
    <row r="15097" spans="1:9" hidden="1" x14ac:dyDescent="0.25">
      <c r="A15097" s="60" t="s">
        <v>6722</v>
      </c>
      <c r="B15097" s="60" t="s">
        <v>6735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31"/>
        <v>750000</v>
      </c>
      <c r="H15097" s="69" t="s">
        <v>2858</v>
      </c>
      <c r="I15097" s="60"/>
    </row>
    <row r="15098" spans="1:9" hidden="1" x14ac:dyDescent="0.25">
      <c r="A15098" s="60" t="s">
        <v>6722</v>
      </c>
      <c r="B15098" s="77" t="s">
        <v>6736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31"/>
        <v>750000</v>
      </c>
      <c r="H15098" s="69" t="s">
        <v>2858</v>
      </c>
      <c r="I15098" s="60"/>
    </row>
    <row r="15099" spans="1:9" hidden="1" x14ac:dyDescent="0.25">
      <c r="A15099" s="60" t="s">
        <v>6722</v>
      </c>
      <c r="B15099" s="63" t="s">
        <v>12382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31"/>
        <v>490000</v>
      </c>
      <c r="H15099" s="69" t="s">
        <v>2858</v>
      </c>
      <c r="I15099" s="60"/>
    </row>
    <row r="15100" spans="1:9" hidden="1" x14ac:dyDescent="0.25">
      <c r="A15100" s="60" t="s">
        <v>6722</v>
      </c>
      <c r="B15100" s="60" t="s">
        <v>4528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31"/>
        <v>900000</v>
      </c>
      <c r="H15100" s="86" t="s">
        <v>1146</v>
      </c>
      <c r="I15100" s="60" t="s">
        <v>8840</v>
      </c>
    </row>
    <row r="15101" spans="1:9" hidden="1" x14ac:dyDescent="0.25">
      <c r="A15101" s="60" t="s">
        <v>6722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31"/>
        <v>40000</v>
      </c>
      <c r="H15101" s="86" t="s">
        <v>1146</v>
      </c>
      <c r="I15101" s="60" t="s">
        <v>8840</v>
      </c>
    </row>
    <row r="15102" spans="1:9" hidden="1" x14ac:dyDescent="0.25">
      <c r="A15102" s="60" t="s">
        <v>6722</v>
      </c>
      <c r="B15102" s="60" t="s">
        <v>8632</v>
      </c>
      <c r="C15102" s="60" t="s">
        <v>8459</v>
      </c>
      <c r="D15102" s="81">
        <v>0.3</v>
      </c>
      <c r="E15102" s="66" t="s">
        <v>137</v>
      </c>
      <c r="F15102" s="90">
        <v>82500</v>
      </c>
      <c r="G15102" s="217">
        <f t="shared" si="431"/>
        <v>24750</v>
      </c>
      <c r="H15102" s="86" t="s">
        <v>1146</v>
      </c>
      <c r="I15102" s="60" t="s">
        <v>8840</v>
      </c>
    </row>
    <row r="15103" spans="1:9" hidden="1" x14ac:dyDescent="0.25">
      <c r="A15103" s="60" t="s">
        <v>6722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8767</v>
      </c>
    </row>
    <row r="15104" spans="1:9" hidden="1" x14ac:dyDescent="0.25">
      <c r="A15104" s="60" t="s">
        <v>6722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31"/>
        <v>40000</v>
      </c>
      <c r="H15104" s="374" t="s">
        <v>1095</v>
      </c>
      <c r="I15104" s="73" t="s">
        <v>8767</v>
      </c>
    </row>
    <row r="15105" spans="1:9" hidden="1" x14ac:dyDescent="0.25">
      <c r="A15105" s="60" t="s">
        <v>6722</v>
      </c>
      <c r="B15105" s="60" t="s">
        <v>4925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31"/>
        <v>5000</v>
      </c>
      <c r="H15105" s="374" t="s">
        <v>1095</v>
      </c>
      <c r="I15105" s="73" t="s">
        <v>8767</v>
      </c>
    </row>
    <row r="15106" spans="1:9" hidden="1" x14ac:dyDescent="0.25">
      <c r="A15106" s="60" t="s">
        <v>6722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31"/>
        <v>40000</v>
      </c>
      <c r="H15106" s="374" t="s">
        <v>1095</v>
      </c>
      <c r="I15106" s="73" t="s">
        <v>8767</v>
      </c>
    </row>
    <row r="15107" spans="1:9" hidden="1" x14ac:dyDescent="0.25">
      <c r="A15107" s="60" t="s">
        <v>6722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31"/>
        <v>208134</v>
      </c>
      <c r="H15107" s="374" t="s">
        <v>1095</v>
      </c>
      <c r="I15107" s="73" t="s">
        <v>8767</v>
      </c>
    </row>
    <row r="15108" spans="1:9" hidden="1" x14ac:dyDescent="0.25">
      <c r="A15108" s="60" t="s">
        <v>6722</v>
      </c>
      <c r="B15108" s="79" t="s">
        <v>6463</v>
      </c>
      <c r="C15108" s="60" t="s">
        <v>6464</v>
      </c>
      <c r="D15108" s="65">
        <v>1</v>
      </c>
      <c r="E15108" s="66" t="s">
        <v>31</v>
      </c>
      <c r="F15108" s="67">
        <v>9500000</v>
      </c>
      <c r="G15108" s="217">
        <f t="shared" si="431"/>
        <v>9500000</v>
      </c>
      <c r="H15108" s="69" t="s">
        <v>2319</v>
      </c>
      <c r="I15108" s="60"/>
    </row>
    <row r="15109" spans="1:9" hidden="1" x14ac:dyDescent="0.25">
      <c r="A15109" s="60" t="s">
        <v>6740</v>
      </c>
      <c r="B15109" s="79" t="s">
        <v>6751</v>
      </c>
      <c r="C15109" s="60"/>
      <c r="D15109" s="65">
        <v>6</v>
      </c>
      <c r="E15109" s="66" t="s">
        <v>815</v>
      </c>
      <c r="F15109" s="68">
        <v>8500</v>
      </c>
      <c r="G15109" s="68">
        <f t="shared" si="431"/>
        <v>51000</v>
      </c>
      <c r="H15109" s="634" t="s">
        <v>6752</v>
      </c>
      <c r="I15109" s="73"/>
    </row>
    <row r="15110" spans="1:9" hidden="1" x14ac:dyDescent="0.25">
      <c r="A15110" s="60" t="s">
        <v>6740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31"/>
        <v>346890</v>
      </c>
      <c r="H15110" s="635" t="s">
        <v>552</v>
      </c>
      <c r="I15110" s="73" t="s">
        <v>12383</v>
      </c>
    </row>
    <row r="15111" spans="1:9" hidden="1" x14ac:dyDescent="0.25">
      <c r="A15111" s="60" t="s">
        <v>6740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36" t="s">
        <v>4673</v>
      </c>
      <c r="I15111" s="73"/>
    </row>
    <row r="15112" spans="1:9" hidden="1" x14ac:dyDescent="0.25">
      <c r="A15112" s="60" t="s">
        <v>6740</v>
      </c>
      <c r="B15112" s="60" t="s">
        <v>6745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35" t="s">
        <v>565</v>
      </c>
      <c r="I15112" s="73"/>
    </row>
    <row r="15113" spans="1:9" hidden="1" x14ac:dyDescent="0.25">
      <c r="A15113" s="60" t="s">
        <v>6740</v>
      </c>
      <c r="B15113" s="60" t="s">
        <v>6743</v>
      </c>
      <c r="C15113" s="60" t="s">
        <v>6395</v>
      </c>
      <c r="D15113" s="60">
        <v>1</v>
      </c>
      <c r="E15113" s="60" t="s">
        <v>31</v>
      </c>
      <c r="F15113" s="61">
        <v>7000</v>
      </c>
      <c r="G15113" s="68">
        <f t="shared" ref="G15113:G15119" si="432">F15113*D15113</f>
        <v>7000</v>
      </c>
      <c r="H15113" s="634" t="s">
        <v>565</v>
      </c>
      <c r="I15113" s="73"/>
    </row>
    <row r="15114" spans="1:9" hidden="1" x14ac:dyDescent="0.25">
      <c r="A15114" s="60" t="s">
        <v>6740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32"/>
        <v>85000</v>
      </c>
      <c r="H15114" s="636" t="s">
        <v>2277</v>
      </c>
      <c r="I15114" s="73"/>
    </row>
    <row r="15115" spans="1:9" hidden="1" x14ac:dyDescent="0.25">
      <c r="A15115" s="60" t="s">
        <v>6740</v>
      </c>
      <c r="B15115" s="63" t="s">
        <v>6746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32"/>
        <v>340000</v>
      </c>
      <c r="H15115" s="635" t="s">
        <v>134</v>
      </c>
      <c r="I15115" s="73"/>
    </row>
    <row r="15116" spans="1:9" hidden="1" x14ac:dyDescent="0.25">
      <c r="A15116" s="60" t="s">
        <v>6740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32"/>
        <v>100000</v>
      </c>
      <c r="H15116" s="636" t="s">
        <v>667</v>
      </c>
      <c r="I15116" s="73"/>
    </row>
    <row r="15117" spans="1:9" hidden="1" x14ac:dyDescent="0.25">
      <c r="A15117" s="60" t="s">
        <v>6740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32"/>
        <v>35000</v>
      </c>
      <c r="H15117" s="636" t="s">
        <v>667</v>
      </c>
      <c r="I15117" s="73"/>
    </row>
    <row r="15118" spans="1:9" hidden="1" x14ac:dyDescent="0.25">
      <c r="A15118" s="60" t="s">
        <v>6740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32"/>
        <v>2625</v>
      </c>
      <c r="H15118" s="637" t="s">
        <v>667</v>
      </c>
      <c r="I15118" s="73"/>
    </row>
    <row r="15119" spans="1:9" hidden="1" x14ac:dyDescent="0.25">
      <c r="A15119" s="60" t="s">
        <v>6740</v>
      </c>
      <c r="B15119" s="63" t="s">
        <v>1078</v>
      </c>
      <c r="C15119" s="87" t="s">
        <v>4297</v>
      </c>
      <c r="D15119" s="65">
        <v>4</v>
      </c>
      <c r="E15119" s="66" t="s">
        <v>31</v>
      </c>
      <c r="F15119" s="67">
        <v>25000</v>
      </c>
      <c r="G15119" s="68">
        <f t="shared" si="432"/>
        <v>100000</v>
      </c>
      <c r="H15119" s="635" t="s">
        <v>147</v>
      </c>
      <c r="I15119" s="633"/>
    </row>
    <row r="15120" spans="1:9" hidden="1" x14ac:dyDescent="0.25">
      <c r="A15120" s="60" t="s">
        <v>6740</v>
      </c>
      <c r="B15120" s="111" t="s">
        <v>6937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35" t="s">
        <v>147</v>
      </c>
      <c r="I15120" s="73"/>
    </row>
    <row r="15121" spans="1:9" hidden="1" x14ac:dyDescent="0.25">
      <c r="A15121" s="60" t="s">
        <v>6740</v>
      </c>
      <c r="B15121" s="60" t="s">
        <v>6669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33">F15121*D15121</f>
        <v>15000</v>
      </c>
      <c r="H15121" s="635" t="s">
        <v>147</v>
      </c>
      <c r="I15121" s="73"/>
    </row>
    <row r="15122" spans="1:9" hidden="1" x14ac:dyDescent="0.25">
      <c r="A15122" s="60" t="s">
        <v>6740</v>
      </c>
      <c r="B15122" s="77" t="s">
        <v>6755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33"/>
        <v>90000</v>
      </c>
      <c r="H15122" s="635" t="s">
        <v>2319</v>
      </c>
      <c r="I15122" s="73"/>
    </row>
    <row r="15123" spans="1:9" hidden="1" x14ac:dyDescent="0.25">
      <c r="A15123" s="60" t="s">
        <v>6740</v>
      </c>
      <c r="B15123" s="63" t="s">
        <v>6756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33"/>
        <v>170000</v>
      </c>
      <c r="H15123" s="635" t="s">
        <v>2319</v>
      </c>
      <c r="I15123" s="73"/>
    </row>
    <row r="15124" spans="1:9" hidden="1" x14ac:dyDescent="0.25">
      <c r="A15124" s="60" t="s">
        <v>6740</v>
      </c>
      <c r="B15124" s="60" t="s">
        <v>6757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33"/>
        <v>40000</v>
      </c>
      <c r="H15124" s="635" t="s">
        <v>2319</v>
      </c>
      <c r="I15124" s="73"/>
    </row>
    <row r="15125" spans="1:9" hidden="1" x14ac:dyDescent="0.25">
      <c r="A15125" s="60" t="s">
        <v>6740</v>
      </c>
      <c r="B15125" s="63" t="s">
        <v>6758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33"/>
        <v>35000</v>
      </c>
      <c r="H15125" s="635" t="s">
        <v>2319</v>
      </c>
      <c r="I15125" s="73"/>
    </row>
    <row r="15126" spans="1:9" hidden="1" x14ac:dyDescent="0.25">
      <c r="A15126" s="60" t="s">
        <v>6740</v>
      </c>
      <c r="B15126" s="63" t="s">
        <v>6759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33"/>
        <v>17500</v>
      </c>
      <c r="H15126" s="635" t="s">
        <v>2319</v>
      </c>
      <c r="I15126" s="73"/>
    </row>
    <row r="15127" spans="1:9" hidden="1" x14ac:dyDescent="0.25">
      <c r="A15127" s="60" t="s">
        <v>6740</v>
      </c>
      <c r="B15127" s="60" t="s">
        <v>6760</v>
      </c>
      <c r="C15127" s="60" t="s">
        <v>105</v>
      </c>
      <c r="D15127" s="81">
        <v>1</v>
      </c>
      <c r="E15127" s="76" t="s">
        <v>31</v>
      </c>
      <c r="F15127" s="398">
        <v>17500</v>
      </c>
      <c r="G15127" s="217">
        <f t="shared" si="433"/>
        <v>17500</v>
      </c>
      <c r="H15127" s="635" t="s">
        <v>2319</v>
      </c>
      <c r="I15127" s="73"/>
    </row>
    <row r="15128" spans="1:9" hidden="1" x14ac:dyDescent="0.25">
      <c r="A15128" s="60" t="s">
        <v>6740</v>
      </c>
      <c r="B15128" s="63" t="s">
        <v>6761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33"/>
        <v>15000</v>
      </c>
      <c r="H15128" s="635" t="s">
        <v>2319</v>
      </c>
      <c r="I15128" s="73"/>
    </row>
    <row r="15129" spans="1:9" hidden="1" x14ac:dyDescent="0.25">
      <c r="A15129" s="60" t="s">
        <v>6740</v>
      </c>
      <c r="B15129" s="60" t="s">
        <v>6010</v>
      </c>
      <c r="C15129" s="60" t="s">
        <v>6395</v>
      </c>
      <c r="D15129" s="65">
        <v>1</v>
      </c>
      <c r="E15129" s="76" t="s">
        <v>850</v>
      </c>
      <c r="F15129" s="72">
        <v>22000</v>
      </c>
      <c r="G15129" s="217">
        <f t="shared" si="433"/>
        <v>22000</v>
      </c>
      <c r="H15129" s="635" t="s">
        <v>2319</v>
      </c>
      <c r="I15129" s="73"/>
    </row>
    <row r="15130" spans="1:9" hidden="1" x14ac:dyDescent="0.25">
      <c r="A15130" s="60" t="s">
        <v>6740</v>
      </c>
      <c r="B15130" s="60" t="s">
        <v>6741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33"/>
        <v>35000</v>
      </c>
      <c r="H15130" s="635" t="s">
        <v>6742</v>
      </c>
      <c r="I15130" s="73"/>
    </row>
    <row r="15131" spans="1:9" hidden="1" x14ac:dyDescent="0.25">
      <c r="A15131" s="60" t="s">
        <v>6740</v>
      </c>
      <c r="B15131" s="60" t="s">
        <v>6747</v>
      </c>
      <c r="C15131" s="60" t="s">
        <v>6395</v>
      </c>
      <c r="D15131" s="60">
        <v>4</v>
      </c>
      <c r="E15131" s="71" t="s">
        <v>31</v>
      </c>
      <c r="F15131" s="61">
        <v>13000</v>
      </c>
      <c r="G15131" s="68">
        <f t="shared" si="433"/>
        <v>52000</v>
      </c>
      <c r="H15131" s="634" t="s">
        <v>12384</v>
      </c>
      <c r="I15131" s="73"/>
    </row>
    <row r="15132" spans="1:9" hidden="1" x14ac:dyDescent="0.25">
      <c r="A15132" s="60" t="s">
        <v>6740</v>
      </c>
      <c r="B15132" s="60" t="s">
        <v>6749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33"/>
        <v>200000</v>
      </c>
      <c r="H15132" s="635" t="s">
        <v>12384</v>
      </c>
      <c r="I15132" s="73"/>
    </row>
    <row r="15133" spans="1:9" hidden="1" x14ac:dyDescent="0.25">
      <c r="A15133" s="60" t="s">
        <v>6740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31"/>
        <v>75000</v>
      </c>
      <c r="H15133" s="374" t="s">
        <v>552</v>
      </c>
      <c r="I15133" s="73" t="s">
        <v>12369</v>
      </c>
    </row>
    <row r="15134" spans="1:9" hidden="1" x14ac:dyDescent="0.25">
      <c r="A15134" s="60" t="s">
        <v>6740</v>
      </c>
      <c r="B15134" s="79" t="s">
        <v>4205</v>
      </c>
      <c r="C15134" s="71" t="s">
        <v>5967</v>
      </c>
      <c r="D15134" s="65">
        <v>1</v>
      </c>
      <c r="E15134" s="76" t="s">
        <v>31</v>
      </c>
      <c r="F15134" s="72">
        <v>260000</v>
      </c>
      <c r="G15134" s="217">
        <f t="shared" si="431"/>
        <v>260000</v>
      </c>
      <c r="H15134" s="69" t="s">
        <v>1041</v>
      </c>
      <c r="I15134" s="73" t="s">
        <v>8737</v>
      </c>
    </row>
    <row r="15135" spans="1:9" hidden="1" x14ac:dyDescent="0.25">
      <c r="A15135" s="60" t="s">
        <v>6740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31"/>
        <v>230000</v>
      </c>
      <c r="H15135" s="374" t="s">
        <v>1041</v>
      </c>
      <c r="I15135" s="73" t="s">
        <v>8737</v>
      </c>
    </row>
    <row r="15136" spans="1:9" hidden="1" x14ac:dyDescent="0.25">
      <c r="A15136" s="60" t="s">
        <v>6762</v>
      </c>
      <c r="B15136" s="63" t="s">
        <v>6763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31"/>
        <v>400000</v>
      </c>
      <c r="H15136" s="69" t="s">
        <v>2277</v>
      </c>
      <c r="I15136" s="73"/>
    </row>
    <row r="15137" spans="1:9" hidden="1" x14ac:dyDescent="0.25">
      <c r="A15137" s="60" t="s">
        <v>6762</v>
      </c>
      <c r="B15137" s="60" t="s">
        <v>6764</v>
      </c>
      <c r="C15137" s="60" t="s">
        <v>6765</v>
      </c>
      <c r="D15137" s="81">
        <v>2</v>
      </c>
      <c r="E15137" s="66" t="s">
        <v>31</v>
      </c>
      <c r="F15137" s="217">
        <v>7000</v>
      </c>
      <c r="G15137" s="68">
        <f t="shared" si="431"/>
        <v>14000</v>
      </c>
      <c r="H15137" s="69" t="s">
        <v>2277</v>
      </c>
      <c r="I15137" s="73"/>
    </row>
    <row r="15138" spans="1:9" hidden="1" x14ac:dyDescent="0.25">
      <c r="A15138" s="60" t="s">
        <v>6762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31"/>
        <v>297000</v>
      </c>
      <c r="H15138" s="69" t="s">
        <v>2277</v>
      </c>
      <c r="I15138" s="73"/>
    </row>
    <row r="15139" spans="1:9" hidden="1" x14ac:dyDescent="0.25">
      <c r="A15139" s="60" t="s">
        <v>6762</v>
      </c>
      <c r="B15139" s="60" t="s">
        <v>6475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31"/>
        <v>95000</v>
      </c>
      <c r="H15139" s="69" t="s">
        <v>2277</v>
      </c>
      <c r="I15139" s="73"/>
    </row>
    <row r="15140" spans="1:9" hidden="1" x14ac:dyDescent="0.25">
      <c r="A15140" s="60" t="s">
        <v>6762</v>
      </c>
      <c r="B15140" s="60" t="s">
        <v>6766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31"/>
        <v>35000</v>
      </c>
      <c r="H15140" s="69" t="s">
        <v>2277</v>
      </c>
      <c r="I15140" s="73"/>
    </row>
    <row r="15141" spans="1:9" hidden="1" x14ac:dyDescent="0.25">
      <c r="A15141" s="60" t="s">
        <v>6762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31"/>
        <v>75000</v>
      </c>
      <c r="H15141" s="634" t="s">
        <v>6752</v>
      </c>
      <c r="I15141" s="73"/>
    </row>
    <row r="15142" spans="1:9" hidden="1" x14ac:dyDescent="0.25">
      <c r="A15142" s="60" t="s">
        <v>6762</v>
      </c>
      <c r="B15142" s="60" t="s">
        <v>11078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31"/>
        <v>30000</v>
      </c>
      <c r="H15142" s="636" t="s">
        <v>6752</v>
      </c>
      <c r="I15142" s="73"/>
    </row>
    <row r="15143" spans="1:9" hidden="1" x14ac:dyDescent="0.25">
      <c r="A15143" s="60" t="s">
        <v>6762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31"/>
        <v>5250</v>
      </c>
      <c r="H15143" s="635" t="s">
        <v>6752</v>
      </c>
      <c r="I15143" s="73"/>
    </row>
    <row r="15144" spans="1:9" hidden="1" x14ac:dyDescent="0.25">
      <c r="A15144" s="60" t="s">
        <v>6762</v>
      </c>
      <c r="B15144" s="79" t="s">
        <v>4522</v>
      </c>
      <c r="C15144" s="60" t="s">
        <v>6552</v>
      </c>
      <c r="D15144" s="65">
        <v>2</v>
      </c>
      <c r="E15144" s="66" t="s">
        <v>31</v>
      </c>
      <c r="F15144" s="67">
        <v>11500</v>
      </c>
      <c r="G15144" s="68">
        <f t="shared" si="431"/>
        <v>23000</v>
      </c>
      <c r="H15144" s="635" t="s">
        <v>6752</v>
      </c>
      <c r="I15144" s="73"/>
    </row>
    <row r="15145" spans="1:9" hidden="1" x14ac:dyDescent="0.25">
      <c r="A15145" s="60" t="s">
        <v>6762</v>
      </c>
      <c r="B15145" s="63" t="s">
        <v>12385</v>
      </c>
      <c r="C15145" s="63" t="s">
        <v>12386</v>
      </c>
      <c r="D15145" s="65">
        <v>1</v>
      </c>
      <c r="E15145" s="66" t="s">
        <v>31</v>
      </c>
      <c r="F15145" s="72">
        <v>775000</v>
      </c>
      <c r="G15145" s="217">
        <f t="shared" si="431"/>
        <v>775000</v>
      </c>
      <c r="H15145" s="636" t="s">
        <v>552</v>
      </c>
      <c r="I15145" s="73" t="s">
        <v>12387</v>
      </c>
    </row>
    <row r="15146" spans="1:9" hidden="1" x14ac:dyDescent="0.25">
      <c r="A15146" s="60" t="s">
        <v>6762</v>
      </c>
      <c r="B15146" s="63" t="s">
        <v>12385</v>
      </c>
      <c r="C15146" s="63" t="s">
        <v>12388</v>
      </c>
      <c r="D15146" s="81">
        <v>1</v>
      </c>
      <c r="E15146" s="66" t="s">
        <v>31</v>
      </c>
      <c r="F15146" s="90">
        <v>775000</v>
      </c>
      <c r="G15146" s="217">
        <f t="shared" si="431"/>
        <v>775000</v>
      </c>
      <c r="H15146" s="637" t="s">
        <v>552</v>
      </c>
      <c r="I15146" s="73" t="s">
        <v>12387</v>
      </c>
    </row>
    <row r="15147" spans="1:9" hidden="1" x14ac:dyDescent="0.25">
      <c r="A15147" s="60" t="s">
        <v>6762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31"/>
        <v>285000</v>
      </c>
      <c r="H15147" s="635" t="s">
        <v>552</v>
      </c>
      <c r="I15147" s="73" t="s">
        <v>12387</v>
      </c>
    </row>
    <row r="15148" spans="1:9" hidden="1" x14ac:dyDescent="0.25">
      <c r="A15148" s="60" t="s">
        <v>6762</v>
      </c>
      <c r="B15148" s="111" t="s">
        <v>6937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35" t="s">
        <v>2274</v>
      </c>
      <c r="I15148" s="73" t="s">
        <v>8733</v>
      </c>
    </row>
    <row r="15149" spans="1:9" hidden="1" x14ac:dyDescent="0.25">
      <c r="A15149" s="60" t="s">
        <v>6762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34">F15149*D15149</f>
        <v>61724</v>
      </c>
      <c r="H15149" s="635" t="s">
        <v>1301</v>
      </c>
      <c r="I15149" s="73"/>
    </row>
    <row r="15150" spans="1:9" hidden="1" x14ac:dyDescent="0.25">
      <c r="A15150" s="60" t="s">
        <v>6762</v>
      </c>
      <c r="B15150" s="63" t="s">
        <v>5292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34"/>
        <v>10000</v>
      </c>
      <c r="H15150" s="635" t="s">
        <v>1301</v>
      </c>
      <c r="I15150" s="73"/>
    </row>
    <row r="15151" spans="1:9" hidden="1" x14ac:dyDescent="0.25">
      <c r="A15151" s="60" t="s">
        <v>6762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34"/>
        <v>246896</v>
      </c>
      <c r="H15151" s="635" t="s">
        <v>169</v>
      </c>
      <c r="I15151" s="73"/>
    </row>
    <row r="15152" spans="1:9" hidden="1" x14ac:dyDescent="0.25">
      <c r="A15152" s="60" t="s">
        <v>6762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34"/>
        <v>132000</v>
      </c>
      <c r="H15152" s="635" t="s">
        <v>169</v>
      </c>
      <c r="I15152" s="73"/>
    </row>
    <row r="15153" spans="1:9" hidden="1" x14ac:dyDescent="0.25">
      <c r="A15153" s="60" t="s">
        <v>6762</v>
      </c>
      <c r="B15153" s="60" t="s">
        <v>6767</v>
      </c>
      <c r="C15153" s="74" t="s">
        <v>6768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6762</v>
      </c>
      <c r="B15154" s="60" t="s">
        <v>4881</v>
      </c>
      <c r="C15154" s="60" t="s">
        <v>263</v>
      </c>
      <c r="D15154" s="81">
        <v>2</v>
      </c>
      <c r="E15154" s="76" t="s">
        <v>31</v>
      </c>
      <c r="F15154" s="398">
        <v>220000</v>
      </c>
      <c r="G15154" s="217">
        <f t="shared" si="434"/>
        <v>440000</v>
      </c>
      <c r="H15154" s="635" t="s">
        <v>1306</v>
      </c>
      <c r="I15154" s="73"/>
    </row>
    <row r="15155" spans="1:9" hidden="1" x14ac:dyDescent="0.25">
      <c r="A15155" s="60" t="s">
        <v>6762</v>
      </c>
      <c r="B15155" s="60" t="s">
        <v>5806</v>
      </c>
      <c r="C15155" s="60" t="s">
        <v>5315</v>
      </c>
      <c r="D15155" s="65">
        <v>1</v>
      </c>
      <c r="E15155" s="76" t="s">
        <v>31</v>
      </c>
      <c r="F15155" s="72">
        <v>959500</v>
      </c>
      <c r="G15155" s="76">
        <f t="shared" si="434"/>
        <v>959500</v>
      </c>
      <c r="H15155" s="635" t="s">
        <v>1306</v>
      </c>
      <c r="I15155" s="73"/>
    </row>
    <row r="15156" spans="1:9" hidden="1" x14ac:dyDescent="0.25">
      <c r="A15156" s="60" t="s">
        <v>6762</v>
      </c>
      <c r="B15156" s="79" t="s">
        <v>6557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34"/>
        <v>135000</v>
      </c>
      <c r="H15156" s="635" t="s">
        <v>1306</v>
      </c>
      <c r="I15156" s="73"/>
    </row>
    <row r="15157" spans="1:9" hidden="1" x14ac:dyDescent="0.25">
      <c r="A15157" s="60" t="s">
        <v>6762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34"/>
        <v>24750</v>
      </c>
      <c r="H15157" s="635" t="s">
        <v>1306</v>
      </c>
      <c r="I15157" s="73"/>
    </row>
    <row r="15158" spans="1:9" hidden="1" x14ac:dyDescent="0.25">
      <c r="A15158" s="60" t="s">
        <v>6762</v>
      </c>
      <c r="B15158" s="60" t="s">
        <v>465</v>
      </c>
      <c r="C15158" s="60" t="s">
        <v>10815</v>
      </c>
      <c r="D15158" s="60">
        <v>1</v>
      </c>
      <c r="E15158" s="71" t="s">
        <v>31</v>
      </c>
      <c r="F15158" s="638">
        <v>1700000</v>
      </c>
      <c r="G15158" s="68">
        <f t="shared" si="434"/>
        <v>1700000</v>
      </c>
      <c r="H15158" s="634" t="s">
        <v>631</v>
      </c>
      <c r="I15158" s="73" t="s">
        <v>8983</v>
      </c>
    </row>
    <row r="15159" spans="1:9" hidden="1" x14ac:dyDescent="0.25">
      <c r="A15159" s="60" t="s">
        <v>6762</v>
      </c>
      <c r="B15159" s="60" t="s">
        <v>465</v>
      </c>
      <c r="C15159" s="60" t="s">
        <v>12389</v>
      </c>
      <c r="D15159" s="65">
        <v>1</v>
      </c>
      <c r="E15159" s="66" t="s">
        <v>31</v>
      </c>
      <c r="F15159" s="639">
        <v>1700000</v>
      </c>
      <c r="G15159" s="68">
        <f t="shared" si="434"/>
        <v>1700000</v>
      </c>
      <c r="H15159" s="635" t="s">
        <v>631</v>
      </c>
      <c r="I15159" s="73" t="s">
        <v>8983</v>
      </c>
    </row>
    <row r="15160" spans="1:9" hidden="1" x14ac:dyDescent="0.25">
      <c r="A15160" s="60" t="s">
        <v>6762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34"/>
        <v>370000</v>
      </c>
      <c r="H15160" s="635" t="s">
        <v>631</v>
      </c>
      <c r="I15160" s="73" t="s">
        <v>8983</v>
      </c>
    </row>
    <row r="15161" spans="1:9" hidden="1" x14ac:dyDescent="0.25">
      <c r="A15161" s="60" t="s">
        <v>6762</v>
      </c>
      <c r="B15161" s="60" t="s">
        <v>12040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34"/>
        <v>90000</v>
      </c>
      <c r="H15161" s="635" t="s">
        <v>631</v>
      </c>
      <c r="I15161" s="73" t="s">
        <v>8983</v>
      </c>
    </row>
    <row r="15162" spans="1:9" hidden="1" x14ac:dyDescent="0.25">
      <c r="A15162" s="60" t="s">
        <v>6762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35" t="s">
        <v>631</v>
      </c>
      <c r="I15162" s="73" t="s">
        <v>8983</v>
      </c>
    </row>
    <row r="15163" spans="1:9" hidden="1" x14ac:dyDescent="0.25">
      <c r="A15163" s="60" t="s">
        <v>6762</v>
      </c>
      <c r="B15163" s="79" t="s">
        <v>5651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8982</v>
      </c>
    </row>
    <row r="15164" spans="1:9" hidden="1" x14ac:dyDescent="0.25">
      <c r="A15164" s="60" t="s">
        <v>6762</v>
      </c>
      <c r="B15164" s="60" t="s">
        <v>5339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8982</v>
      </c>
    </row>
    <row r="15165" spans="1:9" hidden="1" x14ac:dyDescent="0.25">
      <c r="A15165" s="60" t="s">
        <v>6762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35">F15165*D15165</f>
        <v>40000</v>
      </c>
      <c r="H15165" s="69" t="s">
        <v>1788</v>
      </c>
      <c r="I15165" s="73" t="s">
        <v>8982</v>
      </c>
    </row>
    <row r="15166" spans="1:9" hidden="1" x14ac:dyDescent="0.25">
      <c r="A15166" s="60" t="s">
        <v>6762</v>
      </c>
      <c r="B15166" s="77" t="s">
        <v>6671</v>
      </c>
      <c r="C15166" s="80" t="s">
        <v>6195</v>
      </c>
      <c r="D15166" s="65">
        <v>2</v>
      </c>
      <c r="E15166" s="66" t="s">
        <v>71</v>
      </c>
      <c r="F15166" s="67">
        <v>450000</v>
      </c>
      <c r="G15166" s="68">
        <f t="shared" si="435"/>
        <v>900000</v>
      </c>
      <c r="H15166" s="69" t="s">
        <v>6686</v>
      </c>
      <c r="I15166" s="60" t="s">
        <v>12390</v>
      </c>
    </row>
    <row r="15167" spans="1:9" hidden="1" x14ac:dyDescent="0.25">
      <c r="A15167" s="60" t="s">
        <v>6762</v>
      </c>
      <c r="B15167" s="79" t="s">
        <v>6753</v>
      </c>
      <c r="C15167" s="60" t="s">
        <v>6195</v>
      </c>
      <c r="D15167" s="81">
        <v>1</v>
      </c>
      <c r="E15167" s="66" t="s">
        <v>71</v>
      </c>
      <c r="F15167" s="72">
        <v>300000</v>
      </c>
      <c r="G15167" s="68">
        <f t="shared" si="435"/>
        <v>300000</v>
      </c>
      <c r="H15167" s="69" t="s">
        <v>6686</v>
      </c>
      <c r="I15167" s="60" t="s">
        <v>12390</v>
      </c>
    </row>
    <row r="15168" spans="1:9" hidden="1" x14ac:dyDescent="0.25">
      <c r="A15168" s="60" t="s">
        <v>6762</v>
      </c>
      <c r="B15168" s="60" t="s">
        <v>6754</v>
      </c>
      <c r="C15168" s="60" t="s">
        <v>6195</v>
      </c>
      <c r="D15168" s="81">
        <v>1</v>
      </c>
      <c r="E15168" s="66" t="s">
        <v>31</v>
      </c>
      <c r="F15168" s="82">
        <v>25000</v>
      </c>
      <c r="G15168" s="68">
        <f t="shared" si="435"/>
        <v>25000</v>
      </c>
      <c r="H15168" s="69" t="s">
        <v>6686</v>
      </c>
      <c r="I15168" s="60" t="s">
        <v>12390</v>
      </c>
    </row>
    <row r="15169" spans="1:9" hidden="1" x14ac:dyDescent="0.25">
      <c r="A15169" s="60" t="s">
        <v>6762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35"/>
        <v>412500</v>
      </c>
      <c r="H15169" s="69" t="s">
        <v>6686</v>
      </c>
      <c r="I15169" s="60" t="s">
        <v>12390</v>
      </c>
    </row>
    <row r="15170" spans="1:9" hidden="1" x14ac:dyDescent="0.25">
      <c r="A15170" s="60" t="s">
        <v>6762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35"/>
        <v>308620</v>
      </c>
      <c r="H15170" s="69" t="s">
        <v>6686</v>
      </c>
      <c r="I15170" s="60" t="s">
        <v>12390</v>
      </c>
    </row>
    <row r="15171" spans="1:9" hidden="1" x14ac:dyDescent="0.25">
      <c r="A15171" s="60" t="s">
        <v>6762</v>
      </c>
      <c r="B15171" s="60" t="s">
        <v>6770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35"/>
        <v>340000</v>
      </c>
      <c r="H15171" s="69" t="s">
        <v>2319</v>
      </c>
      <c r="I15171" s="60"/>
    </row>
    <row r="15172" spans="1:9" hidden="1" x14ac:dyDescent="0.25">
      <c r="A15172" s="60" t="s">
        <v>6762</v>
      </c>
      <c r="B15172" s="60" t="s">
        <v>6771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35"/>
        <v>4300000</v>
      </c>
      <c r="H15172" s="69" t="s">
        <v>2319</v>
      </c>
      <c r="I15172" s="60"/>
    </row>
    <row r="15173" spans="1:9" hidden="1" x14ac:dyDescent="0.25">
      <c r="A15173" s="60" t="s">
        <v>6762</v>
      </c>
      <c r="B15173" s="60" t="s">
        <v>6772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35"/>
        <v>45000</v>
      </c>
      <c r="H15173" s="69" t="s">
        <v>2319</v>
      </c>
      <c r="I15173" s="60"/>
    </row>
    <row r="15174" spans="1:9" hidden="1" x14ac:dyDescent="0.25">
      <c r="A15174" s="60" t="s">
        <v>6762</v>
      </c>
      <c r="B15174" s="60" t="s">
        <v>6611</v>
      </c>
      <c r="C15174" s="60" t="s">
        <v>5422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6762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35"/>
        <v>297000</v>
      </c>
      <c r="H15175" s="374" t="s">
        <v>1637</v>
      </c>
      <c r="I15175" s="73" t="s">
        <v>8736</v>
      </c>
    </row>
    <row r="15176" spans="1:9" hidden="1" x14ac:dyDescent="0.25">
      <c r="A15176" s="60" t="s">
        <v>6762</v>
      </c>
      <c r="B15176" s="60" t="s">
        <v>6475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35"/>
        <v>95000</v>
      </c>
      <c r="H15176" s="374" t="s">
        <v>1637</v>
      </c>
      <c r="I15176" s="73" t="s">
        <v>8736</v>
      </c>
    </row>
    <row r="15177" spans="1:9" hidden="1" x14ac:dyDescent="0.25">
      <c r="A15177" s="60" t="s">
        <v>6762</v>
      </c>
      <c r="B15177" s="60" t="s">
        <v>465</v>
      </c>
      <c r="C15177" s="60" t="s">
        <v>12391</v>
      </c>
      <c r="D15177" s="60">
        <v>1</v>
      </c>
      <c r="E15177" s="60" t="s">
        <v>31</v>
      </c>
      <c r="F15177" s="61">
        <v>1700000</v>
      </c>
      <c r="G15177" s="217">
        <f t="shared" si="435"/>
        <v>1700000</v>
      </c>
      <c r="H15177" s="374" t="s">
        <v>2038</v>
      </c>
      <c r="I15177" s="73" t="s">
        <v>8981</v>
      </c>
    </row>
    <row r="15178" spans="1:9" hidden="1" x14ac:dyDescent="0.25">
      <c r="A15178" s="60" t="s">
        <v>6762</v>
      </c>
      <c r="B15178" s="60" t="s">
        <v>465</v>
      </c>
      <c r="C15178" s="71" t="s">
        <v>10860</v>
      </c>
      <c r="D15178" s="60">
        <v>1</v>
      </c>
      <c r="E15178" s="60" t="s">
        <v>31</v>
      </c>
      <c r="F15178" s="61">
        <v>1700000</v>
      </c>
      <c r="G15178" s="217">
        <f t="shared" si="435"/>
        <v>1700000</v>
      </c>
      <c r="H15178" s="374" t="s">
        <v>2038</v>
      </c>
      <c r="I15178" s="73" t="s">
        <v>8981</v>
      </c>
    </row>
    <row r="15179" spans="1:9" hidden="1" x14ac:dyDescent="0.25">
      <c r="A15179" s="60" t="s">
        <v>6762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35"/>
        <v>370000</v>
      </c>
      <c r="H15179" s="374" t="s">
        <v>2038</v>
      </c>
      <c r="I15179" s="73" t="s">
        <v>8981</v>
      </c>
    </row>
    <row r="15180" spans="1:9" hidden="1" x14ac:dyDescent="0.25">
      <c r="A15180" s="60" t="s">
        <v>6762</v>
      </c>
      <c r="B15180" s="60" t="s">
        <v>12040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35"/>
        <v>90000</v>
      </c>
      <c r="H15180" s="374" t="s">
        <v>2038</v>
      </c>
      <c r="I15180" s="73" t="s">
        <v>8981</v>
      </c>
    </row>
    <row r="15181" spans="1:9" hidden="1" x14ac:dyDescent="0.25">
      <c r="A15181" s="60" t="s">
        <v>6762</v>
      </c>
      <c r="B15181" s="79" t="s">
        <v>6774</v>
      </c>
      <c r="C15181" s="60" t="s">
        <v>12392</v>
      </c>
      <c r="D15181" s="81">
        <v>1</v>
      </c>
      <c r="E15181" s="66" t="s">
        <v>31</v>
      </c>
      <c r="F15181" s="72">
        <v>1400000</v>
      </c>
      <c r="G15181" s="68">
        <f t="shared" si="435"/>
        <v>1400000</v>
      </c>
      <c r="H15181" s="69" t="s">
        <v>631</v>
      </c>
      <c r="I15181" s="60" t="s">
        <v>9014</v>
      </c>
    </row>
    <row r="15182" spans="1:9" hidden="1" x14ac:dyDescent="0.25">
      <c r="A15182" s="60" t="s">
        <v>6762</v>
      </c>
      <c r="B15182" s="60" t="s">
        <v>6775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35"/>
        <v>165000</v>
      </c>
      <c r="H15182" s="69" t="s">
        <v>631</v>
      </c>
      <c r="I15182" s="60" t="s">
        <v>9014</v>
      </c>
    </row>
    <row r="15183" spans="1:9" hidden="1" x14ac:dyDescent="0.25">
      <c r="A15183" s="60" t="s">
        <v>6762</v>
      </c>
      <c r="B15183" s="60" t="s">
        <v>12040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35"/>
        <v>45000</v>
      </c>
      <c r="H15183" s="69" t="s">
        <v>631</v>
      </c>
      <c r="I15183" s="60" t="s">
        <v>9014</v>
      </c>
    </row>
    <row r="15184" spans="1:9" hidden="1" x14ac:dyDescent="0.25">
      <c r="A15184" s="60" t="s">
        <v>6762</v>
      </c>
      <c r="B15184" s="75" t="s">
        <v>5942</v>
      </c>
      <c r="C15184" s="60" t="s">
        <v>5941</v>
      </c>
      <c r="D15184" s="60">
        <v>2</v>
      </c>
      <c r="E15184" s="76" t="s">
        <v>31</v>
      </c>
      <c r="F15184" s="60">
        <v>70000</v>
      </c>
      <c r="G15184" s="60">
        <f t="shared" si="435"/>
        <v>140000</v>
      </c>
      <c r="H15184" s="60" t="s">
        <v>552</v>
      </c>
      <c r="I15184" s="60" t="s">
        <v>12393</v>
      </c>
    </row>
    <row r="15185" spans="1:9" hidden="1" x14ac:dyDescent="0.25">
      <c r="A15185" s="60" t="s">
        <v>449</v>
      </c>
      <c r="B15185" s="60" t="s">
        <v>6778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36">F15188*D15188</f>
        <v>12900000</v>
      </c>
      <c r="H15188" s="634" t="s">
        <v>552</v>
      </c>
      <c r="I15188" s="73" t="s">
        <v>12394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36"/>
        <v>6850000</v>
      </c>
      <c r="H15189" s="636" t="s">
        <v>552</v>
      </c>
      <c r="I15189" s="73" t="s">
        <v>12394</v>
      </c>
    </row>
    <row r="15190" spans="1:9" hidden="1" x14ac:dyDescent="0.25">
      <c r="A15190" s="60" t="s">
        <v>449</v>
      </c>
      <c r="B15190" s="63" t="s">
        <v>6787</v>
      </c>
      <c r="C15190" s="60" t="s">
        <v>6788</v>
      </c>
      <c r="D15190" s="65">
        <v>1</v>
      </c>
      <c r="E15190" s="66" t="s">
        <v>31</v>
      </c>
      <c r="F15190" s="72">
        <v>1600000</v>
      </c>
      <c r="G15190" s="217">
        <f t="shared" si="436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6789</v>
      </c>
      <c r="C15191" s="60" t="s">
        <v>6790</v>
      </c>
      <c r="D15191" s="81">
        <v>1</v>
      </c>
      <c r="E15191" s="76" t="s">
        <v>31</v>
      </c>
      <c r="F15191" s="398">
        <v>330000</v>
      </c>
      <c r="G15191" s="217">
        <f t="shared" si="436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36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12395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36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36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36"/>
        <v>5250</v>
      </c>
      <c r="H15195" s="635" t="s">
        <v>2319</v>
      </c>
      <c r="I15195" s="73"/>
    </row>
    <row r="15196" spans="1:9" hidden="1" x14ac:dyDescent="0.25">
      <c r="A15196" s="60" t="s">
        <v>449</v>
      </c>
      <c r="B15196" s="60" t="s">
        <v>6776</v>
      </c>
      <c r="C15196" s="60" t="s">
        <v>6777</v>
      </c>
      <c r="D15196" s="60">
        <v>2</v>
      </c>
      <c r="E15196" s="60" t="s">
        <v>31</v>
      </c>
      <c r="F15196" s="61">
        <v>101000</v>
      </c>
      <c r="G15196" s="68">
        <f t="shared" si="436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6781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36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6782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36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6783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36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6784</v>
      </c>
      <c r="C15200" s="60" t="s">
        <v>6785</v>
      </c>
      <c r="D15200" s="65">
        <v>3</v>
      </c>
      <c r="E15200" s="66" t="s">
        <v>38</v>
      </c>
      <c r="F15200" s="68">
        <v>125000</v>
      </c>
      <c r="G15200" s="68">
        <f t="shared" si="436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6779</v>
      </c>
      <c r="C15201" s="60" t="s">
        <v>6780</v>
      </c>
      <c r="D15201" s="65">
        <v>5</v>
      </c>
      <c r="E15201" s="66" t="s">
        <v>31</v>
      </c>
      <c r="F15201" s="67">
        <v>8000</v>
      </c>
      <c r="G15201" s="68">
        <f t="shared" si="436"/>
        <v>40000</v>
      </c>
      <c r="H15201" s="69" t="s">
        <v>6159</v>
      </c>
      <c r="I15201" s="73"/>
    </row>
    <row r="15202" spans="1:9" hidden="1" x14ac:dyDescent="0.25">
      <c r="A15202" s="60" t="s">
        <v>449</v>
      </c>
      <c r="B15202" s="79" t="s">
        <v>6784</v>
      </c>
      <c r="C15202" s="60" t="s">
        <v>6785</v>
      </c>
      <c r="D15202" s="65">
        <v>3</v>
      </c>
      <c r="E15202" s="66" t="s">
        <v>38</v>
      </c>
      <c r="F15202" s="68">
        <v>125000</v>
      </c>
      <c r="G15202" s="68">
        <f t="shared" si="436"/>
        <v>375000</v>
      </c>
      <c r="H15202" s="86" t="s">
        <v>6159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36"/>
        <v>40000</v>
      </c>
      <c r="H15203" s="69" t="s">
        <v>6159</v>
      </c>
      <c r="I15203" s="73"/>
    </row>
    <row r="15204" spans="1:9" hidden="1" x14ac:dyDescent="0.25">
      <c r="A15204" s="60" t="s">
        <v>449</v>
      </c>
      <c r="B15204" s="79" t="s">
        <v>4522</v>
      </c>
      <c r="C15204" s="60" t="s">
        <v>6552</v>
      </c>
      <c r="D15204" s="65">
        <v>2</v>
      </c>
      <c r="E15204" s="66" t="s">
        <v>31</v>
      </c>
      <c r="F15204" s="67">
        <v>11500</v>
      </c>
      <c r="G15204" s="217">
        <f t="shared" si="436"/>
        <v>23000</v>
      </c>
      <c r="H15204" s="69" t="s">
        <v>6159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36"/>
        <v>75000</v>
      </c>
      <c r="H15205" s="69" t="s">
        <v>6159</v>
      </c>
      <c r="I15205" s="73"/>
    </row>
    <row r="15206" spans="1:9" hidden="1" x14ac:dyDescent="0.25">
      <c r="A15206" s="60" t="s">
        <v>6791</v>
      </c>
      <c r="B15206" s="79" t="s">
        <v>4522</v>
      </c>
      <c r="C15206" s="60" t="s">
        <v>6552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6791</v>
      </c>
      <c r="B15207" s="79" t="s">
        <v>3442</v>
      </c>
      <c r="C15207" s="60" t="s">
        <v>12396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12397</v>
      </c>
    </row>
    <row r="15208" spans="1:9" hidden="1" x14ac:dyDescent="0.25">
      <c r="A15208" s="60" t="s">
        <v>6791</v>
      </c>
      <c r="B15208" s="79" t="s">
        <v>3442</v>
      </c>
      <c r="C15208" s="87" t="s">
        <v>12396</v>
      </c>
      <c r="D15208" s="65">
        <v>1</v>
      </c>
      <c r="E15208" s="66" t="s">
        <v>31</v>
      </c>
      <c r="F15208" s="67">
        <v>1650000</v>
      </c>
      <c r="G15208" s="68">
        <f t="shared" ref="G15208:G15271" si="437">F15208*D15208</f>
        <v>1650000</v>
      </c>
      <c r="H15208" s="69" t="s">
        <v>552</v>
      </c>
      <c r="I15208" s="73" t="s">
        <v>12397</v>
      </c>
    </row>
    <row r="15209" spans="1:9" hidden="1" x14ac:dyDescent="0.25">
      <c r="A15209" s="60" t="s">
        <v>6791</v>
      </c>
      <c r="B15209" s="63" t="s">
        <v>12385</v>
      </c>
      <c r="C15209" s="87" t="s">
        <v>12398</v>
      </c>
      <c r="D15209" s="65">
        <v>1</v>
      </c>
      <c r="E15209" s="66" t="s">
        <v>31</v>
      </c>
      <c r="F15209" s="72">
        <v>775000</v>
      </c>
      <c r="G15209" s="217">
        <f t="shared" si="437"/>
        <v>775000</v>
      </c>
      <c r="H15209" s="69" t="s">
        <v>552</v>
      </c>
      <c r="I15209" s="73" t="s">
        <v>12397</v>
      </c>
    </row>
    <row r="15210" spans="1:9" hidden="1" x14ac:dyDescent="0.25">
      <c r="A15210" s="60" t="s">
        <v>6791</v>
      </c>
      <c r="B15210" s="63" t="s">
        <v>12385</v>
      </c>
      <c r="C15210" s="60" t="s">
        <v>12399</v>
      </c>
      <c r="D15210" s="65">
        <v>1</v>
      </c>
      <c r="E15210" s="66" t="s">
        <v>31</v>
      </c>
      <c r="F15210" s="72">
        <v>775000</v>
      </c>
      <c r="G15210" s="217">
        <f t="shared" si="437"/>
        <v>775000</v>
      </c>
      <c r="H15210" s="69" t="s">
        <v>552</v>
      </c>
      <c r="I15210" s="73" t="s">
        <v>12397</v>
      </c>
    </row>
    <row r="15211" spans="1:9" hidden="1" x14ac:dyDescent="0.25">
      <c r="A15211" s="60" t="s">
        <v>6791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37"/>
        <v>670000</v>
      </c>
      <c r="H15211" s="69" t="s">
        <v>696</v>
      </c>
      <c r="I15211" s="73" t="s">
        <v>12400</v>
      </c>
    </row>
    <row r="15212" spans="1:9" hidden="1" x14ac:dyDescent="0.25">
      <c r="A15212" s="60" t="s">
        <v>6791</v>
      </c>
      <c r="B15212" s="63" t="s">
        <v>113</v>
      </c>
      <c r="C15212" s="111" t="s">
        <v>12273</v>
      </c>
      <c r="D15212" s="81">
        <v>3</v>
      </c>
      <c r="E15212" s="66" t="s">
        <v>31</v>
      </c>
      <c r="F15212" s="217">
        <v>214500</v>
      </c>
      <c r="G15212" s="68">
        <f t="shared" si="437"/>
        <v>643500</v>
      </c>
      <c r="H15212" s="69" t="s">
        <v>696</v>
      </c>
      <c r="I15212" s="73" t="s">
        <v>12400</v>
      </c>
    </row>
    <row r="15213" spans="1:9" hidden="1" x14ac:dyDescent="0.25">
      <c r="A15213" s="60" t="s">
        <v>6791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37"/>
        <v>300000</v>
      </c>
      <c r="H15213" s="69" t="s">
        <v>696</v>
      </c>
      <c r="I15213" s="73" t="s">
        <v>12400</v>
      </c>
    </row>
    <row r="15214" spans="1:9" hidden="1" x14ac:dyDescent="0.25">
      <c r="A15214" s="60" t="s">
        <v>6791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37"/>
        <v>357000</v>
      </c>
      <c r="H15214" s="635" t="s">
        <v>620</v>
      </c>
      <c r="I15214" s="73" t="s">
        <v>8764</v>
      </c>
    </row>
    <row r="15215" spans="1:9" hidden="1" x14ac:dyDescent="0.25">
      <c r="A15215" s="60" t="s">
        <v>6791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37"/>
        <v>350000</v>
      </c>
      <c r="H15215" s="635" t="s">
        <v>620</v>
      </c>
      <c r="I15215" s="73" t="s">
        <v>8764</v>
      </c>
    </row>
    <row r="15216" spans="1:9" hidden="1" x14ac:dyDescent="0.25">
      <c r="A15216" s="60" t="s">
        <v>6791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37"/>
        <v>40000</v>
      </c>
      <c r="H15216" s="635" t="s">
        <v>620</v>
      </c>
      <c r="I15216" s="73" t="s">
        <v>8764</v>
      </c>
    </row>
    <row r="15217" spans="1:9" hidden="1" x14ac:dyDescent="0.25">
      <c r="A15217" s="60" t="s">
        <v>6791</v>
      </c>
      <c r="B15217" s="60" t="s">
        <v>5706</v>
      </c>
      <c r="C15217" s="60" t="s">
        <v>5707</v>
      </c>
      <c r="D15217" s="65">
        <v>2</v>
      </c>
      <c r="E15217" s="66" t="s">
        <v>877</v>
      </c>
      <c r="F15217" s="217">
        <v>5000</v>
      </c>
      <c r="G15217" s="68">
        <f t="shared" si="437"/>
        <v>10000</v>
      </c>
      <c r="H15217" s="69" t="s">
        <v>169</v>
      </c>
      <c r="I15217" s="73"/>
    </row>
    <row r="15218" spans="1:9" hidden="1" x14ac:dyDescent="0.25">
      <c r="A15218" s="60" t="s">
        <v>6791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37"/>
        <v>2625</v>
      </c>
      <c r="H15218" s="69" t="s">
        <v>3462</v>
      </c>
      <c r="I15218" s="73" t="s">
        <v>12401</v>
      </c>
    </row>
    <row r="15219" spans="1:9" hidden="1" x14ac:dyDescent="0.25">
      <c r="A15219" s="60" t="s">
        <v>6791</v>
      </c>
      <c r="B15219" s="60" t="s">
        <v>6528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37"/>
        <v>225000</v>
      </c>
      <c r="H15219" s="86" t="s">
        <v>3462</v>
      </c>
      <c r="I15219" s="73" t="s">
        <v>12401</v>
      </c>
    </row>
    <row r="15220" spans="1:9" hidden="1" x14ac:dyDescent="0.25">
      <c r="A15220" s="60" t="s">
        <v>6791</v>
      </c>
      <c r="B15220" s="60" t="s">
        <v>4726</v>
      </c>
      <c r="C15220" s="60" t="s">
        <v>3957</v>
      </c>
      <c r="D15220" s="60">
        <v>2</v>
      </c>
      <c r="E15220" s="60" t="s">
        <v>31</v>
      </c>
      <c r="F15220" s="61">
        <v>115000</v>
      </c>
      <c r="G15220" s="68">
        <f t="shared" si="437"/>
        <v>230000</v>
      </c>
      <c r="H15220" s="86" t="s">
        <v>3462</v>
      </c>
      <c r="I15220" s="73" t="s">
        <v>12401</v>
      </c>
    </row>
    <row r="15221" spans="1:9" hidden="1" x14ac:dyDescent="0.25">
      <c r="A15221" s="60" t="s">
        <v>6791</v>
      </c>
      <c r="B15221" s="60" t="s">
        <v>6792</v>
      </c>
      <c r="C15221" s="74" t="s">
        <v>3957</v>
      </c>
      <c r="D15221" s="65">
        <v>2</v>
      </c>
      <c r="E15221" s="66" t="s">
        <v>31</v>
      </c>
      <c r="F15221" s="72">
        <v>20000</v>
      </c>
      <c r="G15221" s="68">
        <f t="shared" si="437"/>
        <v>40000</v>
      </c>
      <c r="H15221" s="69" t="s">
        <v>3462</v>
      </c>
      <c r="I15221" s="73" t="s">
        <v>12401</v>
      </c>
    </row>
    <row r="15222" spans="1:9" hidden="1" x14ac:dyDescent="0.25">
      <c r="A15222" s="60" t="s">
        <v>6791</v>
      </c>
      <c r="B15222" s="63" t="s">
        <v>4104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37"/>
        <v>12000</v>
      </c>
      <c r="H15222" s="69" t="s">
        <v>3462</v>
      </c>
      <c r="I15222" s="73" t="s">
        <v>12401</v>
      </c>
    </row>
    <row r="15223" spans="1:9" hidden="1" x14ac:dyDescent="0.25">
      <c r="A15223" s="60" t="s">
        <v>6791</v>
      </c>
      <c r="B15223" s="79" t="s">
        <v>6784</v>
      </c>
      <c r="C15223" s="60" t="s">
        <v>6785</v>
      </c>
      <c r="D15223" s="65">
        <v>1</v>
      </c>
      <c r="E15223" s="66" t="s">
        <v>38</v>
      </c>
      <c r="F15223" s="68">
        <v>125000</v>
      </c>
      <c r="G15223" s="68">
        <f t="shared" si="437"/>
        <v>125000</v>
      </c>
      <c r="H15223" s="69" t="s">
        <v>3462</v>
      </c>
      <c r="I15223" s="73" t="s">
        <v>12401</v>
      </c>
    </row>
    <row r="15224" spans="1:9" hidden="1" x14ac:dyDescent="0.25">
      <c r="A15224" s="60" t="s">
        <v>6791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37"/>
        <v>49500</v>
      </c>
      <c r="H15224" s="69" t="s">
        <v>3462</v>
      </c>
      <c r="I15224" s="73" t="s">
        <v>12401</v>
      </c>
    </row>
    <row r="15225" spans="1:9" hidden="1" x14ac:dyDescent="0.25">
      <c r="A15225" s="60" t="s">
        <v>6791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37"/>
        <v>61724</v>
      </c>
      <c r="H15225" s="69" t="s">
        <v>3462</v>
      </c>
      <c r="I15225" s="73" t="s">
        <v>12401</v>
      </c>
    </row>
    <row r="15226" spans="1:9" hidden="1" x14ac:dyDescent="0.25">
      <c r="A15226" s="60" t="s">
        <v>6791</v>
      </c>
      <c r="B15226" s="94" t="s">
        <v>6401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37"/>
        <v>550000</v>
      </c>
      <c r="H15226" s="69" t="s">
        <v>552</v>
      </c>
      <c r="I15226" s="73" t="s">
        <v>12402</v>
      </c>
    </row>
    <row r="15227" spans="1:9" hidden="1" x14ac:dyDescent="0.25">
      <c r="A15227" s="60" t="s">
        <v>6791</v>
      </c>
      <c r="B15227" s="60" t="s">
        <v>6793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37"/>
        <v>100000</v>
      </c>
      <c r="H15227" s="69" t="s">
        <v>6794</v>
      </c>
      <c r="I15227" s="73"/>
    </row>
    <row r="15228" spans="1:9" hidden="1" x14ac:dyDescent="0.25">
      <c r="A15228" s="60" t="s">
        <v>6791</v>
      </c>
      <c r="B15228" s="60" t="s">
        <v>6795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37"/>
        <v>20000</v>
      </c>
      <c r="H15228" s="69" t="s">
        <v>2319</v>
      </c>
      <c r="I15228" s="73"/>
    </row>
    <row r="15229" spans="1:9" hidden="1" x14ac:dyDescent="0.25">
      <c r="A15229" s="60" t="s">
        <v>6791</v>
      </c>
      <c r="B15229" s="60" t="s">
        <v>6796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37"/>
        <v>120000</v>
      </c>
      <c r="H15229" s="69" t="s">
        <v>2319</v>
      </c>
      <c r="I15229" s="73"/>
    </row>
    <row r="15230" spans="1:9" hidden="1" x14ac:dyDescent="0.25">
      <c r="A15230" s="60" t="s">
        <v>6791</v>
      </c>
      <c r="B15230" s="60" t="s">
        <v>6797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37"/>
        <v>117000</v>
      </c>
      <c r="H15230" s="69" t="s">
        <v>825</v>
      </c>
      <c r="I15230" s="73" t="s">
        <v>12403</v>
      </c>
    </row>
    <row r="15231" spans="1:9" hidden="1" x14ac:dyDescent="0.25">
      <c r="A15231" s="60" t="s">
        <v>6791</v>
      </c>
      <c r="B15231" s="60" t="s">
        <v>6798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37"/>
        <v>28500</v>
      </c>
      <c r="H15231" s="69" t="s">
        <v>825</v>
      </c>
      <c r="I15231" s="73" t="s">
        <v>12403</v>
      </c>
    </row>
    <row r="15232" spans="1:9" hidden="1" x14ac:dyDescent="0.25">
      <c r="A15232" s="60" t="s">
        <v>6791</v>
      </c>
      <c r="B15232" s="60" t="s">
        <v>6799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37"/>
        <v>43700</v>
      </c>
      <c r="H15232" s="69" t="s">
        <v>825</v>
      </c>
      <c r="I15232" s="73" t="s">
        <v>12403</v>
      </c>
    </row>
    <row r="15233" spans="1:9" hidden="1" x14ac:dyDescent="0.25">
      <c r="A15233" s="60" t="s">
        <v>6791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37"/>
        <v>94000</v>
      </c>
      <c r="H15233" s="69" t="s">
        <v>1032</v>
      </c>
      <c r="I15233" s="73" t="s">
        <v>12404</v>
      </c>
    </row>
    <row r="15234" spans="1:9" hidden="1" x14ac:dyDescent="0.25">
      <c r="A15234" s="60" t="s">
        <v>6791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37"/>
        <v>134500</v>
      </c>
      <c r="H15234" s="69" t="s">
        <v>1032</v>
      </c>
      <c r="I15234" s="73" t="s">
        <v>12404</v>
      </c>
    </row>
    <row r="15235" spans="1:9" hidden="1" x14ac:dyDescent="0.25">
      <c r="A15235" s="60" t="s">
        <v>6791</v>
      </c>
      <c r="B15235" s="60" t="s">
        <v>236</v>
      </c>
      <c r="C15235" s="60" t="s">
        <v>10699</v>
      </c>
      <c r="D15235" s="65">
        <v>1</v>
      </c>
      <c r="E15235" s="66" t="s">
        <v>31</v>
      </c>
      <c r="F15235" s="67">
        <v>60000</v>
      </c>
      <c r="G15235" s="68">
        <f t="shared" si="437"/>
        <v>60000</v>
      </c>
      <c r="H15235" s="69" t="s">
        <v>1032</v>
      </c>
      <c r="I15235" s="73" t="s">
        <v>12404</v>
      </c>
    </row>
    <row r="15236" spans="1:9" hidden="1" x14ac:dyDescent="0.25">
      <c r="A15236" s="60" t="s">
        <v>6791</v>
      </c>
      <c r="B15236" s="60" t="s">
        <v>8360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37"/>
        <v>100000</v>
      </c>
      <c r="H15236" s="69" t="s">
        <v>1032</v>
      </c>
      <c r="I15236" s="60" t="s">
        <v>12405</v>
      </c>
    </row>
    <row r="15237" spans="1:9" hidden="1" x14ac:dyDescent="0.25">
      <c r="A15237" s="60" t="s">
        <v>6791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37"/>
        <v>134500</v>
      </c>
      <c r="H15237" s="69" t="s">
        <v>1095</v>
      </c>
      <c r="I15237" s="60" t="s">
        <v>12406</v>
      </c>
    </row>
    <row r="15238" spans="1:9" hidden="1" x14ac:dyDescent="0.25">
      <c r="A15238" s="60" t="s">
        <v>6791</v>
      </c>
      <c r="B15238" s="60" t="s">
        <v>12407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37"/>
        <v>75000</v>
      </c>
      <c r="H15238" s="69" t="s">
        <v>6159</v>
      </c>
      <c r="I15238" s="60"/>
    </row>
    <row r="15239" spans="1:9" hidden="1" x14ac:dyDescent="0.25">
      <c r="A15239" s="60" t="s">
        <v>6791</v>
      </c>
      <c r="B15239" s="60" t="s">
        <v>11078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37"/>
        <v>20000</v>
      </c>
      <c r="H15239" s="69" t="s">
        <v>6159</v>
      </c>
      <c r="I15239" s="60"/>
    </row>
    <row r="15240" spans="1:9" hidden="1" x14ac:dyDescent="0.25">
      <c r="A15240" s="60" t="s">
        <v>6791</v>
      </c>
      <c r="B15240" s="79" t="s">
        <v>6430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37"/>
        <v>21000</v>
      </c>
      <c r="H15240" s="86" t="s">
        <v>160</v>
      </c>
      <c r="I15240" s="60" t="s">
        <v>12408</v>
      </c>
    </row>
    <row r="15241" spans="1:9" hidden="1" x14ac:dyDescent="0.25">
      <c r="A15241" s="60" t="s">
        <v>6791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37"/>
        <v>121411.5</v>
      </c>
      <c r="H15241" s="86" t="s">
        <v>160</v>
      </c>
      <c r="I15241" s="60" t="s">
        <v>12408</v>
      </c>
    </row>
    <row r="15242" spans="1:9" hidden="1" x14ac:dyDescent="0.25">
      <c r="A15242" s="60" t="s">
        <v>6791</v>
      </c>
      <c r="B15242" s="60" t="s">
        <v>6516</v>
      </c>
      <c r="C15242" s="60" t="s">
        <v>8459</v>
      </c>
      <c r="D15242" s="65">
        <v>0.6</v>
      </c>
      <c r="E15242" s="66" t="s">
        <v>137</v>
      </c>
      <c r="F15242" s="72">
        <v>82500</v>
      </c>
      <c r="G15242" s="217">
        <f t="shared" si="437"/>
        <v>49500</v>
      </c>
      <c r="H15242" s="86" t="s">
        <v>160</v>
      </c>
      <c r="I15242" s="60" t="s">
        <v>12408</v>
      </c>
    </row>
    <row r="15243" spans="1:9" hidden="1" x14ac:dyDescent="0.25">
      <c r="A15243" s="60" t="s">
        <v>6791</v>
      </c>
      <c r="B15243" s="79" t="s">
        <v>4522</v>
      </c>
      <c r="C15243" s="60" t="s">
        <v>6552</v>
      </c>
      <c r="D15243" s="65">
        <v>2</v>
      </c>
      <c r="E15243" s="66" t="s">
        <v>31</v>
      </c>
      <c r="F15243" s="67">
        <v>11500</v>
      </c>
      <c r="G15243" s="217">
        <f t="shared" si="437"/>
        <v>23000</v>
      </c>
      <c r="H15243" s="86" t="s">
        <v>160</v>
      </c>
      <c r="I15243" s="60" t="s">
        <v>12408</v>
      </c>
    </row>
    <row r="15244" spans="1:9" hidden="1" x14ac:dyDescent="0.25">
      <c r="A15244" s="60" t="s">
        <v>6791</v>
      </c>
      <c r="B15244" s="63" t="s">
        <v>6938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37"/>
        <v>110000</v>
      </c>
      <c r="H15244" s="374" t="s">
        <v>126</v>
      </c>
      <c r="I15244" s="73" t="s">
        <v>8766</v>
      </c>
    </row>
    <row r="15245" spans="1:9" hidden="1" x14ac:dyDescent="0.25">
      <c r="A15245" s="60" t="s">
        <v>6791</v>
      </c>
      <c r="B15245" s="63" t="s">
        <v>4169</v>
      </c>
      <c r="C15245" s="60" t="s">
        <v>8582</v>
      </c>
      <c r="D15245" s="65">
        <v>1</v>
      </c>
      <c r="E15245" s="76" t="s">
        <v>31</v>
      </c>
      <c r="F15245" s="72">
        <v>31000</v>
      </c>
      <c r="G15245" s="217">
        <f t="shared" si="437"/>
        <v>31000</v>
      </c>
      <c r="H15245" s="374" t="s">
        <v>126</v>
      </c>
      <c r="I15245" s="73" t="s">
        <v>8766</v>
      </c>
    </row>
    <row r="15246" spans="1:9" hidden="1" x14ac:dyDescent="0.25">
      <c r="A15246" s="60" t="s">
        <v>6791</v>
      </c>
      <c r="B15246" s="79" t="s">
        <v>5651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37"/>
        <v>495000</v>
      </c>
      <c r="H15246" s="374" t="s">
        <v>126</v>
      </c>
      <c r="I15246" s="73" t="s">
        <v>8766</v>
      </c>
    </row>
    <row r="15247" spans="1:9" hidden="1" x14ac:dyDescent="0.25">
      <c r="A15247" s="60" t="s">
        <v>6791</v>
      </c>
      <c r="B15247" s="60" t="s">
        <v>115</v>
      </c>
      <c r="C15247" s="60" t="s">
        <v>12409</v>
      </c>
      <c r="D15247" s="81">
        <v>1</v>
      </c>
      <c r="E15247" s="66" t="s">
        <v>31</v>
      </c>
      <c r="F15247" s="82">
        <v>2100000</v>
      </c>
      <c r="G15247" s="68">
        <f t="shared" si="437"/>
        <v>2100000</v>
      </c>
      <c r="H15247" s="374" t="s">
        <v>126</v>
      </c>
      <c r="I15247" s="73" t="s">
        <v>8766</v>
      </c>
    </row>
    <row r="15248" spans="1:9" hidden="1" x14ac:dyDescent="0.25">
      <c r="A15248" s="60" t="s">
        <v>6791</v>
      </c>
      <c r="B15248" s="60" t="s">
        <v>115</v>
      </c>
      <c r="C15248" s="60" t="s">
        <v>12410</v>
      </c>
      <c r="D15248" s="65">
        <v>1</v>
      </c>
      <c r="E15248" s="76" t="s">
        <v>31</v>
      </c>
      <c r="F15248" s="82">
        <v>2100000</v>
      </c>
      <c r="G15248" s="68">
        <f t="shared" si="437"/>
        <v>2100000</v>
      </c>
      <c r="H15248" s="374" t="s">
        <v>126</v>
      </c>
      <c r="I15248" s="73" t="s">
        <v>8766</v>
      </c>
    </row>
    <row r="15249" spans="1:9" hidden="1" x14ac:dyDescent="0.25">
      <c r="A15249" s="60" t="s">
        <v>6791</v>
      </c>
      <c r="B15249" s="60" t="s">
        <v>6800</v>
      </c>
      <c r="C15249" s="60" t="s">
        <v>4933</v>
      </c>
      <c r="D15249" s="65">
        <v>2</v>
      </c>
      <c r="E15249" s="66" t="s">
        <v>638</v>
      </c>
      <c r="F15249" s="67">
        <v>1030000</v>
      </c>
      <c r="G15249" s="217">
        <f t="shared" si="437"/>
        <v>2060000</v>
      </c>
      <c r="H15249" s="69" t="s">
        <v>552</v>
      </c>
      <c r="I15249" s="60" t="s">
        <v>10008</v>
      </c>
    </row>
    <row r="15250" spans="1:9" hidden="1" x14ac:dyDescent="0.25">
      <c r="A15250" s="60" t="s">
        <v>6791</v>
      </c>
      <c r="B15250" s="63" t="s">
        <v>6801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37"/>
        <v>1250000</v>
      </c>
      <c r="H15250" s="69" t="s">
        <v>5068</v>
      </c>
      <c r="I15250" s="60" t="s">
        <v>10008</v>
      </c>
    </row>
    <row r="15251" spans="1:9" hidden="1" x14ac:dyDescent="0.25">
      <c r="A15251" s="60" t="s">
        <v>6791</v>
      </c>
      <c r="B15251" s="60" t="s">
        <v>6802</v>
      </c>
      <c r="C15251" s="60" t="s">
        <v>1012</v>
      </c>
      <c r="D15251" s="81">
        <v>1</v>
      </c>
      <c r="E15251" s="76" t="s">
        <v>71</v>
      </c>
      <c r="F15251" s="398">
        <v>450000</v>
      </c>
      <c r="G15251" s="217">
        <f t="shared" si="437"/>
        <v>450000</v>
      </c>
      <c r="H15251" s="69" t="s">
        <v>5068</v>
      </c>
      <c r="I15251" s="60" t="s">
        <v>10008</v>
      </c>
    </row>
    <row r="15252" spans="1:9" hidden="1" x14ac:dyDescent="0.25">
      <c r="A15252" s="60" t="s">
        <v>6791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37"/>
        <v>1000000</v>
      </c>
      <c r="H15252" s="69" t="s">
        <v>5068</v>
      </c>
      <c r="I15252" s="60" t="s">
        <v>10008</v>
      </c>
    </row>
    <row r="15253" spans="1:9" hidden="1" x14ac:dyDescent="0.25">
      <c r="A15253" s="60" t="s">
        <v>6791</v>
      </c>
      <c r="B15253" s="60" t="s">
        <v>6803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37"/>
        <v>60000</v>
      </c>
      <c r="H15253" s="69" t="s">
        <v>5068</v>
      </c>
      <c r="I15253" s="60" t="s">
        <v>10008</v>
      </c>
    </row>
    <row r="15254" spans="1:9" hidden="1" x14ac:dyDescent="0.25">
      <c r="A15254" s="60" t="s">
        <v>6791</v>
      </c>
      <c r="B15254" s="77" t="s">
        <v>6804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37"/>
        <v>120000</v>
      </c>
      <c r="H15254" s="69" t="s">
        <v>5068</v>
      </c>
      <c r="I15254" s="60" t="s">
        <v>10008</v>
      </c>
    </row>
    <row r="15255" spans="1:9" hidden="1" x14ac:dyDescent="0.25">
      <c r="A15255" s="60" t="s">
        <v>6791</v>
      </c>
      <c r="B15255" s="60" t="s">
        <v>6805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37"/>
        <v>240000</v>
      </c>
      <c r="H15255" s="69" t="s">
        <v>5068</v>
      </c>
      <c r="I15255" s="60" t="s">
        <v>10008</v>
      </c>
    </row>
    <row r="15256" spans="1:9" hidden="1" x14ac:dyDescent="0.25">
      <c r="A15256" s="60" t="s">
        <v>6791</v>
      </c>
      <c r="B15256" s="60" t="s">
        <v>6806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37"/>
        <v>180000</v>
      </c>
      <c r="H15256" s="69" t="s">
        <v>5068</v>
      </c>
      <c r="I15256" s="60" t="s">
        <v>10008</v>
      </c>
    </row>
    <row r="15257" spans="1:9" hidden="1" x14ac:dyDescent="0.25">
      <c r="A15257" s="60" t="s">
        <v>6791</v>
      </c>
      <c r="B15257" s="63" t="s">
        <v>6807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37"/>
        <v>75000</v>
      </c>
      <c r="H15257" s="69" t="s">
        <v>5068</v>
      </c>
      <c r="I15257" s="60" t="s">
        <v>10008</v>
      </c>
    </row>
    <row r="15258" spans="1:9" hidden="1" x14ac:dyDescent="0.25">
      <c r="A15258" s="60" t="s">
        <v>6808</v>
      </c>
      <c r="B15258" s="63" t="s">
        <v>12309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37"/>
        <v>80000</v>
      </c>
      <c r="H15258" s="69" t="s">
        <v>169</v>
      </c>
      <c r="I15258" s="73"/>
    </row>
    <row r="15259" spans="1:9" hidden="1" x14ac:dyDescent="0.25">
      <c r="A15259" s="60" t="s">
        <v>6808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37"/>
        <v>185172</v>
      </c>
      <c r="H15259" s="86" t="s">
        <v>169</v>
      </c>
      <c r="I15259" s="73"/>
    </row>
    <row r="15260" spans="1:9" hidden="1" x14ac:dyDescent="0.25">
      <c r="A15260" s="60" t="s">
        <v>6808</v>
      </c>
      <c r="B15260" s="60" t="s">
        <v>6810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37"/>
        <v>250000</v>
      </c>
      <c r="H15260" s="86" t="s">
        <v>169</v>
      </c>
      <c r="I15260" s="73"/>
    </row>
    <row r="15261" spans="1:9" hidden="1" x14ac:dyDescent="0.25">
      <c r="A15261" s="60" t="s">
        <v>6808</v>
      </c>
      <c r="B15261" s="60" t="s">
        <v>6811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37"/>
        <v>80000</v>
      </c>
      <c r="H15261" s="69" t="s">
        <v>169</v>
      </c>
      <c r="I15261" s="73"/>
    </row>
    <row r="15262" spans="1:9" hidden="1" x14ac:dyDescent="0.25">
      <c r="A15262" s="60" t="s">
        <v>6808</v>
      </c>
      <c r="B15262" s="79" t="s">
        <v>6812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37"/>
        <v>30000</v>
      </c>
      <c r="H15262" s="86" t="s">
        <v>169</v>
      </c>
      <c r="I15262" s="73"/>
    </row>
    <row r="15263" spans="1:9" hidden="1" x14ac:dyDescent="0.25">
      <c r="A15263" s="60" t="s">
        <v>6808</v>
      </c>
      <c r="B15263" s="60" t="s">
        <v>6814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37"/>
        <v>25000</v>
      </c>
      <c r="H15263" s="69" t="s">
        <v>2319</v>
      </c>
      <c r="I15263" s="73"/>
    </row>
    <row r="15264" spans="1:9" hidden="1" x14ac:dyDescent="0.25">
      <c r="A15264" s="60" t="s">
        <v>6808</v>
      </c>
      <c r="B15264" s="60" t="s">
        <v>6815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37"/>
        <v>25000</v>
      </c>
      <c r="H15264" s="69" t="s">
        <v>2319</v>
      </c>
      <c r="I15264" s="73"/>
    </row>
    <row r="15265" spans="1:9" hidden="1" x14ac:dyDescent="0.25">
      <c r="A15265" s="60" t="s">
        <v>6808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37"/>
        <v>2625</v>
      </c>
      <c r="H15265" s="69" t="s">
        <v>2319</v>
      </c>
      <c r="I15265" s="73"/>
    </row>
    <row r="15266" spans="1:9" hidden="1" x14ac:dyDescent="0.25">
      <c r="A15266" s="60" t="s">
        <v>6808</v>
      </c>
      <c r="B15266" s="60" t="s">
        <v>4026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37"/>
        <v>105000</v>
      </c>
      <c r="H15266" s="69" t="s">
        <v>2319</v>
      </c>
      <c r="I15266" s="73"/>
    </row>
    <row r="15267" spans="1:9" hidden="1" x14ac:dyDescent="0.25">
      <c r="A15267" s="60" t="s">
        <v>6808</v>
      </c>
      <c r="B15267" s="94" t="s">
        <v>5168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37"/>
        <v>85000</v>
      </c>
      <c r="H15267" s="69" t="s">
        <v>2319</v>
      </c>
      <c r="I15267" s="73"/>
    </row>
    <row r="15268" spans="1:9" hidden="1" x14ac:dyDescent="0.25">
      <c r="A15268" s="60" t="s">
        <v>6808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37"/>
        <v>264000</v>
      </c>
      <c r="H15268" s="69" t="s">
        <v>3096</v>
      </c>
      <c r="I15268" s="73" t="s">
        <v>12411</v>
      </c>
    </row>
    <row r="15269" spans="1:9" hidden="1" x14ac:dyDescent="0.25">
      <c r="A15269" s="60" t="s">
        <v>6808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37"/>
        <v>108000</v>
      </c>
      <c r="H15269" s="69" t="s">
        <v>3096</v>
      </c>
      <c r="I15269" s="73" t="s">
        <v>12411</v>
      </c>
    </row>
    <row r="15270" spans="1:9" hidden="1" x14ac:dyDescent="0.25">
      <c r="A15270" s="60" t="s">
        <v>6808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37"/>
        <v>900000</v>
      </c>
      <c r="H15270" s="69" t="s">
        <v>3096</v>
      </c>
      <c r="I15270" s="73" t="s">
        <v>12411</v>
      </c>
    </row>
    <row r="15271" spans="1:9" hidden="1" x14ac:dyDescent="0.25">
      <c r="A15271" s="60" t="s">
        <v>6808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37"/>
        <v>297000</v>
      </c>
      <c r="H15271" s="635" t="s">
        <v>3530</v>
      </c>
      <c r="I15271" s="73" t="s">
        <v>12412</v>
      </c>
    </row>
    <row r="15272" spans="1:9" hidden="1" x14ac:dyDescent="0.25">
      <c r="A15272" s="60" t="s">
        <v>6808</v>
      </c>
      <c r="B15272" s="60" t="s">
        <v>6475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38">F15272*D15272</f>
        <v>95000</v>
      </c>
      <c r="H15272" s="635" t="s">
        <v>3530</v>
      </c>
      <c r="I15272" s="73" t="s">
        <v>12412</v>
      </c>
    </row>
    <row r="15273" spans="1:9" hidden="1" x14ac:dyDescent="0.25">
      <c r="A15273" s="60" t="s">
        <v>6808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38"/>
        <v>39000</v>
      </c>
      <c r="H15273" s="635" t="s">
        <v>3530</v>
      </c>
      <c r="I15273" s="73" t="s">
        <v>12412</v>
      </c>
    </row>
    <row r="15274" spans="1:9" hidden="1" x14ac:dyDescent="0.25">
      <c r="A15274" s="60" t="s">
        <v>6808</v>
      </c>
      <c r="B15274" s="60" t="s">
        <v>8381</v>
      </c>
      <c r="C15274" s="60" t="s">
        <v>8382</v>
      </c>
      <c r="D15274" s="65">
        <v>1</v>
      </c>
      <c r="E15274" s="66" t="s">
        <v>31</v>
      </c>
      <c r="F15274" s="217">
        <v>92500</v>
      </c>
      <c r="G15274" s="68">
        <f t="shared" si="438"/>
        <v>92500</v>
      </c>
      <c r="H15274" s="635" t="s">
        <v>3530</v>
      </c>
      <c r="I15274" s="73" t="s">
        <v>12412</v>
      </c>
    </row>
    <row r="15275" spans="1:9" hidden="1" x14ac:dyDescent="0.25">
      <c r="A15275" s="60" t="s">
        <v>6808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38"/>
        <v>40000</v>
      </c>
      <c r="H15275" s="86" t="s">
        <v>909</v>
      </c>
      <c r="I15275" s="73" t="s">
        <v>12413</v>
      </c>
    </row>
    <row r="15276" spans="1:9" hidden="1" x14ac:dyDescent="0.25">
      <c r="A15276" s="60" t="s">
        <v>6808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38"/>
        <v>40000</v>
      </c>
      <c r="H15276" s="86" t="s">
        <v>909</v>
      </c>
      <c r="I15276" s="73" t="s">
        <v>12413</v>
      </c>
    </row>
    <row r="15277" spans="1:9" hidden="1" x14ac:dyDescent="0.25">
      <c r="A15277" s="60" t="s">
        <v>6808</v>
      </c>
      <c r="B15277" s="60" t="s">
        <v>6516</v>
      </c>
      <c r="C15277" s="60" t="s">
        <v>8459</v>
      </c>
      <c r="D15277" s="65">
        <v>0.6</v>
      </c>
      <c r="E15277" s="66" t="s">
        <v>137</v>
      </c>
      <c r="F15277" s="68">
        <v>82500</v>
      </c>
      <c r="G15277" s="68">
        <f t="shared" si="438"/>
        <v>49500</v>
      </c>
      <c r="H15277" s="86" t="s">
        <v>909</v>
      </c>
      <c r="I15277" s="73" t="s">
        <v>12413</v>
      </c>
    </row>
    <row r="15278" spans="1:9" hidden="1" x14ac:dyDescent="0.25">
      <c r="A15278" s="60" t="s">
        <v>6808</v>
      </c>
      <c r="B15278" s="63" t="s">
        <v>6770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38"/>
        <v>90000</v>
      </c>
      <c r="H15278" s="86" t="s">
        <v>909</v>
      </c>
      <c r="I15278" s="73" t="s">
        <v>12413</v>
      </c>
    </row>
    <row r="15279" spans="1:9" hidden="1" x14ac:dyDescent="0.25">
      <c r="A15279" s="60" t="s">
        <v>6808</v>
      </c>
      <c r="B15279" s="60" t="s">
        <v>4925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38"/>
        <v>20000</v>
      </c>
      <c r="H15279" s="86" t="s">
        <v>909</v>
      </c>
      <c r="I15279" s="73" t="s">
        <v>12413</v>
      </c>
    </row>
    <row r="15280" spans="1:9" hidden="1" x14ac:dyDescent="0.25">
      <c r="A15280" s="60" t="s">
        <v>6808</v>
      </c>
      <c r="B15280" s="79" t="s">
        <v>6197</v>
      </c>
      <c r="C15280" s="71" t="s">
        <v>6195</v>
      </c>
      <c r="D15280" s="65">
        <v>0.5</v>
      </c>
      <c r="E15280" s="66" t="s">
        <v>38</v>
      </c>
      <c r="F15280" s="72">
        <v>40000</v>
      </c>
      <c r="G15280" s="68">
        <f t="shared" si="438"/>
        <v>20000</v>
      </c>
      <c r="H15280" s="86" t="s">
        <v>909</v>
      </c>
      <c r="I15280" s="73" t="s">
        <v>12413</v>
      </c>
    </row>
    <row r="15281" spans="1:9" hidden="1" x14ac:dyDescent="0.25">
      <c r="A15281" s="60" t="s">
        <v>6808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38"/>
        <v>175000</v>
      </c>
      <c r="H15281" s="86" t="s">
        <v>909</v>
      </c>
      <c r="I15281" s="73" t="s">
        <v>12413</v>
      </c>
    </row>
    <row r="15282" spans="1:9" hidden="1" x14ac:dyDescent="0.25">
      <c r="A15282" s="60" t="s">
        <v>6808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38"/>
        <v>297000</v>
      </c>
      <c r="H15282" s="69" t="s">
        <v>1101</v>
      </c>
      <c r="I15282" s="73" t="s">
        <v>9011</v>
      </c>
    </row>
    <row r="15283" spans="1:9" hidden="1" x14ac:dyDescent="0.25">
      <c r="A15283" s="60" t="s">
        <v>6808</v>
      </c>
      <c r="B15283" s="60" t="s">
        <v>6475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38"/>
        <v>95000</v>
      </c>
      <c r="H15283" s="69" t="s">
        <v>1101</v>
      </c>
      <c r="I15283" s="73" t="s">
        <v>9011</v>
      </c>
    </row>
    <row r="15284" spans="1:9" hidden="1" x14ac:dyDescent="0.25">
      <c r="A15284" s="60" t="s">
        <v>6808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38"/>
        <v>39000</v>
      </c>
      <c r="H15284" s="69" t="s">
        <v>1101</v>
      </c>
      <c r="I15284" s="73" t="s">
        <v>9011</v>
      </c>
    </row>
    <row r="15285" spans="1:9" hidden="1" x14ac:dyDescent="0.25">
      <c r="A15285" s="60" t="s">
        <v>6808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38"/>
        <v>210000</v>
      </c>
      <c r="H15285" s="69" t="s">
        <v>1101</v>
      </c>
      <c r="I15285" s="73" t="s">
        <v>9011</v>
      </c>
    </row>
    <row r="15286" spans="1:9" hidden="1" x14ac:dyDescent="0.25">
      <c r="A15286" s="60" t="s">
        <v>6808</v>
      </c>
      <c r="B15286" s="79" t="s">
        <v>5651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38"/>
        <v>495000</v>
      </c>
      <c r="H15286" s="69" t="s">
        <v>1101</v>
      </c>
      <c r="I15286" s="73" t="s">
        <v>9011</v>
      </c>
    </row>
    <row r="15287" spans="1:9" hidden="1" x14ac:dyDescent="0.25">
      <c r="A15287" s="60" t="s">
        <v>6808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9011</v>
      </c>
    </row>
    <row r="15288" spans="1:9" hidden="1" x14ac:dyDescent="0.25">
      <c r="A15288" s="60" t="s">
        <v>6808</v>
      </c>
      <c r="B15288" s="60" t="s">
        <v>6809</v>
      </c>
      <c r="C15288" s="75" t="s">
        <v>5567</v>
      </c>
      <c r="D15288" s="65">
        <v>1</v>
      </c>
      <c r="E15288" s="66" t="s">
        <v>31</v>
      </c>
      <c r="F15288" s="72">
        <v>78000</v>
      </c>
      <c r="G15288" s="68">
        <f t="shared" si="438"/>
        <v>78000</v>
      </c>
      <c r="H15288" s="69" t="s">
        <v>1101</v>
      </c>
      <c r="I15288" s="73" t="s">
        <v>9011</v>
      </c>
    </row>
    <row r="15289" spans="1:9" hidden="1" x14ac:dyDescent="0.25">
      <c r="A15289" s="60" t="s">
        <v>6808</v>
      </c>
      <c r="B15289" s="60" t="s">
        <v>8381</v>
      </c>
      <c r="C15289" s="60" t="s">
        <v>8382</v>
      </c>
      <c r="D15289" s="65">
        <v>1</v>
      </c>
      <c r="E15289" s="66" t="s">
        <v>31</v>
      </c>
      <c r="F15289" s="217">
        <v>92500</v>
      </c>
      <c r="G15289" s="68">
        <f t="shared" si="438"/>
        <v>92500</v>
      </c>
      <c r="H15289" s="69" t="s">
        <v>1101</v>
      </c>
      <c r="I15289" s="73" t="s">
        <v>9011</v>
      </c>
    </row>
    <row r="15290" spans="1:9" hidden="1" x14ac:dyDescent="0.25">
      <c r="A15290" s="60" t="s">
        <v>6808</v>
      </c>
      <c r="B15290" s="60" t="s">
        <v>6859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38"/>
        <v>62600</v>
      </c>
      <c r="H15290" s="69" t="s">
        <v>6869</v>
      </c>
      <c r="I15290" s="73"/>
    </row>
    <row r="15291" spans="1:9" hidden="1" x14ac:dyDescent="0.25">
      <c r="A15291" s="60" t="s">
        <v>6808</v>
      </c>
      <c r="B15291" s="63" t="s">
        <v>6013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38"/>
        <v>2718974</v>
      </c>
      <c r="H15291" s="69" t="s">
        <v>6869</v>
      </c>
      <c r="I15291" s="73"/>
    </row>
    <row r="15292" spans="1:9" hidden="1" x14ac:dyDescent="0.25">
      <c r="A15292" s="60" t="s">
        <v>6808</v>
      </c>
      <c r="B15292" s="79" t="s">
        <v>4522</v>
      </c>
      <c r="C15292" s="60" t="s">
        <v>6552</v>
      </c>
      <c r="D15292" s="65">
        <v>2</v>
      </c>
      <c r="E15292" s="66" t="s">
        <v>31</v>
      </c>
      <c r="F15292" s="67">
        <v>11500</v>
      </c>
      <c r="G15292" s="217">
        <f t="shared" si="438"/>
        <v>23000</v>
      </c>
      <c r="H15292" s="69" t="s">
        <v>6869</v>
      </c>
      <c r="I15292" s="73"/>
    </row>
    <row r="15293" spans="1:9" hidden="1" x14ac:dyDescent="0.25">
      <c r="A15293" s="60" t="s">
        <v>6808</v>
      </c>
      <c r="B15293" s="63" t="s">
        <v>4104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6808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39">F15294*D15294</f>
        <v>49500</v>
      </c>
      <c r="H15294" s="69" t="s">
        <v>1043</v>
      </c>
      <c r="I15294" s="73"/>
    </row>
    <row r="15295" spans="1:9" hidden="1" x14ac:dyDescent="0.25">
      <c r="A15295" s="60" t="s">
        <v>6808</v>
      </c>
      <c r="B15295" s="60" t="s">
        <v>7597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39"/>
        <v>20000</v>
      </c>
      <c r="H15295" s="69" t="s">
        <v>1043</v>
      </c>
      <c r="I15295" s="73"/>
    </row>
    <row r="15296" spans="1:9" hidden="1" x14ac:dyDescent="0.25">
      <c r="A15296" s="60" t="s">
        <v>6808</v>
      </c>
      <c r="B15296" s="60" t="s">
        <v>6783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39"/>
        <v>100000</v>
      </c>
      <c r="H15296" s="69" t="s">
        <v>1043</v>
      </c>
      <c r="I15296" s="60"/>
    </row>
    <row r="15297" spans="1:9" hidden="1" x14ac:dyDescent="0.25">
      <c r="A15297" s="60" t="s">
        <v>6808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39"/>
        <v>24650</v>
      </c>
      <c r="H15297" s="69" t="s">
        <v>1043</v>
      </c>
      <c r="I15297" s="60"/>
    </row>
    <row r="15298" spans="1:9" hidden="1" x14ac:dyDescent="0.25">
      <c r="A15298" s="60" t="s">
        <v>6808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6808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39"/>
        <v>297000</v>
      </c>
      <c r="H15299" s="86" t="s">
        <v>536</v>
      </c>
      <c r="I15299" s="60" t="s">
        <v>8656</v>
      </c>
    </row>
    <row r="15300" spans="1:9" hidden="1" x14ac:dyDescent="0.25">
      <c r="A15300" s="60" t="s">
        <v>6808</v>
      </c>
      <c r="B15300" s="60" t="s">
        <v>6475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39"/>
        <v>95000</v>
      </c>
      <c r="H15300" s="86" t="s">
        <v>536</v>
      </c>
      <c r="I15300" s="60" t="s">
        <v>8656</v>
      </c>
    </row>
    <row r="15301" spans="1:9" hidden="1" x14ac:dyDescent="0.25">
      <c r="A15301" s="60" t="s">
        <v>6808</v>
      </c>
      <c r="B15301" s="63" t="s">
        <v>6813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39"/>
        <v>125000</v>
      </c>
      <c r="H15301" s="86" t="s">
        <v>536</v>
      </c>
      <c r="I15301" s="60" t="s">
        <v>8656</v>
      </c>
    </row>
    <row r="15302" spans="1:9" hidden="1" x14ac:dyDescent="0.25">
      <c r="A15302" s="60" t="s">
        <v>6808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39"/>
        <v>39000</v>
      </c>
      <c r="H15302" s="86" t="s">
        <v>536</v>
      </c>
      <c r="I15302" s="60" t="s">
        <v>8656</v>
      </c>
    </row>
    <row r="15303" spans="1:9" hidden="1" x14ac:dyDescent="0.25">
      <c r="A15303" s="60" t="s">
        <v>6808</v>
      </c>
      <c r="B15303" s="60" t="s">
        <v>8381</v>
      </c>
      <c r="C15303" s="60" t="s">
        <v>8382</v>
      </c>
      <c r="D15303" s="65">
        <v>1</v>
      </c>
      <c r="E15303" s="66" t="s">
        <v>31</v>
      </c>
      <c r="F15303" s="217">
        <v>92500</v>
      </c>
      <c r="G15303" s="217">
        <f t="shared" si="439"/>
        <v>92500</v>
      </c>
      <c r="H15303" s="86" t="s">
        <v>536</v>
      </c>
      <c r="I15303" s="60" t="s">
        <v>8656</v>
      </c>
    </row>
    <row r="15304" spans="1:9" hidden="1" x14ac:dyDescent="0.25">
      <c r="A15304" s="60" t="s">
        <v>6808</v>
      </c>
      <c r="B15304" s="60" t="s">
        <v>6154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39"/>
        <v>40000</v>
      </c>
      <c r="H15304" s="374" t="s">
        <v>953</v>
      </c>
      <c r="I15304" s="73"/>
    </row>
    <row r="15305" spans="1:9" hidden="1" x14ac:dyDescent="0.25">
      <c r="A15305" s="60" t="s">
        <v>6808</v>
      </c>
      <c r="B15305" s="60" t="s">
        <v>12037</v>
      </c>
      <c r="C15305" s="60" t="s">
        <v>12414</v>
      </c>
      <c r="D15305" s="65">
        <v>1</v>
      </c>
      <c r="E15305" s="66" t="s">
        <v>31</v>
      </c>
      <c r="F15305" s="67">
        <v>1400000</v>
      </c>
      <c r="G15305" s="217">
        <f t="shared" si="439"/>
        <v>1400000</v>
      </c>
      <c r="H15305" s="69" t="s">
        <v>1637</v>
      </c>
      <c r="I15305" s="60" t="s">
        <v>12415</v>
      </c>
    </row>
    <row r="15306" spans="1:9" hidden="1" x14ac:dyDescent="0.25">
      <c r="A15306" s="60" t="s">
        <v>6808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39"/>
        <v>165000</v>
      </c>
      <c r="H15306" s="69" t="s">
        <v>1637</v>
      </c>
      <c r="I15306" s="60" t="s">
        <v>12415</v>
      </c>
    </row>
    <row r="15307" spans="1:9" hidden="1" x14ac:dyDescent="0.25">
      <c r="A15307" s="60" t="s">
        <v>6808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8">
        <v>40000</v>
      </c>
      <c r="G15307" s="217">
        <f t="shared" si="439"/>
        <v>40000</v>
      </c>
      <c r="H15307" s="69" t="s">
        <v>1637</v>
      </c>
      <c r="I15307" s="60" t="s">
        <v>12415</v>
      </c>
    </row>
    <row r="15308" spans="1:9" hidden="1" x14ac:dyDescent="0.25">
      <c r="A15308" s="60" t="s">
        <v>6808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39"/>
        <v>35000</v>
      </c>
      <c r="H15308" s="69" t="s">
        <v>2058</v>
      </c>
      <c r="I15308" s="60" t="s">
        <v>8616</v>
      </c>
    </row>
    <row r="15309" spans="1:9" hidden="1" x14ac:dyDescent="0.25">
      <c r="A15309" s="60" t="s">
        <v>6808</v>
      </c>
      <c r="B15309" s="60" t="s">
        <v>1643</v>
      </c>
      <c r="C15309" s="60" t="s">
        <v>12129</v>
      </c>
      <c r="D15309" s="60">
        <v>1</v>
      </c>
      <c r="E15309" s="60" t="s">
        <v>31</v>
      </c>
      <c r="F15309" s="61">
        <v>1100000</v>
      </c>
      <c r="G15309" s="76">
        <f t="shared" si="439"/>
        <v>1100000</v>
      </c>
      <c r="H15309" s="69" t="s">
        <v>2058</v>
      </c>
      <c r="I15309" s="60" t="s">
        <v>8616</v>
      </c>
    </row>
    <row r="15310" spans="1:9" hidden="1" x14ac:dyDescent="0.25">
      <c r="A15310" s="60" t="s">
        <v>6808</v>
      </c>
      <c r="B15310" s="79" t="s">
        <v>4852</v>
      </c>
      <c r="C15310" s="60" t="s">
        <v>4853</v>
      </c>
      <c r="D15310" s="60">
        <v>1</v>
      </c>
      <c r="E15310" s="60" t="s">
        <v>31</v>
      </c>
      <c r="F15310" s="61">
        <v>187035</v>
      </c>
      <c r="G15310" s="76">
        <f t="shared" si="439"/>
        <v>187035</v>
      </c>
      <c r="H15310" s="69" t="s">
        <v>2058</v>
      </c>
      <c r="I15310" s="60" t="s">
        <v>8616</v>
      </c>
    </row>
    <row r="15311" spans="1:9" hidden="1" x14ac:dyDescent="0.25">
      <c r="A15311" s="60" t="s">
        <v>6808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39"/>
        <v>22500</v>
      </c>
      <c r="H15311" s="69" t="s">
        <v>2058</v>
      </c>
      <c r="I15311" s="60" t="s">
        <v>8616</v>
      </c>
    </row>
    <row r="15312" spans="1:9" hidden="1" x14ac:dyDescent="0.25">
      <c r="A15312" s="60" t="s">
        <v>6808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39"/>
        <v>40000</v>
      </c>
      <c r="H15312" s="69" t="s">
        <v>2058</v>
      </c>
      <c r="I15312" s="60" t="s">
        <v>8616</v>
      </c>
    </row>
    <row r="15313" spans="1:9" hidden="1" x14ac:dyDescent="0.25">
      <c r="A15313" s="60" t="s">
        <v>6808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39"/>
        <v>208134</v>
      </c>
      <c r="H15313" s="69" t="s">
        <v>2058</v>
      </c>
      <c r="I15313" s="60" t="s">
        <v>8616</v>
      </c>
    </row>
    <row r="15314" spans="1:9" hidden="1" x14ac:dyDescent="0.25">
      <c r="A15314" s="60" t="s">
        <v>6808</v>
      </c>
      <c r="B15314" s="60" t="s">
        <v>6502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39"/>
        <v>85000</v>
      </c>
      <c r="H15314" s="69" t="s">
        <v>2058</v>
      </c>
      <c r="I15314" s="60" t="s">
        <v>8616</v>
      </c>
    </row>
    <row r="15315" spans="1:9" hidden="1" x14ac:dyDescent="0.25">
      <c r="A15315" s="60" t="s">
        <v>6808</v>
      </c>
      <c r="B15315" s="77" t="s">
        <v>6720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39"/>
        <v>25000</v>
      </c>
      <c r="H15315" s="69" t="s">
        <v>2058</v>
      </c>
      <c r="I15315" s="60" t="s">
        <v>8616</v>
      </c>
    </row>
    <row r="15316" spans="1:9" hidden="1" x14ac:dyDescent="0.25">
      <c r="A15316" s="60" t="s">
        <v>6808</v>
      </c>
      <c r="B15316" s="60" t="s">
        <v>6446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39"/>
        <v>85000</v>
      </c>
      <c r="H15316" s="69" t="s">
        <v>2058</v>
      </c>
      <c r="I15316" s="60" t="s">
        <v>8616</v>
      </c>
    </row>
    <row r="15317" spans="1:9" hidden="1" x14ac:dyDescent="0.25">
      <c r="A15317" s="60" t="s">
        <v>6816</v>
      </c>
      <c r="B15317" s="79" t="s">
        <v>101</v>
      </c>
      <c r="C15317" s="74" t="s">
        <v>12416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12417</v>
      </c>
      <c r="I15317" s="73" t="s">
        <v>12418</v>
      </c>
    </row>
    <row r="15318" spans="1:9" hidden="1" x14ac:dyDescent="0.25">
      <c r="A15318" s="60" t="s">
        <v>6816</v>
      </c>
      <c r="B15318" s="79" t="s">
        <v>101</v>
      </c>
      <c r="C15318" s="60" t="s">
        <v>12419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12418</v>
      </c>
    </row>
    <row r="15319" spans="1:9" hidden="1" x14ac:dyDescent="0.25">
      <c r="A15319" s="60" t="s">
        <v>6816</v>
      </c>
      <c r="B15319" s="60" t="s">
        <v>5890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40">F15319*D15319</f>
        <v>700000</v>
      </c>
      <c r="H15319" s="86" t="s">
        <v>552</v>
      </c>
      <c r="I15319" s="73" t="s">
        <v>12418</v>
      </c>
    </row>
    <row r="15320" spans="1:9" hidden="1" x14ac:dyDescent="0.25">
      <c r="A15320" s="60" t="s">
        <v>6816</v>
      </c>
      <c r="B15320" s="79" t="s">
        <v>6828</v>
      </c>
      <c r="C15320" s="60" t="s">
        <v>6195</v>
      </c>
      <c r="D15320" s="81">
        <v>1</v>
      </c>
      <c r="E15320" s="66" t="s">
        <v>31</v>
      </c>
      <c r="F15320" s="67">
        <v>75000</v>
      </c>
      <c r="G15320" s="217">
        <f t="shared" si="440"/>
        <v>75000</v>
      </c>
      <c r="H15320" s="69" t="s">
        <v>5068</v>
      </c>
      <c r="I15320" s="73" t="s">
        <v>8779</v>
      </c>
    </row>
    <row r="15321" spans="1:9" hidden="1" x14ac:dyDescent="0.25">
      <c r="A15321" s="60" t="s">
        <v>6816</v>
      </c>
      <c r="B15321" s="60" t="s">
        <v>6829</v>
      </c>
      <c r="C15321" s="60" t="s">
        <v>6195</v>
      </c>
      <c r="D15321" s="65">
        <v>2</v>
      </c>
      <c r="E15321" s="66" t="s">
        <v>31</v>
      </c>
      <c r="F15321" s="67">
        <v>150000</v>
      </c>
      <c r="G15321" s="217">
        <f t="shared" si="440"/>
        <v>300000</v>
      </c>
      <c r="H15321" s="69" t="s">
        <v>5068</v>
      </c>
      <c r="I15321" s="73" t="s">
        <v>8779</v>
      </c>
    </row>
    <row r="15322" spans="1:9" hidden="1" x14ac:dyDescent="0.25">
      <c r="A15322" s="60" t="s">
        <v>6816</v>
      </c>
      <c r="B15322" s="60" t="s">
        <v>6830</v>
      </c>
      <c r="C15322" s="60" t="s">
        <v>6195</v>
      </c>
      <c r="D15322" s="65">
        <v>2</v>
      </c>
      <c r="E15322" s="66" t="s">
        <v>31</v>
      </c>
      <c r="F15322" s="67">
        <v>100000</v>
      </c>
      <c r="G15322" s="217">
        <f t="shared" si="440"/>
        <v>200000</v>
      </c>
      <c r="H15322" s="69" t="s">
        <v>5068</v>
      </c>
      <c r="I15322" s="73" t="s">
        <v>8779</v>
      </c>
    </row>
    <row r="15323" spans="1:9" hidden="1" x14ac:dyDescent="0.25">
      <c r="A15323" s="60" t="s">
        <v>6816</v>
      </c>
      <c r="B15323" s="63" t="s">
        <v>6831</v>
      </c>
      <c r="C15323" s="60" t="s">
        <v>6195</v>
      </c>
      <c r="D15323" s="65">
        <v>1</v>
      </c>
      <c r="E15323" s="66" t="s">
        <v>31</v>
      </c>
      <c r="F15323" s="72">
        <v>600000</v>
      </c>
      <c r="G15323" s="217">
        <f t="shared" si="440"/>
        <v>600000</v>
      </c>
      <c r="H15323" s="69" t="s">
        <v>5068</v>
      </c>
      <c r="I15323" s="73" t="s">
        <v>8779</v>
      </c>
    </row>
    <row r="15324" spans="1:9" hidden="1" x14ac:dyDescent="0.25">
      <c r="A15324" s="60" t="s">
        <v>6816</v>
      </c>
      <c r="B15324" s="60" t="s">
        <v>6832</v>
      </c>
      <c r="C15324" s="60" t="s">
        <v>6195</v>
      </c>
      <c r="D15324" s="81">
        <v>2</v>
      </c>
      <c r="E15324" s="76" t="s">
        <v>31</v>
      </c>
      <c r="F15324" s="398">
        <v>200000</v>
      </c>
      <c r="G15324" s="217">
        <f t="shared" si="440"/>
        <v>400000</v>
      </c>
      <c r="H15324" s="69" t="s">
        <v>5068</v>
      </c>
      <c r="I15324" s="73" t="s">
        <v>8779</v>
      </c>
    </row>
    <row r="15325" spans="1:9" hidden="1" x14ac:dyDescent="0.25">
      <c r="A15325" s="60" t="s">
        <v>6816</v>
      </c>
      <c r="B15325" s="75" t="s">
        <v>6833</v>
      </c>
      <c r="C15325" s="60" t="s">
        <v>6195</v>
      </c>
      <c r="D15325" s="65">
        <v>1</v>
      </c>
      <c r="E15325" s="76" t="s">
        <v>71</v>
      </c>
      <c r="F15325" s="72">
        <v>750000</v>
      </c>
      <c r="G15325" s="76">
        <f t="shared" si="440"/>
        <v>750000</v>
      </c>
      <c r="H15325" s="69" t="s">
        <v>5068</v>
      </c>
      <c r="I15325" s="73" t="s">
        <v>8779</v>
      </c>
    </row>
    <row r="15326" spans="1:9" hidden="1" x14ac:dyDescent="0.25">
      <c r="A15326" s="60" t="s">
        <v>6816</v>
      </c>
      <c r="B15326" s="60" t="s">
        <v>6834</v>
      </c>
      <c r="C15326" s="60" t="s">
        <v>6195</v>
      </c>
      <c r="D15326" s="65">
        <v>1</v>
      </c>
      <c r="E15326" s="75" t="s">
        <v>28</v>
      </c>
      <c r="F15326" s="217">
        <v>950000</v>
      </c>
      <c r="G15326" s="76">
        <f t="shared" si="440"/>
        <v>950000</v>
      </c>
      <c r="H15326" s="69" t="s">
        <v>1013</v>
      </c>
      <c r="I15326" s="73" t="s">
        <v>8779</v>
      </c>
    </row>
    <row r="15327" spans="1:9" hidden="1" x14ac:dyDescent="0.25">
      <c r="A15327" s="60" t="s">
        <v>6816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40"/>
        <v>264000</v>
      </c>
      <c r="H15327" s="635" t="s">
        <v>3239</v>
      </c>
      <c r="I15327" s="73" t="s">
        <v>12420</v>
      </c>
    </row>
    <row r="15328" spans="1:9" hidden="1" x14ac:dyDescent="0.25">
      <c r="A15328" s="60" t="s">
        <v>6816</v>
      </c>
      <c r="B15328" s="79" t="s">
        <v>6826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40"/>
        <v>12500</v>
      </c>
      <c r="H15328" s="635" t="s">
        <v>3239</v>
      </c>
      <c r="I15328" s="73" t="s">
        <v>12420</v>
      </c>
    </row>
    <row r="15329" spans="1:9" hidden="1" x14ac:dyDescent="0.25">
      <c r="A15329" s="60" t="s">
        <v>6816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40"/>
        <v>193500</v>
      </c>
      <c r="H15329" s="635" t="s">
        <v>3239</v>
      </c>
      <c r="I15329" s="73" t="s">
        <v>12420</v>
      </c>
    </row>
    <row r="15330" spans="1:9" hidden="1" x14ac:dyDescent="0.25">
      <c r="A15330" s="60" t="s">
        <v>6816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40"/>
        <v>297000</v>
      </c>
      <c r="H15330" s="86" t="s">
        <v>2058</v>
      </c>
      <c r="I15330" s="73" t="s">
        <v>9071</v>
      </c>
    </row>
    <row r="15331" spans="1:9" hidden="1" x14ac:dyDescent="0.25">
      <c r="A15331" s="60" t="s">
        <v>6816</v>
      </c>
      <c r="B15331" s="60" t="s">
        <v>6475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40"/>
        <v>95000</v>
      </c>
      <c r="H15331" s="86" t="s">
        <v>2058</v>
      </c>
      <c r="I15331" s="73" t="s">
        <v>9071</v>
      </c>
    </row>
    <row r="15332" spans="1:9" hidden="1" x14ac:dyDescent="0.25">
      <c r="A15332" s="60" t="s">
        <v>6816</v>
      </c>
      <c r="B15332" s="60" t="s">
        <v>8381</v>
      </c>
      <c r="C15332" s="60" t="s">
        <v>8382</v>
      </c>
      <c r="D15332" s="65">
        <v>1</v>
      </c>
      <c r="E15332" s="66" t="s">
        <v>31</v>
      </c>
      <c r="F15332" s="67">
        <v>92500</v>
      </c>
      <c r="G15332" s="68">
        <f t="shared" si="440"/>
        <v>92500</v>
      </c>
      <c r="H15332" s="86" t="s">
        <v>2058</v>
      </c>
      <c r="I15332" s="73" t="s">
        <v>9071</v>
      </c>
    </row>
    <row r="15333" spans="1:9" hidden="1" x14ac:dyDescent="0.25">
      <c r="A15333" s="60" t="s">
        <v>6816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40"/>
        <v>39000</v>
      </c>
      <c r="H15333" s="86" t="s">
        <v>2058</v>
      </c>
      <c r="I15333" s="73" t="s">
        <v>9071</v>
      </c>
    </row>
    <row r="15334" spans="1:9" hidden="1" x14ac:dyDescent="0.25">
      <c r="A15334" s="60" t="s">
        <v>6816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40"/>
        <v>210000</v>
      </c>
      <c r="H15334" s="86" t="s">
        <v>2058</v>
      </c>
      <c r="I15334" s="73" t="s">
        <v>9071</v>
      </c>
    </row>
    <row r="15335" spans="1:9" hidden="1" x14ac:dyDescent="0.25">
      <c r="A15335" s="60" t="s">
        <v>6816</v>
      </c>
      <c r="B15335" s="60" t="s">
        <v>6300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40"/>
        <v>72500</v>
      </c>
      <c r="H15335" s="86" t="s">
        <v>2058</v>
      </c>
      <c r="I15335" s="73" t="s">
        <v>9071</v>
      </c>
    </row>
    <row r="15336" spans="1:9" hidden="1" x14ac:dyDescent="0.25">
      <c r="A15336" s="60" t="s">
        <v>6816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40"/>
        <v>180000</v>
      </c>
      <c r="H15336" s="86" t="s">
        <v>2058</v>
      </c>
      <c r="I15336" s="73" t="s">
        <v>9071</v>
      </c>
    </row>
    <row r="15337" spans="1:9" hidden="1" x14ac:dyDescent="0.25">
      <c r="A15337" s="60" t="s">
        <v>6816</v>
      </c>
      <c r="B15337" s="60" t="s">
        <v>6796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40"/>
        <v>40000</v>
      </c>
      <c r="H15337" s="86" t="s">
        <v>2058</v>
      </c>
      <c r="I15337" s="73" t="s">
        <v>9071</v>
      </c>
    </row>
    <row r="15338" spans="1:9" hidden="1" x14ac:dyDescent="0.25">
      <c r="A15338" s="60" t="s">
        <v>6816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40"/>
        <v>40000</v>
      </c>
      <c r="H15338" s="86" t="s">
        <v>2058</v>
      </c>
      <c r="I15338" s="73" t="s">
        <v>9071</v>
      </c>
    </row>
    <row r="15339" spans="1:9" hidden="1" x14ac:dyDescent="0.25">
      <c r="A15339" s="60" t="s">
        <v>6816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40"/>
        <v>264000</v>
      </c>
      <c r="H15339" s="69" t="s">
        <v>138</v>
      </c>
      <c r="I15339" s="73" t="s">
        <v>9081</v>
      </c>
    </row>
    <row r="15340" spans="1:9" hidden="1" x14ac:dyDescent="0.25">
      <c r="A15340" s="60" t="s">
        <v>6816</v>
      </c>
      <c r="B15340" s="60" t="s">
        <v>6859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40"/>
        <v>93900</v>
      </c>
      <c r="H15340" s="69" t="s">
        <v>6869</v>
      </c>
      <c r="I15340" s="73"/>
    </row>
    <row r="15341" spans="1:9" hidden="1" x14ac:dyDescent="0.25">
      <c r="A15341" s="60" t="s">
        <v>6816</v>
      </c>
      <c r="B15341" s="79" t="s">
        <v>4522</v>
      </c>
      <c r="C15341" s="60" t="s">
        <v>6552</v>
      </c>
      <c r="D15341" s="65">
        <v>1</v>
      </c>
      <c r="E15341" s="66" t="s">
        <v>31</v>
      </c>
      <c r="F15341" s="67">
        <v>11500</v>
      </c>
      <c r="G15341" s="217">
        <f t="shared" si="440"/>
        <v>11500</v>
      </c>
      <c r="H15341" s="69" t="s">
        <v>6869</v>
      </c>
      <c r="I15341" s="73"/>
    </row>
    <row r="15342" spans="1:9" hidden="1" x14ac:dyDescent="0.25">
      <c r="A15342" s="60" t="s">
        <v>6816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40"/>
        <v>75000</v>
      </c>
      <c r="H15342" s="69" t="s">
        <v>6869</v>
      </c>
      <c r="I15342" s="73"/>
    </row>
    <row r="15343" spans="1:9" hidden="1" x14ac:dyDescent="0.25">
      <c r="A15343" s="60" t="s">
        <v>6816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40"/>
        <v>5250</v>
      </c>
      <c r="H15343" s="69" t="s">
        <v>6869</v>
      </c>
      <c r="I15343" s="73"/>
    </row>
    <row r="15344" spans="1:9" hidden="1" x14ac:dyDescent="0.25">
      <c r="A15344" s="60" t="s">
        <v>6816</v>
      </c>
      <c r="B15344" s="60" t="s">
        <v>11078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6816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41">F15345*D15345</f>
        <v>2625</v>
      </c>
      <c r="H15345" s="69" t="s">
        <v>134</v>
      </c>
      <c r="I15345" s="73"/>
    </row>
    <row r="15346" spans="1:9" hidden="1" x14ac:dyDescent="0.25">
      <c r="A15346" s="60" t="s">
        <v>6816</v>
      </c>
      <c r="B15346" s="60" t="s">
        <v>12037</v>
      </c>
      <c r="C15346" s="60" t="s">
        <v>12421</v>
      </c>
      <c r="D15346" s="65">
        <v>1</v>
      </c>
      <c r="E15346" s="66" t="s">
        <v>31</v>
      </c>
      <c r="F15346" s="67">
        <v>1400000</v>
      </c>
      <c r="G15346" s="68">
        <f t="shared" si="441"/>
        <v>1400000</v>
      </c>
      <c r="H15346" s="69" t="s">
        <v>1101</v>
      </c>
      <c r="I15346" s="60" t="s">
        <v>12422</v>
      </c>
    </row>
    <row r="15347" spans="1:9" hidden="1" x14ac:dyDescent="0.25">
      <c r="A15347" s="60" t="s">
        <v>6816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41"/>
        <v>165000</v>
      </c>
      <c r="H15347" s="69" t="s">
        <v>1101</v>
      </c>
      <c r="I15347" s="60" t="s">
        <v>12422</v>
      </c>
    </row>
    <row r="15348" spans="1:9" hidden="1" x14ac:dyDescent="0.25">
      <c r="A15348" s="60" t="s">
        <v>6816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41"/>
        <v>40000</v>
      </c>
      <c r="H15348" s="69" t="s">
        <v>1101</v>
      </c>
      <c r="I15348" s="60" t="s">
        <v>12422</v>
      </c>
    </row>
    <row r="15349" spans="1:9" hidden="1" x14ac:dyDescent="0.25">
      <c r="A15349" s="60" t="s">
        <v>6816</v>
      </c>
      <c r="B15349" s="60" t="s">
        <v>12037</v>
      </c>
      <c r="C15349" s="188" t="s">
        <v>12423</v>
      </c>
      <c r="D15349" s="65">
        <v>1</v>
      </c>
      <c r="E15349" s="66" t="s">
        <v>31</v>
      </c>
      <c r="F15349" s="67">
        <v>1400000</v>
      </c>
      <c r="G15349" s="217">
        <f t="shared" si="441"/>
        <v>1400000</v>
      </c>
      <c r="H15349" s="86" t="s">
        <v>2048</v>
      </c>
      <c r="I15349" s="60" t="s">
        <v>12424</v>
      </c>
    </row>
    <row r="15350" spans="1:9" hidden="1" x14ac:dyDescent="0.25">
      <c r="A15350" s="60" t="s">
        <v>6816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41"/>
        <v>165000</v>
      </c>
      <c r="H15350" s="86" t="s">
        <v>2048</v>
      </c>
      <c r="I15350" s="60" t="s">
        <v>12424</v>
      </c>
    </row>
    <row r="15351" spans="1:9" hidden="1" x14ac:dyDescent="0.25">
      <c r="A15351" s="60" t="s">
        <v>6816</v>
      </c>
      <c r="B15351" s="79" t="s">
        <v>5651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41"/>
        <v>495000</v>
      </c>
      <c r="H15351" s="86" t="s">
        <v>2048</v>
      </c>
      <c r="I15351" s="60" t="s">
        <v>12424</v>
      </c>
    </row>
    <row r="15352" spans="1:9" hidden="1" x14ac:dyDescent="0.25">
      <c r="A15352" s="60" t="s">
        <v>6816</v>
      </c>
      <c r="B15352" s="60" t="s">
        <v>12037</v>
      </c>
      <c r="C15352" s="80" t="s">
        <v>12425</v>
      </c>
      <c r="D15352" s="65">
        <v>1</v>
      </c>
      <c r="E15352" s="76" t="s">
        <v>31</v>
      </c>
      <c r="F15352" s="72">
        <v>1400000</v>
      </c>
      <c r="G15352" s="217">
        <f t="shared" si="441"/>
        <v>1400000</v>
      </c>
      <c r="H15352" s="374" t="s">
        <v>1041</v>
      </c>
      <c r="I15352" s="73" t="s">
        <v>9080</v>
      </c>
    </row>
    <row r="15353" spans="1:9" hidden="1" x14ac:dyDescent="0.25">
      <c r="A15353" s="60" t="s">
        <v>6816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41"/>
        <v>165000</v>
      </c>
      <c r="H15353" s="374" t="s">
        <v>1041</v>
      </c>
      <c r="I15353" s="73" t="s">
        <v>9080</v>
      </c>
    </row>
    <row r="15354" spans="1:9" hidden="1" x14ac:dyDescent="0.25">
      <c r="A15354" s="60" t="s">
        <v>6816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41"/>
        <v>40000</v>
      </c>
      <c r="H15354" s="374" t="s">
        <v>1041</v>
      </c>
      <c r="I15354" s="73" t="s">
        <v>9080</v>
      </c>
    </row>
    <row r="15355" spans="1:9" hidden="1" x14ac:dyDescent="0.25">
      <c r="A15355" s="60" t="s">
        <v>6816</v>
      </c>
      <c r="B15355" s="60" t="s">
        <v>6639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41"/>
        <v>800000</v>
      </c>
      <c r="H15355" s="69" t="s">
        <v>1301</v>
      </c>
      <c r="I15355" s="60" t="s">
        <v>12426</v>
      </c>
    </row>
    <row r="15356" spans="1:9" hidden="1" x14ac:dyDescent="0.25">
      <c r="A15356" s="60" t="s">
        <v>6816</v>
      </c>
      <c r="B15356" s="79" t="s">
        <v>6430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41"/>
        <v>5250</v>
      </c>
      <c r="H15356" s="69" t="s">
        <v>1301</v>
      </c>
      <c r="I15356" s="60" t="s">
        <v>12426</v>
      </c>
    </row>
    <row r="15357" spans="1:9" hidden="1" x14ac:dyDescent="0.25">
      <c r="A15357" s="60" t="s">
        <v>6816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41"/>
        <v>35000</v>
      </c>
      <c r="H15357" s="69" t="s">
        <v>1301</v>
      </c>
      <c r="I15357" s="60" t="s">
        <v>12426</v>
      </c>
    </row>
    <row r="15358" spans="1:9" hidden="1" x14ac:dyDescent="0.25">
      <c r="A15358" s="60" t="s">
        <v>6816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41"/>
        <v>138756</v>
      </c>
      <c r="H15358" s="69" t="s">
        <v>1301</v>
      </c>
      <c r="I15358" s="60" t="s">
        <v>12426</v>
      </c>
    </row>
    <row r="15359" spans="1:9" hidden="1" x14ac:dyDescent="0.25">
      <c r="A15359" s="60" t="s">
        <v>6816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41"/>
        <v>222500</v>
      </c>
      <c r="H15359" s="69" t="s">
        <v>1301</v>
      </c>
      <c r="I15359" s="60" t="s">
        <v>12426</v>
      </c>
    </row>
    <row r="15360" spans="1:9" hidden="1" x14ac:dyDescent="0.25">
      <c r="A15360" s="60" t="s">
        <v>6816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41"/>
        <v>47500</v>
      </c>
      <c r="H15360" s="69" t="s">
        <v>2319</v>
      </c>
      <c r="I15360" s="60"/>
    </row>
    <row r="15361" spans="1:9" hidden="1" x14ac:dyDescent="0.25">
      <c r="A15361" s="60" t="s">
        <v>6816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41"/>
        <v>47500</v>
      </c>
      <c r="H15361" s="69" t="s">
        <v>2319</v>
      </c>
      <c r="I15361" s="60"/>
    </row>
    <row r="15362" spans="1:9" hidden="1" x14ac:dyDescent="0.25">
      <c r="A15362" s="60" t="s">
        <v>6816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41"/>
        <v>75000</v>
      </c>
      <c r="H15362" s="69" t="s">
        <v>2319</v>
      </c>
      <c r="I15362" s="60"/>
    </row>
    <row r="15363" spans="1:9" hidden="1" x14ac:dyDescent="0.25">
      <c r="A15363" s="60" t="s">
        <v>6816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41"/>
        <v>92586</v>
      </c>
      <c r="H15363" s="69" t="s">
        <v>169</v>
      </c>
      <c r="I15363" s="60"/>
    </row>
    <row r="15364" spans="1:9" hidden="1" x14ac:dyDescent="0.25">
      <c r="A15364" s="60" t="s">
        <v>6816</v>
      </c>
      <c r="B15364" s="60" t="s">
        <v>176</v>
      </c>
      <c r="C15364" s="60" t="s">
        <v>177</v>
      </c>
      <c r="D15364" s="512">
        <v>2</v>
      </c>
      <c r="E15364" s="575" t="s">
        <v>137</v>
      </c>
      <c r="F15364" s="394">
        <v>24650</v>
      </c>
      <c r="G15364" s="573">
        <f t="shared" si="441"/>
        <v>49300</v>
      </c>
      <c r="H15364" s="86" t="s">
        <v>169</v>
      </c>
      <c r="I15364" s="60"/>
    </row>
    <row r="15365" spans="1:9" hidden="1" x14ac:dyDescent="0.25">
      <c r="A15365" s="60" t="s">
        <v>6835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6835</v>
      </c>
      <c r="B15366" s="79" t="s">
        <v>4522</v>
      </c>
      <c r="C15366" s="60" t="s">
        <v>6552</v>
      </c>
      <c r="D15366" s="65">
        <v>1</v>
      </c>
      <c r="E15366" s="66" t="s">
        <v>31</v>
      </c>
      <c r="F15366" s="67">
        <v>11500</v>
      </c>
      <c r="G15366" s="217">
        <f t="shared" ref="G15366:G15394" si="442">F15366*D15366</f>
        <v>11500</v>
      </c>
      <c r="H15366" s="69" t="s">
        <v>35</v>
      </c>
      <c r="I15366" s="73"/>
    </row>
    <row r="15367" spans="1:9" hidden="1" x14ac:dyDescent="0.25">
      <c r="A15367" s="60" t="s">
        <v>6835</v>
      </c>
      <c r="B15367" s="60" t="s">
        <v>11078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42"/>
        <v>5000</v>
      </c>
      <c r="H15367" s="69" t="s">
        <v>35</v>
      </c>
      <c r="I15367" s="73"/>
    </row>
    <row r="15368" spans="1:9" hidden="1" x14ac:dyDescent="0.25">
      <c r="A15368" s="60" t="s">
        <v>6835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42"/>
        <v>7825</v>
      </c>
      <c r="H15368" s="69" t="s">
        <v>35</v>
      </c>
      <c r="I15368" s="73"/>
    </row>
    <row r="15369" spans="1:9" hidden="1" x14ac:dyDescent="0.25">
      <c r="A15369" s="60" t="s">
        <v>6835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42"/>
        <v>185172</v>
      </c>
      <c r="H15369" s="86" t="s">
        <v>550</v>
      </c>
      <c r="I15369" s="73"/>
    </row>
    <row r="15370" spans="1:9" hidden="1" x14ac:dyDescent="0.25">
      <c r="A15370" s="60" t="s">
        <v>6835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42"/>
        <v>49500</v>
      </c>
      <c r="H15370" s="86" t="s">
        <v>1306</v>
      </c>
      <c r="I15370" s="73"/>
    </row>
    <row r="15371" spans="1:9" hidden="1" x14ac:dyDescent="0.25">
      <c r="A15371" s="60" t="s">
        <v>6835</v>
      </c>
      <c r="B15371" s="63" t="s">
        <v>6938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12427</v>
      </c>
    </row>
    <row r="15372" spans="1:9" hidden="1" x14ac:dyDescent="0.25">
      <c r="A15372" s="60" t="s">
        <v>6835</v>
      </c>
      <c r="B15372" s="63" t="s">
        <v>6841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12427</v>
      </c>
    </row>
    <row r="15373" spans="1:9" hidden="1" x14ac:dyDescent="0.25">
      <c r="A15373" s="60" t="s">
        <v>6835</v>
      </c>
      <c r="B15373" s="60" t="s">
        <v>6844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12427</v>
      </c>
    </row>
    <row r="15374" spans="1:9" hidden="1" x14ac:dyDescent="0.25">
      <c r="A15374" s="60" t="s">
        <v>6835</v>
      </c>
      <c r="B15374" s="63" t="s">
        <v>9205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42"/>
        <v>75000</v>
      </c>
      <c r="H15374" s="69" t="s">
        <v>6869</v>
      </c>
      <c r="I15374" s="73"/>
    </row>
    <row r="15375" spans="1:9" hidden="1" x14ac:dyDescent="0.25">
      <c r="A15375" s="60" t="s">
        <v>6835</v>
      </c>
      <c r="B15375" s="60" t="s">
        <v>11078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6835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6835</v>
      </c>
      <c r="B15377" s="63" t="s">
        <v>6843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6835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42"/>
        <v>297000</v>
      </c>
      <c r="H15378" s="635" t="s">
        <v>825</v>
      </c>
      <c r="I15378" s="73" t="s">
        <v>12403</v>
      </c>
    </row>
    <row r="15379" spans="1:9" hidden="1" x14ac:dyDescent="0.25">
      <c r="A15379" s="60" t="s">
        <v>6835</v>
      </c>
      <c r="B15379" s="60" t="s">
        <v>6475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42"/>
        <v>95000</v>
      </c>
      <c r="H15379" s="635" t="s">
        <v>825</v>
      </c>
      <c r="I15379" s="73" t="s">
        <v>12403</v>
      </c>
    </row>
    <row r="15380" spans="1:9" hidden="1" x14ac:dyDescent="0.25">
      <c r="A15380" s="60" t="s">
        <v>6835</v>
      </c>
      <c r="B15380" s="60" t="s">
        <v>6737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42"/>
        <v>750000</v>
      </c>
      <c r="H15380" s="635" t="s">
        <v>825</v>
      </c>
      <c r="I15380" s="73" t="s">
        <v>12403</v>
      </c>
    </row>
    <row r="15381" spans="1:9" hidden="1" x14ac:dyDescent="0.25">
      <c r="A15381" s="60" t="s">
        <v>6835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42"/>
        <v>225000</v>
      </c>
      <c r="H15381" s="86" t="s">
        <v>2003</v>
      </c>
      <c r="I15381" s="73" t="s">
        <v>9073</v>
      </c>
    </row>
    <row r="15382" spans="1:9" hidden="1" x14ac:dyDescent="0.25">
      <c r="A15382" s="60" t="s">
        <v>6835</v>
      </c>
      <c r="B15382" s="60" t="s">
        <v>12428</v>
      </c>
      <c r="C15382" s="75" t="s">
        <v>6837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9073</v>
      </c>
    </row>
    <row r="15383" spans="1:9" hidden="1" x14ac:dyDescent="0.25">
      <c r="A15383" s="60" t="s">
        <v>6835</v>
      </c>
      <c r="B15383" s="60" t="s">
        <v>465</v>
      </c>
      <c r="C15383" s="60" t="s">
        <v>12429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9073</v>
      </c>
    </row>
    <row r="15384" spans="1:9" hidden="1" x14ac:dyDescent="0.25">
      <c r="A15384" s="60" t="s">
        <v>6835</v>
      </c>
      <c r="B15384" s="60" t="s">
        <v>465</v>
      </c>
      <c r="C15384" s="60" t="s">
        <v>12430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9073</v>
      </c>
    </row>
    <row r="15385" spans="1:9" hidden="1" x14ac:dyDescent="0.25">
      <c r="A15385" s="60" t="s">
        <v>6835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9073</v>
      </c>
    </row>
    <row r="15386" spans="1:9" hidden="1" x14ac:dyDescent="0.25">
      <c r="A15386" s="60" t="s">
        <v>6835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9073</v>
      </c>
    </row>
    <row r="15387" spans="1:9" hidden="1" x14ac:dyDescent="0.25">
      <c r="A15387" s="60" t="s">
        <v>6835</v>
      </c>
      <c r="B15387" s="111" t="s">
        <v>6937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42"/>
        <v>165000</v>
      </c>
      <c r="H15387" s="69" t="s">
        <v>138</v>
      </c>
      <c r="I15387" s="73" t="s">
        <v>12431</v>
      </c>
    </row>
    <row r="15388" spans="1:9" hidden="1" x14ac:dyDescent="0.25">
      <c r="A15388" s="60" t="s">
        <v>6835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42"/>
        <v>357000</v>
      </c>
      <c r="H15388" s="69" t="s">
        <v>198</v>
      </c>
      <c r="I15388" s="73" t="s">
        <v>12432</v>
      </c>
    </row>
    <row r="15389" spans="1:9" hidden="1" x14ac:dyDescent="0.25">
      <c r="A15389" s="60" t="s">
        <v>6835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42"/>
        <v>350000</v>
      </c>
      <c r="H15389" s="69" t="s">
        <v>198</v>
      </c>
      <c r="I15389" s="73" t="s">
        <v>12432</v>
      </c>
    </row>
    <row r="15390" spans="1:9" hidden="1" x14ac:dyDescent="0.25">
      <c r="A15390" s="60" t="s">
        <v>6835</v>
      </c>
      <c r="B15390" s="79" t="s">
        <v>6847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42"/>
        <v>2600000</v>
      </c>
      <c r="H15390" s="86" t="s">
        <v>1301</v>
      </c>
      <c r="I15390" s="60" t="s">
        <v>12426</v>
      </c>
    </row>
    <row r="15391" spans="1:9" hidden="1" x14ac:dyDescent="0.25">
      <c r="A15391" s="60" t="s">
        <v>6835</v>
      </c>
      <c r="B15391" s="60" t="s">
        <v>465</v>
      </c>
      <c r="C15391" s="60" t="s">
        <v>12433</v>
      </c>
      <c r="D15391" s="65">
        <v>1</v>
      </c>
      <c r="E15391" s="66" t="s">
        <v>31</v>
      </c>
      <c r="F15391" s="72">
        <v>1700000</v>
      </c>
      <c r="G15391" s="68">
        <f t="shared" si="442"/>
        <v>1700000</v>
      </c>
      <c r="H15391" s="69" t="s">
        <v>3462</v>
      </c>
      <c r="I15391" s="60" t="s">
        <v>8657</v>
      </c>
    </row>
    <row r="15392" spans="1:9" hidden="1" x14ac:dyDescent="0.25">
      <c r="A15392" s="60" t="s">
        <v>6835</v>
      </c>
      <c r="B15392" s="60" t="s">
        <v>465</v>
      </c>
      <c r="C15392" s="60" t="s">
        <v>12434</v>
      </c>
      <c r="D15392" s="65">
        <v>1</v>
      </c>
      <c r="E15392" s="76" t="s">
        <v>31</v>
      </c>
      <c r="F15392" s="72">
        <v>1700000</v>
      </c>
      <c r="G15392" s="217">
        <f t="shared" si="442"/>
        <v>1700000</v>
      </c>
      <c r="H15392" s="69" t="s">
        <v>3462</v>
      </c>
      <c r="I15392" s="60" t="s">
        <v>8657</v>
      </c>
    </row>
    <row r="15393" spans="1:9" hidden="1" x14ac:dyDescent="0.25">
      <c r="A15393" s="60" t="s">
        <v>6835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42"/>
        <v>350000</v>
      </c>
      <c r="H15393" s="69" t="s">
        <v>3462</v>
      </c>
      <c r="I15393" s="60" t="s">
        <v>8657</v>
      </c>
    </row>
    <row r="15394" spans="1:9" hidden="1" x14ac:dyDescent="0.25">
      <c r="A15394" s="60" t="s">
        <v>6835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42"/>
        <v>80000</v>
      </c>
      <c r="H15394" s="69" t="s">
        <v>3462</v>
      </c>
      <c r="I15394" s="60" t="s">
        <v>8657</v>
      </c>
    </row>
    <row r="15395" spans="1:9" hidden="1" x14ac:dyDescent="0.25">
      <c r="A15395" s="60" t="s">
        <v>6848</v>
      </c>
      <c r="B15395" s="60" t="s">
        <v>4577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6848</v>
      </c>
      <c r="B15396" s="79" t="s">
        <v>12435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43">F15396*D15396</f>
        <v>10000</v>
      </c>
      <c r="H15396" s="69" t="s">
        <v>2319</v>
      </c>
      <c r="I15396" s="73"/>
    </row>
    <row r="15397" spans="1:9" hidden="1" x14ac:dyDescent="0.25">
      <c r="A15397" s="60" t="s">
        <v>6848</v>
      </c>
      <c r="B15397" s="60" t="s">
        <v>6849</v>
      </c>
      <c r="C15397" s="75" t="s">
        <v>5435</v>
      </c>
      <c r="D15397" s="65">
        <v>2</v>
      </c>
      <c r="E15397" s="66" t="s">
        <v>31</v>
      </c>
      <c r="F15397" s="72">
        <v>8000</v>
      </c>
      <c r="G15397" s="68">
        <f t="shared" si="443"/>
        <v>16000</v>
      </c>
      <c r="H15397" s="69" t="s">
        <v>2319</v>
      </c>
      <c r="I15397" s="73"/>
    </row>
    <row r="15398" spans="1:9" hidden="1" x14ac:dyDescent="0.25">
      <c r="A15398" s="60" t="s">
        <v>6848</v>
      </c>
      <c r="B15398" s="94" t="s">
        <v>6850</v>
      </c>
      <c r="C15398" s="60" t="s">
        <v>5435</v>
      </c>
      <c r="D15398" s="65">
        <v>1</v>
      </c>
      <c r="E15398" s="66" t="s">
        <v>31</v>
      </c>
      <c r="F15398" s="72">
        <v>9000</v>
      </c>
      <c r="G15398" s="68">
        <f t="shared" si="443"/>
        <v>9000</v>
      </c>
      <c r="H15398" s="69" t="s">
        <v>2319</v>
      </c>
      <c r="I15398" s="73"/>
    </row>
    <row r="15399" spans="1:9" hidden="1" x14ac:dyDescent="0.25">
      <c r="A15399" s="60" t="s">
        <v>6848</v>
      </c>
      <c r="B15399" s="75" t="s">
        <v>5942</v>
      </c>
      <c r="C15399" s="60" t="s">
        <v>5941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6848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43"/>
        <v>36975</v>
      </c>
      <c r="H15400" s="86" t="s">
        <v>154</v>
      </c>
      <c r="I15400" s="73"/>
    </row>
    <row r="15401" spans="1:9" hidden="1" x14ac:dyDescent="0.25">
      <c r="A15401" s="60" t="s">
        <v>6848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43"/>
        <v>49500</v>
      </c>
      <c r="H15401" s="86" t="s">
        <v>154</v>
      </c>
      <c r="I15401" s="73"/>
    </row>
    <row r="15402" spans="1:9" hidden="1" x14ac:dyDescent="0.25">
      <c r="A15402" s="60" t="s">
        <v>6848</v>
      </c>
      <c r="B15402" s="60" t="s">
        <v>6859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43"/>
        <v>78250</v>
      </c>
      <c r="H15402" s="69" t="s">
        <v>6869</v>
      </c>
      <c r="I15402" s="73"/>
    </row>
    <row r="15403" spans="1:9" hidden="1" x14ac:dyDescent="0.25">
      <c r="A15403" s="60" t="s">
        <v>6848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6869</v>
      </c>
      <c r="I15403" s="73"/>
    </row>
    <row r="15404" spans="1:9" hidden="1" x14ac:dyDescent="0.25">
      <c r="A15404" s="60" t="s">
        <v>6848</v>
      </c>
      <c r="B15404" s="79" t="s">
        <v>4522</v>
      </c>
      <c r="C15404" s="60" t="s">
        <v>6552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6869</v>
      </c>
      <c r="I15404" s="73"/>
    </row>
    <row r="15405" spans="1:9" hidden="1" x14ac:dyDescent="0.25">
      <c r="A15405" s="60" t="s">
        <v>6848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6848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8659</v>
      </c>
    </row>
    <row r="15407" spans="1:9" hidden="1" x14ac:dyDescent="0.25">
      <c r="A15407" s="60" t="s">
        <v>6848</v>
      </c>
      <c r="B15407" s="111" t="s">
        <v>6937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8659</v>
      </c>
    </row>
    <row r="15408" spans="1:9" hidden="1" x14ac:dyDescent="0.25">
      <c r="A15408" s="60" t="s">
        <v>6848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43"/>
        <v>40000</v>
      </c>
      <c r="H15408" s="69" t="s">
        <v>1105</v>
      </c>
      <c r="I15408" s="73" t="s">
        <v>8659</v>
      </c>
    </row>
    <row r="15409" spans="1:9" hidden="1" x14ac:dyDescent="0.25">
      <c r="A15409" s="60" t="s">
        <v>6848</v>
      </c>
      <c r="B15409" s="60" t="s">
        <v>4925</v>
      </c>
      <c r="C15409" s="60" t="s">
        <v>391</v>
      </c>
      <c r="D15409" s="81">
        <v>4</v>
      </c>
      <c r="E15409" s="76" t="s">
        <v>31</v>
      </c>
      <c r="F15409" s="398">
        <v>5000</v>
      </c>
      <c r="G15409" s="217">
        <f t="shared" si="443"/>
        <v>20000</v>
      </c>
      <c r="H15409" s="69" t="s">
        <v>1105</v>
      </c>
      <c r="I15409" s="73" t="s">
        <v>8659</v>
      </c>
    </row>
    <row r="15410" spans="1:9" hidden="1" x14ac:dyDescent="0.25">
      <c r="A15410" s="60" t="s">
        <v>6848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8659</v>
      </c>
    </row>
    <row r="15411" spans="1:9" hidden="1" x14ac:dyDescent="0.25">
      <c r="A15411" s="60" t="s">
        <v>6848</v>
      </c>
      <c r="B15411" s="79" t="s">
        <v>4852</v>
      </c>
      <c r="C15411" s="60" t="s">
        <v>4853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8659</v>
      </c>
    </row>
    <row r="15412" spans="1:9" hidden="1" x14ac:dyDescent="0.25">
      <c r="A15412" s="60" t="s">
        <v>6848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8659</v>
      </c>
    </row>
    <row r="15413" spans="1:9" hidden="1" x14ac:dyDescent="0.25">
      <c r="A15413" s="60" t="s">
        <v>6848</v>
      </c>
      <c r="B15413" s="60" t="s">
        <v>12037</v>
      </c>
      <c r="C15413" s="60" t="s">
        <v>12436</v>
      </c>
      <c r="D15413" s="65">
        <v>1</v>
      </c>
      <c r="E15413" s="66" t="s">
        <v>31</v>
      </c>
      <c r="F15413" s="67">
        <v>1400000</v>
      </c>
      <c r="G15413" s="68">
        <f t="shared" si="443"/>
        <v>1400000</v>
      </c>
      <c r="H15413" s="635" t="s">
        <v>1301</v>
      </c>
      <c r="I15413" s="73" t="s">
        <v>12437</v>
      </c>
    </row>
    <row r="15414" spans="1:9" hidden="1" x14ac:dyDescent="0.25">
      <c r="A15414" s="60" t="s">
        <v>6848</v>
      </c>
      <c r="B15414" s="60" t="s">
        <v>12037</v>
      </c>
      <c r="C15414" s="60" t="s">
        <v>12438</v>
      </c>
      <c r="D15414" s="65">
        <v>1</v>
      </c>
      <c r="E15414" s="66" t="s">
        <v>31</v>
      </c>
      <c r="F15414" s="217">
        <v>1400000</v>
      </c>
      <c r="G15414" s="68">
        <f t="shared" si="443"/>
        <v>1400000</v>
      </c>
      <c r="H15414" s="635" t="s">
        <v>1301</v>
      </c>
      <c r="I15414" s="73" t="s">
        <v>12437</v>
      </c>
    </row>
    <row r="15415" spans="1:9" hidden="1" x14ac:dyDescent="0.25">
      <c r="A15415" s="60" t="s">
        <v>6848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43"/>
        <v>330000</v>
      </c>
      <c r="H15415" s="635" t="s">
        <v>1301</v>
      </c>
      <c r="I15415" s="73" t="s">
        <v>12437</v>
      </c>
    </row>
    <row r="15416" spans="1:9" hidden="1" x14ac:dyDescent="0.25">
      <c r="A15416" s="60" t="s">
        <v>6848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43"/>
        <v>80000</v>
      </c>
      <c r="H15416" s="635" t="s">
        <v>1301</v>
      </c>
      <c r="I15416" s="73" t="s">
        <v>12437</v>
      </c>
    </row>
    <row r="15417" spans="1:9" hidden="1" x14ac:dyDescent="0.25">
      <c r="A15417" s="60" t="s">
        <v>6848</v>
      </c>
      <c r="B15417" s="60" t="s">
        <v>6851</v>
      </c>
      <c r="C15417" s="63" t="s">
        <v>6852</v>
      </c>
      <c r="D15417" s="60">
        <v>8</v>
      </c>
      <c r="E15417" s="60" t="s">
        <v>31</v>
      </c>
      <c r="F15417" s="61">
        <v>300</v>
      </c>
      <c r="G15417" s="68">
        <f t="shared" si="443"/>
        <v>2400</v>
      </c>
      <c r="H15417" s="86" t="s">
        <v>6853</v>
      </c>
      <c r="I15417" s="73"/>
    </row>
    <row r="15418" spans="1:9" hidden="1" x14ac:dyDescent="0.25">
      <c r="A15418" s="60" t="s">
        <v>6848</v>
      </c>
      <c r="B15418" s="63" t="s">
        <v>6854</v>
      </c>
      <c r="C15418" s="63" t="s">
        <v>6852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6853</v>
      </c>
      <c r="I15418" s="73"/>
    </row>
    <row r="15419" spans="1:9" hidden="1" x14ac:dyDescent="0.25">
      <c r="A15419" s="60" t="s">
        <v>6848</v>
      </c>
      <c r="B15419" s="60" t="s">
        <v>6855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6848</v>
      </c>
      <c r="B15420" s="60" t="s">
        <v>6857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6848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43"/>
        <v>24750</v>
      </c>
      <c r="H15421" s="69" t="s">
        <v>789</v>
      </c>
      <c r="I15421" s="60"/>
    </row>
    <row r="15422" spans="1:9" hidden="1" x14ac:dyDescent="0.25">
      <c r="A15422" s="60" t="s">
        <v>6848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43"/>
        <v>66000</v>
      </c>
      <c r="H15422" s="69" t="s">
        <v>169</v>
      </c>
      <c r="I15422" s="60"/>
    </row>
    <row r="15423" spans="1:9" hidden="1" x14ac:dyDescent="0.25">
      <c r="A15423" s="60" t="s">
        <v>6848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43"/>
        <v>92586</v>
      </c>
      <c r="H15423" s="69" t="s">
        <v>169</v>
      </c>
      <c r="I15423" s="60"/>
    </row>
    <row r="15424" spans="1:9" hidden="1" x14ac:dyDescent="0.25">
      <c r="A15424" s="60" t="s">
        <v>6848</v>
      </c>
      <c r="B15424" s="63" t="s">
        <v>6658</v>
      </c>
      <c r="C15424" s="87" t="s">
        <v>6659</v>
      </c>
      <c r="D15424" s="65">
        <v>1</v>
      </c>
      <c r="E15424" s="75" t="s">
        <v>28</v>
      </c>
      <c r="F15424" s="217">
        <v>125000</v>
      </c>
      <c r="G15424" s="76">
        <f t="shared" si="443"/>
        <v>125000</v>
      </c>
      <c r="H15424" s="69" t="s">
        <v>169</v>
      </c>
      <c r="I15424" s="60"/>
    </row>
    <row r="15425" spans="1:9" hidden="1" x14ac:dyDescent="0.25">
      <c r="A15425" s="60" t="s">
        <v>6848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43"/>
        <v>297000</v>
      </c>
      <c r="H15425" s="69" t="s">
        <v>160</v>
      </c>
      <c r="I15425" s="60" t="s">
        <v>8662</v>
      </c>
    </row>
    <row r="15426" spans="1:9" hidden="1" x14ac:dyDescent="0.25">
      <c r="A15426" s="60" t="s">
        <v>6848</v>
      </c>
      <c r="B15426" s="60" t="s">
        <v>6475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43"/>
        <v>95000</v>
      </c>
      <c r="H15426" s="69" t="s">
        <v>160</v>
      </c>
      <c r="I15426" s="60" t="s">
        <v>8662</v>
      </c>
    </row>
    <row r="15427" spans="1:9" hidden="1" x14ac:dyDescent="0.25">
      <c r="A15427" s="60" t="s">
        <v>6848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43"/>
        <v>108000</v>
      </c>
      <c r="H15427" s="69" t="s">
        <v>160</v>
      </c>
      <c r="I15427" s="60" t="s">
        <v>8662</v>
      </c>
    </row>
    <row r="15428" spans="1:9" hidden="1" x14ac:dyDescent="0.25">
      <c r="A15428" s="60" t="s">
        <v>6848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43"/>
        <v>297000</v>
      </c>
      <c r="H15428" s="86" t="s">
        <v>909</v>
      </c>
      <c r="I15428" s="73" t="s">
        <v>8671</v>
      </c>
    </row>
    <row r="15429" spans="1:9" hidden="1" x14ac:dyDescent="0.25">
      <c r="A15429" s="60" t="s">
        <v>6848</v>
      </c>
      <c r="B15429" s="60" t="s">
        <v>6475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43"/>
        <v>95000</v>
      </c>
      <c r="H15429" s="86" t="s">
        <v>909</v>
      </c>
      <c r="I15429" s="73" t="s">
        <v>8671</v>
      </c>
    </row>
    <row r="15430" spans="1:9" hidden="1" x14ac:dyDescent="0.25">
      <c r="A15430" s="60" t="s">
        <v>6848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43"/>
        <v>24750</v>
      </c>
      <c r="H15430" s="86" t="s">
        <v>909</v>
      </c>
      <c r="I15430" s="73" t="s">
        <v>8671</v>
      </c>
    </row>
    <row r="15431" spans="1:9" hidden="1" x14ac:dyDescent="0.25">
      <c r="A15431" s="60" t="s">
        <v>6848</v>
      </c>
      <c r="B15431" s="60" t="s">
        <v>12037</v>
      </c>
      <c r="C15431" s="60" t="s">
        <v>12439</v>
      </c>
      <c r="D15431" s="81">
        <v>1</v>
      </c>
      <c r="E15431" s="66" t="s">
        <v>31</v>
      </c>
      <c r="F15431" s="82">
        <v>1400000</v>
      </c>
      <c r="G15431" s="68">
        <f t="shared" si="443"/>
        <v>1400000</v>
      </c>
      <c r="H15431" s="374" t="s">
        <v>2274</v>
      </c>
      <c r="I15431" s="73" t="s">
        <v>8666</v>
      </c>
    </row>
    <row r="15432" spans="1:9" hidden="1" x14ac:dyDescent="0.25">
      <c r="A15432" s="60" t="s">
        <v>6848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43"/>
        <v>165000</v>
      </c>
      <c r="H15432" s="374" t="s">
        <v>2274</v>
      </c>
      <c r="I15432" s="73" t="s">
        <v>8666</v>
      </c>
    </row>
    <row r="15433" spans="1:9" hidden="1" x14ac:dyDescent="0.25">
      <c r="A15433" s="60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6861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44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6863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6864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4049</v>
      </c>
      <c r="C15437" s="60" t="s">
        <v>7359</v>
      </c>
      <c r="D15437" s="65">
        <v>1</v>
      </c>
      <c r="E15437" s="76" t="s">
        <v>31</v>
      </c>
      <c r="F15437" s="62">
        <v>126156</v>
      </c>
      <c r="G15437" s="217">
        <f t="shared" si="444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6862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44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6868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44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44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6612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44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6457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44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6456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44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6070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44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5397</v>
      </c>
      <c r="C15445" s="60" t="s">
        <v>5396</v>
      </c>
      <c r="D15445" s="65">
        <v>1</v>
      </c>
      <c r="E15445" s="66" t="s">
        <v>31</v>
      </c>
      <c r="F15445" s="67">
        <v>31000</v>
      </c>
      <c r="G15445" s="217">
        <f t="shared" si="444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44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44"/>
        <v>264000</v>
      </c>
      <c r="H15447" s="69" t="s">
        <v>671</v>
      </c>
      <c r="I15447" s="73" t="s">
        <v>8697</v>
      </c>
    </row>
    <row r="15448" spans="1:9" hidden="1" x14ac:dyDescent="0.25">
      <c r="A15448" s="218">
        <v>44570</v>
      </c>
      <c r="B15448" s="79" t="s">
        <v>5651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44"/>
        <v>495000</v>
      </c>
      <c r="H15448" s="69" t="s">
        <v>671</v>
      </c>
      <c r="I15448" s="73" t="s">
        <v>8697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44"/>
        <v>80000</v>
      </c>
      <c r="H15449" s="69" t="s">
        <v>671</v>
      </c>
      <c r="I15449" s="73" t="s">
        <v>8697</v>
      </c>
    </row>
    <row r="15450" spans="1:9" hidden="1" x14ac:dyDescent="0.25">
      <c r="A15450" s="218">
        <v>44570</v>
      </c>
      <c r="B15450" s="63" t="s">
        <v>6938</v>
      </c>
      <c r="C15450" s="71" t="s">
        <v>143</v>
      </c>
      <c r="D15450" s="81">
        <v>2</v>
      </c>
      <c r="E15450" s="76" t="s">
        <v>31</v>
      </c>
      <c r="F15450" s="398">
        <v>55000</v>
      </c>
      <c r="G15450" s="217">
        <f t="shared" si="444"/>
        <v>110000</v>
      </c>
      <c r="H15450" s="69" t="s">
        <v>671</v>
      </c>
      <c r="I15450" s="73" t="s">
        <v>8697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44"/>
        <v>264000</v>
      </c>
      <c r="H15452" s="635" t="s">
        <v>2007</v>
      </c>
      <c r="I15452" s="73" t="s">
        <v>8721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44"/>
        <v>900000</v>
      </c>
      <c r="H15453" s="635" t="s">
        <v>2007</v>
      </c>
      <c r="I15453" s="73" t="s">
        <v>8721</v>
      </c>
    </row>
    <row r="15454" spans="1:9" hidden="1" x14ac:dyDescent="0.25">
      <c r="A15454" s="218">
        <v>44570</v>
      </c>
      <c r="B15454" s="111" t="s">
        <v>6937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44"/>
        <v>55000</v>
      </c>
      <c r="H15454" s="635" t="s">
        <v>2007</v>
      </c>
      <c r="I15454" s="73" t="s">
        <v>8721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44"/>
        <v>297000</v>
      </c>
      <c r="H15455" s="86" t="s">
        <v>1606</v>
      </c>
      <c r="I15455" s="73" t="s">
        <v>8707</v>
      </c>
    </row>
    <row r="15456" spans="1:9" hidden="1" x14ac:dyDescent="0.25">
      <c r="A15456" s="218">
        <v>44570</v>
      </c>
      <c r="B15456" s="60" t="s">
        <v>6475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8707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8707</v>
      </c>
    </row>
    <row r="15458" spans="1:9" hidden="1" x14ac:dyDescent="0.25">
      <c r="A15458" s="218">
        <v>44570</v>
      </c>
      <c r="B15458" s="60" t="s">
        <v>8381</v>
      </c>
      <c r="C15458" s="60" t="s">
        <v>8382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8707</v>
      </c>
    </row>
    <row r="15459" spans="1:9" hidden="1" x14ac:dyDescent="0.25">
      <c r="A15459" s="218">
        <v>44570</v>
      </c>
      <c r="B15459" s="60" t="s">
        <v>6867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44"/>
        <v>300000</v>
      </c>
      <c r="H15459" s="69" t="s">
        <v>12440</v>
      </c>
      <c r="I15459" s="60" t="s">
        <v>8722</v>
      </c>
    </row>
    <row r="15460" spans="1:9" hidden="1" x14ac:dyDescent="0.25">
      <c r="A15460" s="218">
        <v>44570</v>
      </c>
      <c r="B15460" s="60" t="s">
        <v>465</v>
      </c>
      <c r="C15460" s="87" t="s">
        <v>12441</v>
      </c>
      <c r="D15460" s="65">
        <v>1</v>
      </c>
      <c r="E15460" s="75" t="s">
        <v>28</v>
      </c>
      <c r="F15460" s="217">
        <v>1700000</v>
      </c>
      <c r="G15460" s="76">
        <f t="shared" si="444"/>
        <v>1700000</v>
      </c>
      <c r="H15460" s="69" t="s">
        <v>12440</v>
      </c>
      <c r="I15460" s="60" t="s">
        <v>8722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44"/>
        <v>175000</v>
      </c>
      <c r="H15461" s="69" t="s">
        <v>12440</v>
      </c>
      <c r="I15461" s="60" t="s">
        <v>8722</v>
      </c>
    </row>
    <row r="15462" spans="1:9" hidden="1" x14ac:dyDescent="0.25">
      <c r="A15462" s="218">
        <v>44570</v>
      </c>
      <c r="B15462" s="60" t="s">
        <v>465</v>
      </c>
      <c r="C15462" s="87" t="s">
        <v>12442</v>
      </c>
      <c r="D15462" s="65">
        <v>1</v>
      </c>
      <c r="E15462" s="75" t="s">
        <v>28</v>
      </c>
      <c r="F15462" s="217">
        <v>1700000</v>
      </c>
      <c r="G15462" s="76">
        <f t="shared" si="444"/>
        <v>1700000</v>
      </c>
      <c r="H15462" s="69" t="s">
        <v>620</v>
      </c>
      <c r="I15462" s="60" t="s">
        <v>12443</v>
      </c>
    </row>
    <row r="15463" spans="1:9" hidden="1" x14ac:dyDescent="0.25">
      <c r="A15463" s="218">
        <v>44570</v>
      </c>
      <c r="B15463" s="63" t="s">
        <v>6938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44"/>
        <v>110000</v>
      </c>
      <c r="H15463" s="69" t="s">
        <v>620</v>
      </c>
      <c r="I15463" s="60" t="s">
        <v>8696</v>
      </c>
    </row>
    <row r="15464" spans="1:9" hidden="1" x14ac:dyDescent="0.25">
      <c r="A15464" s="218">
        <v>44570</v>
      </c>
      <c r="B15464" s="60" t="s">
        <v>115</v>
      </c>
      <c r="C15464" s="60" t="s">
        <v>12444</v>
      </c>
      <c r="D15464" s="65">
        <v>1</v>
      </c>
      <c r="E15464" s="66" t="s">
        <v>31</v>
      </c>
      <c r="F15464" s="217">
        <v>2100000</v>
      </c>
      <c r="G15464" s="217">
        <f t="shared" si="444"/>
        <v>2100000</v>
      </c>
      <c r="H15464" s="69" t="s">
        <v>166</v>
      </c>
      <c r="I15464" s="60" t="s">
        <v>8694</v>
      </c>
    </row>
    <row r="15465" spans="1:9" hidden="1" x14ac:dyDescent="0.25">
      <c r="A15465" s="218">
        <v>44570</v>
      </c>
      <c r="B15465" s="60" t="s">
        <v>115</v>
      </c>
      <c r="C15465" s="60" t="s">
        <v>12445</v>
      </c>
      <c r="D15465" s="65">
        <v>1</v>
      </c>
      <c r="E15465" s="66" t="s">
        <v>31</v>
      </c>
      <c r="F15465" s="67">
        <v>2100000</v>
      </c>
      <c r="G15465" s="217">
        <f t="shared" si="444"/>
        <v>2100000</v>
      </c>
      <c r="H15465" s="86" t="s">
        <v>166</v>
      </c>
      <c r="I15465" s="60" t="s">
        <v>8694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44"/>
        <v>900000</v>
      </c>
      <c r="H15466" s="86" t="s">
        <v>166</v>
      </c>
      <c r="I15466" s="60" t="s">
        <v>8694</v>
      </c>
    </row>
    <row r="15467" spans="1:9" hidden="1" x14ac:dyDescent="0.25">
      <c r="A15467" s="218">
        <v>44570</v>
      </c>
      <c r="B15467" s="60" t="s">
        <v>6161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44"/>
        <v>346500</v>
      </c>
      <c r="H15467" s="86" t="s">
        <v>6869</v>
      </c>
      <c r="I15467" s="73"/>
    </row>
    <row r="15468" spans="1:9" hidden="1" x14ac:dyDescent="0.25">
      <c r="A15468" s="218">
        <v>44570</v>
      </c>
      <c r="B15468" s="60" t="s">
        <v>4641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44"/>
        <v>442000</v>
      </c>
      <c r="H15468" s="86" t="s">
        <v>6869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44"/>
        <v>75000</v>
      </c>
      <c r="H15469" s="374" t="s">
        <v>552</v>
      </c>
      <c r="I15469" s="73" t="s">
        <v>12446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44"/>
        <v>5250</v>
      </c>
      <c r="H15470" s="69" t="s">
        <v>6869</v>
      </c>
      <c r="I15470" s="73"/>
    </row>
    <row r="15471" spans="1:9" hidden="1" x14ac:dyDescent="0.25">
      <c r="A15471" s="218">
        <v>44601</v>
      </c>
      <c r="B15471" s="79" t="s">
        <v>4522</v>
      </c>
      <c r="C15471" s="60" t="s">
        <v>6552</v>
      </c>
      <c r="D15471" s="65">
        <v>2</v>
      </c>
      <c r="E15471" s="66" t="s">
        <v>31</v>
      </c>
      <c r="F15471" s="67">
        <v>11500</v>
      </c>
      <c r="G15471" s="217">
        <f t="shared" si="444"/>
        <v>23000</v>
      </c>
      <c r="H15471" s="69" t="s">
        <v>6869</v>
      </c>
      <c r="I15471" s="73"/>
    </row>
    <row r="15472" spans="1:9" hidden="1" x14ac:dyDescent="0.25">
      <c r="A15472" s="218">
        <v>44601</v>
      </c>
      <c r="B15472" s="60" t="s">
        <v>11078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44"/>
        <v>15000</v>
      </c>
      <c r="H15472" s="69" t="s">
        <v>6869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44"/>
        <v>75000</v>
      </c>
      <c r="H15473" s="86" t="s">
        <v>6869</v>
      </c>
      <c r="I15473" s="73"/>
    </row>
    <row r="15474" spans="1:9" hidden="1" x14ac:dyDescent="0.25">
      <c r="A15474" s="218">
        <v>44601</v>
      </c>
      <c r="B15474" s="60" t="s">
        <v>6859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44"/>
        <v>62600</v>
      </c>
      <c r="H15474" s="69" t="s">
        <v>6869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44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6870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44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44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11078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44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44"/>
        <v>6850000</v>
      </c>
      <c r="H15479" s="69" t="s">
        <v>696</v>
      </c>
      <c r="I15479" s="73" t="s">
        <v>12447</v>
      </c>
    </row>
    <row r="15480" spans="1:9" hidden="1" x14ac:dyDescent="0.25">
      <c r="A15480" s="218">
        <v>44601</v>
      </c>
      <c r="B15480" s="79" t="s">
        <v>5135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44"/>
        <v>1444000</v>
      </c>
      <c r="H15480" s="86" t="s">
        <v>696</v>
      </c>
      <c r="I15480" s="73" t="s">
        <v>12447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44"/>
        <v>165000</v>
      </c>
      <c r="H15481" s="69" t="s">
        <v>6686</v>
      </c>
      <c r="I15481" s="73" t="s">
        <v>12448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44"/>
        <v>165000</v>
      </c>
      <c r="H15482" s="69" t="s">
        <v>1013</v>
      </c>
      <c r="I15482" s="73" t="s">
        <v>12448</v>
      </c>
    </row>
    <row r="15483" spans="1:9" hidden="1" x14ac:dyDescent="0.25">
      <c r="A15483" s="218">
        <v>44601</v>
      </c>
      <c r="B15483" s="94" t="s">
        <v>6871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44"/>
        <v>50000</v>
      </c>
      <c r="H15483" s="69" t="s">
        <v>1013</v>
      </c>
      <c r="I15483" s="73" t="s">
        <v>12448</v>
      </c>
    </row>
    <row r="15484" spans="1:9" hidden="1" x14ac:dyDescent="0.25">
      <c r="A15484" s="218">
        <v>44601</v>
      </c>
      <c r="B15484" s="60" t="s">
        <v>6872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44"/>
        <v>150000</v>
      </c>
      <c r="H15484" s="69" t="s">
        <v>1013</v>
      </c>
      <c r="I15484" s="73" t="s">
        <v>12448</v>
      </c>
    </row>
    <row r="15485" spans="1:9" hidden="1" x14ac:dyDescent="0.25">
      <c r="A15485" s="218">
        <v>44601</v>
      </c>
      <c r="B15485" s="63" t="s">
        <v>6873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44"/>
        <v>150000</v>
      </c>
      <c r="H15485" s="69" t="s">
        <v>1013</v>
      </c>
      <c r="I15485" s="73" t="s">
        <v>12448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44"/>
        <v>40000</v>
      </c>
      <c r="H15486" s="69" t="s">
        <v>6686</v>
      </c>
      <c r="I15486" s="73" t="s">
        <v>12448</v>
      </c>
    </row>
    <row r="15487" spans="1:9" hidden="1" x14ac:dyDescent="0.25">
      <c r="A15487" s="218">
        <v>44601</v>
      </c>
      <c r="B15487" s="60" t="s">
        <v>6874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44"/>
        <v>800000</v>
      </c>
      <c r="H15487" s="69" t="s">
        <v>6686</v>
      </c>
      <c r="I15487" s="73" t="s">
        <v>12448</v>
      </c>
    </row>
    <row r="15488" spans="1:9" hidden="1" x14ac:dyDescent="0.25">
      <c r="A15488" s="218">
        <v>44601</v>
      </c>
      <c r="B15488" s="71" t="s">
        <v>6875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44"/>
        <v>850000</v>
      </c>
      <c r="H15488" s="69" t="s">
        <v>6686</v>
      </c>
      <c r="I15488" s="73" t="s">
        <v>12448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44"/>
        <v>264000</v>
      </c>
      <c r="H15489" s="69" t="s">
        <v>198</v>
      </c>
      <c r="I15489" s="73" t="s">
        <v>8734</v>
      </c>
    </row>
    <row r="15490" spans="1:9" hidden="1" x14ac:dyDescent="0.25">
      <c r="A15490" s="218">
        <v>44601</v>
      </c>
      <c r="B15490" s="60" t="s">
        <v>465</v>
      </c>
      <c r="C15490" s="87" t="s">
        <v>12449</v>
      </c>
      <c r="D15490" s="65">
        <v>1</v>
      </c>
      <c r="E15490" s="76" t="s">
        <v>31</v>
      </c>
      <c r="F15490" s="72">
        <v>1700000</v>
      </c>
      <c r="G15490" s="76">
        <f t="shared" si="444"/>
        <v>1700000</v>
      </c>
      <c r="H15490" s="69" t="s">
        <v>198</v>
      </c>
      <c r="I15490" s="73" t="s">
        <v>8734</v>
      </c>
    </row>
    <row r="15491" spans="1:9" hidden="1" x14ac:dyDescent="0.25">
      <c r="A15491" s="218">
        <v>44601</v>
      </c>
      <c r="B15491" s="60" t="s">
        <v>465</v>
      </c>
      <c r="C15491" s="60" t="s">
        <v>12450</v>
      </c>
      <c r="D15491" s="65">
        <v>1</v>
      </c>
      <c r="E15491" s="66" t="s">
        <v>31</v>
      </c>
      <c r="F15491" s="67">
        <v>1700000</v>
      </c>
      <c r="G15491" s="68">
        <f t="shared" si="444"/>
        <v>1700000</v>
      </c>
      <c r="H15491" s="69" t="s">
        <v>198</v>
      </c>
      <c r="I15491" s="73" t="s">
        <v>8734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44"/>
        <v>350000</v>
      </c>
      <c r="H15492" s="69" t="s">
        <v>198</v>
      </c>
      <c r="I15492" s="73" t="s">
        <v>8734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44"/>
        <v>80000</v>
      </c>
      <c r="H15493" s="69" t="s">
        <v>198</v>
      </c>
      <c r="I15493" s="73" t="s">
        <v>8734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44"/>
        <v>73950</v>
      </c>
      <c r="H15494" s="63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44"/>
        <v>75000</v>
      </c>
      <c r="H15495" s="635" t="s">
        <v>631</v>
      </c>
      <c r="I15495" s="73"/>
    </row>
    <row r="15496" spans="1:9" hidden="1" x14ac:dyDescent="0.25">
      <c r="A15496" s="218">
        <v>44601</v>
      </c>
      <c r="B15496" s="197" t="s">
        <v>6876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44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44"/>
        <v>264000</v>
      </c>
      <c r="H15497" s="69" t="s">
        <v>1301</v>
      </c>
      <c r="I15497" s="73" t="s">
        <v>12451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45">F15498*D15498</f>
        <v>49500</v>
      </c>
      <c r="H15498" s="69" t="s">
        <v>1301</v>
      </c>
      <c r="I15498" s="73" t="s">
        <v>12451</v>
      </c>
    </row>
    <row r="15499" spans="1:9" hidden="1" x14ac:dyDescent="0.25">
      <c r="A15499" s="218">
        <v>44629</v>
      </c>
      <c r="B15499" s="60" t="s">
        <v>12452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45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12385</v>
      </c>
      <c r="C15500" s="60" t="s">
        <v>12453</v>
      </c>
      <c r="D15500" s="65">
        <v>1</v>
      </c>
      <c r="E15500" s="76" t="s">
        <v>31</v>
      </c>
      <c r="F15500" s="211">
        <v>775000</v>
      </c>
      <c r="G15500" s="68">
        <f t="shared" si="445"/>
        <v>775000</v>
      </c>
      <c r="H15500" s="86" t="s">
        <v>552</v>
      </c>
      <c r="I15500" s="73" t="s">
        <v>12454</v>
      </c>
    </row>
    <row r="15501" spans="1:9" hidden="1" x14ac:dyDescent="0.25">
      <c r="A15501" s="218">
        <v>44629</v>
      </c>
      <c r="B15501" s="79" t="s">
        <v>3442</v>
      </c>
      <c r="C15501" s="63" t="s">
        <v>12455</v>
      </c>
      <c r="D15501" s="81">
        <v>1</v>
      </c>
      <c r="E15501" s="76" t="s">
        <v>31</v>
      </c>
      <c r="F15501" s="72">
        <v>1550000</v>
      </c>
      <c r="G15501" s="68">
        <f t="shared" si="445"/>
        <v>1550000</v>
      </c>
      <c r="H15501" s="86" t="s">
        <v>552</v>
      </c>
      <c r="I15501" s="73" t="s">
        <v>12454</v>
      </c>
    </row>
    <row r="15502" spans="1:9" hidden="1" x14ac:dyDescent="0.25">
      <c r="A15502" s="218">
        <v>44629</v>
      </c>
      <c r="B15502" s="79" t="s">
        <v>3442</v>
      </c>
      <c r="C15502" s="60" t="s">
        <v>12456</v>
      </c>
      <c r="D15502" s="65">
        <v>1</v>
      </c>
      <c r="E15502" s="76" t="s">
        <v>31</v>
      </c>
      <c r="F15502" s="72">
        <v>1550000</v>
      </c>
      <c r="G15502" s="76">
        <f t="shared" si="445"/>
        <v>1550000</v>
      </c>
      <c r="H15502" s="86" t="s">
        <v>552</v>
      </c>
      <c r="I15502" s="73" t="s">
        <v>12454</v>
      </c>
    </row>
    <row r="15503" spans="1:9" hidden="1" x14ac:dyDescent="0.25">
      <c r="A15503" s="218">
        <v>44629</v>
      </c>
      <c r="B15503" s="79" t="s">
        <v>3442</v>
      </c>
      <c r="C15503" s="87" t="s">
        <v>12457</v>
      </c>
      <c r="D15503" s="65">
        <v>1</v>
      </c>
      <c r="E15503" s="76" t="s">
        <v>31</v>
      </c>
      <c r="F15503" s="72">
        <v>1550000</v>
      </c>
      <c r="G15503" s="68">
        <f t="shared" si="445"/>
        <v>1550000</v>
      </c>
      <c r="H15503" s="86" t="s">
        <v>552</v>
      </c>
      <c r="I15503" s="73" t="s">
        <v>12454</v>
      </c>
    </row>
    <row r="15504" spans="1:9" hidden="1" x14ac:dyDescent="0.25">
      <c r="A15504" s="218">
        <v>44629</v>
      </c>
      <c r="B15504" s="378" t="s">
        <v>135</v>
      </c>
      <c r="C15504" s="378" t="s">
        <v>136</v>
      </c>
      <c r="D15504" s="377">
        <v>9</v>
      </c>
      <c r="E15504" s="501" t="s">
        <v>137</v>
      </c>
      <c r="F15504" s="379">
        <v>33000</v>
      </c>
      <c r="G15504" s="380">
        <f t="shared" si="445"/>
        <v>297000</v>
      </c>
      <c r="H15504" s="445" t="s">
        <v>558</v>
      </c>
      <c r="I15504" s="446"/>
    </row>
    <row r="15505" spans="1:9" hidden="1" x14ac:dyDescent="0.25">
      <c r="A15505" s="218">
        <v>44629</v>
      </c>
      <c r="B15505" s="79" t="s">
        <v>4522</v>
      </c>
      <c r="C15505" s="60" t="s">
        <v>6552</v>
      </c>
      <c r="D15505" s="65">
        <v>2</v>
      </c>
      <c r="E15505" s="66" t="s">
        <v>31</v>
      </c>
      <c r="F15505" s="67">
        <v>11500</v>
      </c>
      <c r="G15505" s="217">
        <f t="shared" si="445"/>
        <v>23000</v>
      </c>
      <c r="H15505" s="69" t="s">
        <v>6869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45"/>
        <v>75000</v>
      </c>
      <c r="H15506" s="69" t="s">
        <v>6869</v>
      </c>
      <c r="I15506" s="73"/>
    </row>
    <row r="15507" spans="1:9" hidden="1" x14ac:dyDescent="0.25">
      <c r="A15507" s="218">
        <v>44629</v>
      </c>
      <c r="B15507" s="63" t="s">
        <v>6644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45"/>
        <v>22500</v>
      </c>
      <c r="H15507" s="69" t="s">
        <v>3096</v>
      </c>
      <c r="I15507" s="73" t="s">
        <v>8735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45"/>
        <v>2625</v>
      </c>
      <c r="H15508" s="69" t="s">
        <v>3096</v>
      </c>
      <c r="I15508" s="73" t="s">
        <v>8735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45"/>
        <v>175000</v>
      </c>
      <c r="H15509" s="69" t="s">
        <v>3096</v>
      </c>
      <c r="I15509" s="73" t="s">
        <v>8735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45"/>
        <v>40000</v>
      </c>
      <c r="H15510" s="69" t="s">
        <v>3096</v>
      </c>
      <c r="I15510" s="73" t="s">
        <v>8735</v>
      </c>
    </row>
    <row r="15511" spans="1:9" hidden="1" x14ac:dyDescent="0.25">
      <c r="A15511" s="218">
        <v>44629</v>
      </c>
      <c r="B15511" s="60" t="s">
        <v>8360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45"/>
        <v>100000</v>
      </c>
      <c r="H15511" s="69" t="s">
        <v>2319</v>
      </c>
      <c r="I15511" s="73" t="s">
        <v>8723</v>
      </c>
    </row>
    <row r="15512" spans="1:9" hidden="1" x14ac:dyDescent="0.25">
      <c r="A15512" s="218">
        <v>44629</v>
      </c>
      <c r="B15512" s="79" t="s">
        <v>5651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45"/>
        <v>495000</v>
      </c>
      <c r="H15512" s="69" t="s">
        <v>2319</v>
      </c>
      <c r="I15512" s="73" t="s">
        <v>8723</v>
      </c>
    </row>
    <row r="15513" spans="1:9" hidden="1" x14ac:dyDescent="0.25">
      <c r="A15513" s="218">
        <v>44629</v>
      </c>
      <c r="B15513" s="63" t="s">
        <v>5468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45"/>
        <v>185000</v>
      </c>
      <c r="H15513" s="69" t="s">
        <v>2319</v>
      </c>
      <c r="I15513" s="73" t="s">
        <v>8723</v>
      </c>
    </row>
    <row r="15514" spans="1:9" hidden="1" x14ac:dyDescent="0.25">
      <c r="A15514" s="218">
        <v>44629</v>
      </c>
      <c r="B15514" s="60" t="s">
        <v>6809</v>
      </c>
      <c r="C15514" s="75" t="s">
        <v>5567</v>
      </c>
      <c r="D15514" s="65">
        <v>1</v>
      </c>
      <c r="E15514" s="66" t="s">
        <v>31</v>
      </c>
      <c r="F15514" s="72">
        <v>78000</v>
      </c>
      <c r="G15514" s="217">
        <f t="shared" si="445"/>
        <v>78000</v>
      </c>
      <c r="H15514" s="69" t="s">
        <v>2319</v>
      </c>
      <c r="I15514" s="73" t="s">
        <v>8723</v>
      </c>
    </row>
    <row r="15515" spans="1:9" hidden="1" x14ac:dyDescent="0.25">
      <c r="A15515" s="218">
        <v>44629</v>
      </c>
      <c r="B15515" s="63" t="s">
        <v>6938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8723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8723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8723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8723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8723</v>
      </c>
    </row>
    <row r="15520" spans="1:9" hidden="1" x14ac:dyDescent="0.25">
      <c r="A15520" s="218">
        <v>44629</v>
      </c>
      <c r="B15520" s="60" t="s">
        <v>6502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45"/>
        <v>85000</v>
      </c>
      <c r="H15520" s="69" t="s">
        <v>2319</v>
      </c>
      <c r="I15520" s="73" t="s">
        <v>8723</v>
      </c>
    </row>
    <row r="15521" spans="1:9" hidden="1" x14ac:dyDescent="0.25">
      <c r="A15521" s="218">
        <v>44629</v>
      </c>
      <c r="B15521" s="63" t="s">
        <v>7898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8753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45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6880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45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45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6881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45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6882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45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6877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45"/>
        <v>325000</v>
      </c>
      <c r="H15527" s="69" t="s">
        <v>6878</v>
      </c>
      <c r="I15527" s="73"/>
    </row>
    <row r="15528" spans="1:9" hidden="1" x14ac:dyDescent="0.25">
      <c r="A15528" s="218">
        <v>44629</v>
      </c>
      <c r="B15528" s="63" t="s">
        <v>6879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6878</v>
      </c>
      <c r="I15528" s="73"/>
    </row>
    <row r="15529" spans="1:9" hidden="1" x14ac:dyDescent="0.25">
      <c r="A15529" s="218">
        <v>44629</v>
      </c>
      <c r="B15529" s="197" t="s">
        <v>5485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26" t="s">
        <v>12458</v>
      </c>
    </row>
    <row r="15530" spans="1:9" hidden="1" x14ac:dyDescent="0.25">
      <c r="A15530" s="218">
        <v>44629</v>
      </c>
      <c r="B15530" s="74" t="s">
        <v>6883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26" t="s">
        <v>12458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45"/>
        <v>165000</v>
      </c>
      <c r="H15531" s="86" t="s">
        <v>1007</v>
      </c>
      <c r="I15531" s="526" t="s">
        <v>12458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45"/>
        <v>360000</v>
      </c>
      <c r="H15532" s="69" t="s">
        <v>12459</v>
      </c>
      <c r="I15532" s="60" t="s">
        <v>12460</v>
      </c>
    </row>
    <row r="15533" spans="1:9" hidden="1" x14ac:dyDescent="0.25">
      <c r="A15533" s="218">
        <v>44629</v>
      </c>
      <c r="B15533" s="60" t="s">
        <v>6885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45"/>
        <v>240000</v>
      </c>
      <c r="H15533" s="69" t="s">
        <v>12461</v>
      </c>
      <c r="I15533" s="60" t="s">
        <v>12460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45"/>
        <v>400000</v>
      </c>
      <c r="H15534" s="69" t="s">
        <v>552</v>
      </c>
      <c r="I15534" s="60" t="s">
        <v>12462</v>
      </c>
    </row>
    <row r="15535" spans="1:9" hidden="1" x14ac:dyDescent="0.25">
      <c r="A15535" s="218">
        <v>44629</v>
      </c>
      <c r="B15535" s="60" t="s">
        <v>5890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45"/>
        <v>700000</v>
      </c>
      <c r="H15535" s="69" t="s">
        <v>552</v>
      </c>
      <c r="I15535" s="60" t="s">
        <v>12462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45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12463</v>
      </c>
      <c r="D15537" s="65">
        <v>1</v>
      </c>
      <c r="E15537" s="66" t="s">
        <v>31</v>
      </c>
      <c r="F15537" s="67">
        <v>1700000</v>
      </c>
      <c r="G15537" s="217">
        <f t="shared" si="445"/>
        <v>1700000</v>
      </c>
      <c r="H15537" s="86" t="s">
        <v>1791</v>
      </c>
      <c r="I15537" s="73" t="s">
        <v>8752</v>
      </c>
    </row>
    <row r="15538" spans="1:9" hidden="1" x14ac:dyDescent="0.25">
      <c r="A15538" s="218">
        <v>44629</v>
      </c>
      <c r="B15538" s="60" t="s">
        <v>465</v>
      </c>
      <c r="C15538" s="60" t="s">
        <v>12464</v>
      </c>
      <c r="D15538" s="81">
        <v>1</v>
      </c>
      <c r="E15538" s="66" t="s">
        <v>31</v>
      </c>
      <c r="F15538" s="72">
        <v>1700000</v>
      </c>
      <c r="G15538" s="217">
        <f t="shared" si="445"/>
        <v>1700000</v>
      </c>
      <c r="H15538" s="86" t="s">
        <v>1791</v>
      </c>
      <c r="I15538" s="73" t="s">
        <v>8752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45"/>
        <v>350000</v>
      </c>
      <c r="H15539" s="374" t="s">
        <v>1791</v>
      </c>
      <c r="I15539" s="73" t="s">
        <v>8752</v>
      </c>
    </row>
    <row r="15540" spans="1:9" hidden="1" x14ac:dyDescent="0.25">
      <c r="A15540" s="218">
        <v>44629</v>
      </c>
      <c r="B15540" s="60" t="s">
        <v>12037</v>
      </c>
      <c r="C15540" s="60" t="s">
        <v>12465</v>
      </c>
      <c r="D15540" s="65">
        <v>1</v>
      </c>
      <c r="E15540" s="66" t="s">
        <v>31</v>
      </c>
      <c r="F15540" s="67">
        <v>1400000</v>
      </c>
      <c r="G15540" s="217">
        <f t="shared" si="445"/>
        <v>1400000</v>
      </c>
      <c r="H15540" s="374" t="s">
        <v>2007</v>
      </c>
      <c r="I15540" s="73" t="s">
        <v>8731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45"/>
        <v>165000</v>
      </c>
      <c r="H15541" s="374" t="s">
        <v>2007</v>
      </c>
      <c r="I15541" s="73" t="s">
        <v>8731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45"/>
        <v>40000</v>
      </c>
      <c r="H15542" s="374" t="s">
        <v>2007</v>
      </c>
      <c r="I15542" s="73" t="s">
        <v>8731</v>
      </c>
    </row>
    <row r="15543" spans="1:9" hidden="1" x14ac:dyDescent="0.25">
      <c r="A15543" s="218">
        <v>44629</v>
      </c>
      <c r="B15543" s="60" t="s">
        <v>465</v>
      </c>
      <c r="C15543" s="60" t="s">
        <v>12466</v>
      </c>
      <c r="D15543" s="65">
        <v>1</v>
      </c>
      <c r="E15543" s="66" t="s">
        <v>31</v>
      </c>
      <c r="F15543" s="67">
        <v>1700000</v>
      </c>
      <c r="G15543" s="217">
        <f t="shared" si="445"/>
        <v>1700000</v>
      </c>
      <c r="H15543" s="86" t="s">
        <v>667</v>
      </c>
      <c r="I15543" s="60" t="s">
        <v>8750</v>
      </c>
    </row>
    <row r="15544" spans="1:9" hidden="1" x14ac:dyDescent="0.25">
      <c r="A15544" s="218">
        <v>44629</v>
      </c>
      <c r="B15544" s="60" t="s">
        <v>465</v>
      </c>
      <c r="C15544" s="60" t="s">
        <v>12467</v>
      </c>
      <c r="D15544" s="81">
        <v>1</v>
      </c>
      <c r="E15544" s="66" t="s">
        <v>31</v>
      </c>
      <c r="F15544" s="72">
        <v>1700000</v>
      </c>
      <c r="G15544" s="217">
        <f t="shared" si="445"/>
        <v>1700000</v>
      </c>
      <c r="H15544" s="86" t="s">
        <v>667</v>
      </c>
      <c r="I15544" s="60" t="s">
        <v>8750</v>
      </c>
    </row>
    <row r="15545" spans="1:9" hidden="1" x14ac:dyDescent="0.25">
      <c r="A15545" s="218">
        <v>44629</v>
      </c>
      <c r="B15545" s="60" t="s">
        <v>12037</v>
      </c>
      <c r="C15545" s="60" t="s">
        <v>12468</v>
      </c>
      <c r="D15545" s="60">
        <v>1</v>
      </c>
      <c r="E15545" s="60" t="s">
        <v>31</v>
      </c>
      <c r="F15545" s="61">
        <v>1400000</v>
      </c>
      <c r="G15545" s="217">
        <f t="shared" si="445"/>
        <v>1400000</v>
      </c>
      <c r="H15545" s="86" t="s">
        <v>667</v>
      </c>
      <c r="I15545" s="60" t="s">
        <v>8750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45"/>
        <v>350000</v>
      </c>
      <c r="H15546" s="86" t="s">
        <v>667</v>
      </c>
      <c r="I15546" s="60" t="s">
        <v>8750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45"/>
        <v>165000</v>
      </c>
      <c r="H15547" s="86" t="s">
        <v>667</v>
      </c>
      <c r="I15547" s="60" t="s">
        <v>8750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45"/>
        <v>120000</v>
      </c>
      <c r="H15548" s="86" t="s">
        <v>667</v>
      </c>
      <c r="I15548" s="60" t="s">
        <v>8750</v>
      </c>
    </row>
    <row r="15549" spans="1:9" hidden="1" x14ac:dyDescent="0.25">
      <c r="A15549" s="218">
        <v>44629</v>
      </c>
      <c r="B15549" s="79" t="s">
        <v>6886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45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45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6887</v>
      </c>
      <c r="C15551" s="60" t="s">
        <v>4732</v>
      </c>
      <c r="D15551" s="65">
        <v>1</v>
      </c>
      <c r="E15551" s="66" t="s">
        <v>31</v>
      </c>
      <c r="F15551" s="72">
        <v>210000</v>
      </c>
      <c r="G15551" s="68">
        <f t="shared" si="445"/>
        <v>210000</v>
      </c>
      <c r="H15551" s="69" t="s">
        <v>3949</v>
      </c>
      <c r="I15551" s="73"/>
    </row>
    <row r="15552" spans="1:9" hidden="1" x14ac:dyDescent="0.25">
      <c r="A15552" s="218">
        <v>44690</v>
      </c>
      <c r="B15552" s="60" t="s">
        <v>6747</v>
      </c>
      <c r="C15552" s="60" t="s">
        <v>6395</v>
      </c>
      <c r="D15552" s="60">
        <v>1</v>
      </c>
      <c r="E15552" s="71" t="s">
        <v>31</v>
      </c>
      <c r="F15552" s="61">
        <v>13000</v>
      </c>
      <c r="G15552" s="217">
        <f t="shared" si="445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6888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45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6889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6890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46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46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6891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46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46"/>
        <v>25000</v>
      </c>
      <c r="H15558" s="69" t="s">
        <v>134</v>
      </c>
      <c r="I15558" s="73"/>
    </row>
    <row r="15559" spans="1:9" hidden="1" x14ac:dyDescent="0.25">
      <c r="A15559" s="588">
        <v>44690</v>
      </c>
      <c r="B15559" s="60" t="s">
        <v>4304</v>
      </c>
      <c r="C15559" s="87" t="s">
        <v>4305</v>
      </c>
      <c r="D15559" s="65">
        <v>1</v>
      </c>
      <c r="E15559" s="66" t="s">
        <v>31</v>
      </c>
      <c r="F15559" s="72">
        <v>320000</v>
      </c>
      <c r="G15559" s="217">
        <f t="shared" si="446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12469</v>
      </c>
      <c r="D15560" s="65">
        <v>1</v>
      </c>
      <c r="E15560" s="76" t="s">
        <v>31</v>
      </c>
      <c r="F15560" s="224">
        <v>3400000</v>
      </c>
      <c r="G15560" s="217">
        <f t="shared" si="446"/>
        <v>3400000</v>
      </c>
      <c r="H15560" s="69" t="s">
        <v>552</v>
      </c>
      <c r="I15560" s="73" t="s">
        <v>12470</v>
      </c>
    </row>
    <row r="15561" spans="1:9" hidden="1" x14ac:dyDescent="0.25">
      <c r="A15561" s="218">
        <v>44690</v>
      </c>
      <c r="B15561" s="79" t="s">
        <v>101</v>
      </c>
      <c r="C15561" s="60" t="s">
        <v>12471</v>
      </c>
      <c r="D15561" s="65">
        <v>1</v>
      </c>
      <c r="E15561" s="66" t="s">
        <v>31</v>
      </c>
      <c r="F15561" s="67">
        <v>3400000</v>
      </c>
      <c r="G15561" s="217">
        <f t="shared" si="446"/>
        <v>3400000</v>
      </c>
      <c r="H15561" s="69" t="s">
        <v>552</v>
      </c>
      <c r="I15561" s="73" t="s">
        <v>12470</v>
      </c>
    </row>
    <row r="15562" spans="1:9" hidden="1" x14ac:dyDescent="0.25">
      <c r="A15562" s="218">
        <v>44690</v>
      </c>
      <c r="B15562" s="63" t="s">
        <v>12385</v>
      </c>
      <c r="C15562" s="71" t="s">
        <v>12472</v>
      </c>
      <c r="D15562" s="65">
        <v>1</v>
      </c>
      <c r="E15562" s="66" t="s">
        <v>31</v>
      </c>
      <c r="F15562" s="211">
        <v>775000</v>
      </c>
      <c r="G15562" s="68">
        <f t="shared" si="446"/>
        <v>775000</v>
      </c>
      <c r="H15562" s="69" t="s">
        <v>552</v>
      </c>
      <c r="I15562" s="73" t="s">
        <v>12470</v>
      </c>
    </row>
    <row r="15563" spans="1:9" hidden="1" x14ac:dyDescent="0.25">
      <c r="A15563" s="218">
        <v>44690</v>
      </c>
      <c r="B15563" s="63" t="s">
        <v>12385</v>
      </c>
      <c r="C15563" s="77" t="s">
        <v>12473</v>
      </c>
      <c r="D15563" s="60">
        <v>1</v>
      </c>
      <c r="E15563" s="60" t="s">
        <v>31</v>
      </c>
      <c r="F15563" s="211">
        <v>775000</v>
      </c>
      <c r="G15563" s="68">
        <f t="shared" si="446"/>
        <v>775000</v>
      </c>
      <c r="H15563" s="69" t="s">
        <v>552</v>
      </c>
      <c r="I15563" s="73" t="s">
        <v>12470</v>
      </c>
    </row>
    <row r="15564" spans="1:9" hidden="1" x14ac:dyDescent="0.25">
      <c r="A15564" s="218">
        <v>44690</v>
      </c>
      <c r="B15564" s="63" t="s">
        <v>12385</v>
      </c>
      <c r="C15564" s="77" t="s">
        <v>12474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12470</v>
      </c>
    </row>
    <row r="15565" spans="1:9" hidden="1" x14ac:dyDescent="0.25">
      <c r="A15565" s="218">
        <v>44690</v>
      </c>
      <c r="B15565" s="63" t="s">
        <v>12385</v>
      </c>
      <c r="C15565" s="77" t="s">
        <v>12475</v>
      </c>
      <c r="D15565" s="81">
        <v>1</v>
      </c>
      <c r="E15565" s="66" t="s">
        <v>31</v>
      </c>
      <c r="F15565" s="211">
        <v>775000</v>
      </c>
      <c r="G15565" s="68">
        <f t="shared" ref="G15565:G15602" si="447">F15565*D15565</f>
        <v>775000</v>
      </c>
      <c r="H15565" s="69" t="s">
        <v>552</v>
      </c>
      <c r="I15565" s="73" t="s">
        <v>12470</v>
      </c>
    </row>
    <row r="15566" spans="1:9" hidden="1" x14ac:dyDescent="0.25">
      <c r="A15566" s="218">
        <v>44690</v>
      </c>
      <c r="B15566" s="63" t="s">
        <v>12385</v>
      </c>
      <c r="C15566" s="60" t="s">
        <v>12476</v>
      </c>
      <c r="D15566" s="65">
        <v>1</v>
      </c>
      <c r="E15566" s="66" t="s">
        <v>31</v>
      </c>
      <c r="F15566" s="211">
        <v>775000</v>
      </c>
      <c r="G15566" s="217">
        <f t="shared" si="447"/>
        <v>775000</v>
      </c>
      <c r="H15566" s="69" t="s">
        <v>552</v>
      </c>
      <c r="I15566" s="73" t="s">
        <v>12470</v>
      </c>
    </row>
    <row r="15567" spans="1:9" hidden="1" x14ac:dyDescent="0.25">
      <c r="A15567" s="218">
        <v>44690</v>
      </c>
      <c r="B15567" s="63" t="s">
        <v>12385</v>
      </c>
      <c r="C15567" s="75" t="s">
        <v>12477</v>
      </c>
      <c r="D15567" s="65">
        <v>1</v>
      </c>
      <c r="E15567" s="66" t="s">
        <v>31</v>
      </c>
      <c r="F15567" s="211">
        <v>775000</v>
      </c>
      <c r="G15567" s="217">
        <f t="shared" si="447"/>
        <v>775000</v>
      </c>
      <c r="H15567" s="69" t="s">
        <v>552</v>
      </c>
      <c r="I15567" s="73" t="s">
        <v>12470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12470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12470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4522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6892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47"/>
        <v>37500</v>
      </c>
      <c r="H15573" s="69" t="s">
        <v>6893</v>
      </c>
      <c r="I15573" s="73"/>
    </row>
    <row r="15574" spans="1:9" hidden="1" x14ac:dyDescent="0.25">
      <c r="A15574" s="218">
        <v>44690</v>
      </c>
      <c r="B15574" s="60" t="s">
        <v>6894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47"/>
        <v>40000</v>
      </c>
      <c r="H15574" s="69" t="s">
        <v>6893</v>
      </c>
      <c r="I15574" s="73"/>
    </row>
    <row r="15575" spans="1:9" hidden="1" x14ac:dyDescent="0.25">
      <c r="A15575" s="218">
        <v>44690</v>
      </c>
      <c r="B15575" s="60" t="s">
        <v>6895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47"/>
        <v>450000</v>
      </c>
      <c r="H15575" s="69" t="s">
        <v>6893</v>
      </c>
      <c r="I15575" s="73"/>
    </row>
    <row r="15576" spans="1:9" hidden="1" x14ac:dyDescent="0.25">
      <c r="A15576" s="218">
        <v>44690</v>
      </c>
      <c r="B15576" s="60" t="s">
        <v>6896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47"/>
        <v>613000</v>
      </c>
      <c r="H15576" s="69" t="s">
        <v>6893</v>
      </c>
      <c r="I15576" s="73"/>
    </row>
    <row r="15577" spans="1:9" hidden="1" x14ac:dyDescent="0.25">
      <c r="A15577" s="218">
        <v>44690</v>
      </c>
      <c r="B15577" s="79" t="s">
        <v>4205</v>
      </c>
      <c r="C15577" s="71" t="s">
        <v>5967</v>
      </c>
      <c r="D15577" s="60">
        <v>1</v>
      </c>
      <c r="E15577" s="71" t="s">
        <v>31</v>
      </c>
      <c r="F15577" s="89">
        <v>265000</v>
      </c>
      <c r="G15577" s="68">
        <f t="shared" si="447"/>
        <v>265000</v>
      </c>
      <c r="H15577" s="69" t="s">
        <v>789</v>
      </c>
      <c r="I15577" s="73" t="s">
        <v>8751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47"/>
        <v>230000</v>
      </c>
      <c r="H15578" s="69" t="s">
        <v>789</v>
      </c>
      <c r="I15578" s="73" t="s">
        <v>8751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8751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8751</v>
      </c>
    </row>
    <row r="15581" spans="1:9" hidden="1" x14ac:dyDescent="0.25">
      <c r="A15581" s="218">
        <v>44690</v>
      </c>
      <c r="B15581" s="60" t="s">
        <v>12037</v>
      </c>
      <c r="C15581" s="60" t="s">
        <v>12478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8751</v>
      </c>
    </row>
    <row r="15582" spans="1:9" hidden="1" x14ac:dyDescent="0.25">
      <c r="A15582" s="218">
        <v>44690</v>
      </c>
      <c r="B15582" s="378" t="s">
        <v>465</v>
      </c>
      <c r="C15582" s="584" t="s">
        <v>12479</v>
      </c>
      <c r="D15582" s="377">
        <v>1</v>
      </c>
      <c r="E15582" s="501" t="s">
        <v>31</v>
      </c>
      <c r="F15582" s="380">
        <v>1700000</v>
      </c>
      <c r="G15582" s="380">
        <f t="shared" si="447"/>
        <v>1700000</v>
      </c>
      <c r="H15582" s="445" t="s">
        <v>536</v>
      </c>
      <c r="I15582" s="378" t="s">
        <v>8768</v>
      </c>
    </row>
    <row r="15583" spans="1:9" hidden="1" x14ac:dyDescent="0.25">
      <c r="A15583" s="218">
        <v>44690</v>
      </c>
      <c r="B15583" s="378" t="s">
        <v>465</v>
      </c>
      <c r="C15583" s="584" t="s">
        <v>12480</v>
      </c>
      <c r="D15583" s="377">
        <v>1</v>
      </c>
      <c r="E15583" s="501" t="s">
        <v>31</v>
      </c>
      <c r="F15583" s="380">
        <v>1700000</v>
      </c>
      <c r="G15583" s="382">
        <f t="shared" si="447"/>
        <v>1700000</v>
      </c>
      <c r="H15583" s="445" t="s">
        <v>536</v>
      </c>
      <c r="I15583" s="378" t="s">
        <v>8768</v>
      </c>
    </row>
    <row r="15584" spans="1:9" hidden="1" x14ac:dyDescent="0.25">
      <c r="A15584" s="218">
        <v>44690</v>
      </c>
      <c r="B15584" s="388" t="s">
        <v>464</v>
      </c>
      <c r="C15584" s="446" t="s">
        <v>463</v>
      </c>
      <c r="D15584" s="377">
        <v>2</v>
      </c>
      <c r="E15584" s="501" t="s">
        <v>31</v>
      </c>
      <c r="F15584" s="380">
        <v>175000</v>
      </c>
      <c r="G15584" s="380">
        <f t="shared" si="447"/>
        <v>350000</v>
      </c>
      <c r="H15584" s="445" t="s">
        <v>536</v>
      </c>
      <c r="I15584" s="378" t="s">
        <v>8768</v>
      </c>
    </row>
    <row r="15585" spans="1:9" hidden="1" x14ac:dyDescent="0.25">
      <c r="A15585" s="218">
        <v>44690</v>
      </c>
      <c r="B15585" s="378" t="s">
        <v>469</v>
      </c>
      <c r="C15585" s="378" t="s">
        <v>463</v>
      </c>
      <c r="D15585" s="377">
        <v>2</v>
      </c>
      <c r="E15585" s="501" t="s">
        <v>31</v>
      </c>
      <c r="F15585" s="382">
        <v>40000</v>
      </c>
      <c r="G15585" s="382">
        <f t="shared" si="447"/>
        <v>80000</v>
      </c>
      <c r="H15585" s="445" t="s">
        <v>536</v>
      </c>
      <c r="I15585" s="378" t="s">
        <v>8768</v>
      </c>
    </row>
    <row r="15586" spans="1:9" hidden="1" x14ac:dyDescent="0.25">
      <c r="A15586" s="218">
        <v>44690</v>
      </c>
      <c r="B15586" s="60" t="s">
        <v>6897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47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4254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47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47"/>
        <v>15650</v>
      </c>
      <c r="H15588" s="69" t="s">
        <v>6869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47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47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6898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47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47"/>
        <v>75000</v>
      </c>
      <c r="H15592" s="69" t="s">
        <v>6869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47"/>
        <v>78250</v>
      </c>
      <c r="H15593" s="69" t="s">
        <v>6869</v>
      </c>
      <c r="I15593" s="73"/>
    </row>
    <row r="15594" spans="1:9" hidden="1" x14ac:dyDescent="0.25">
      <c r="A15594" s="218">
        <v>44721</v>
      </c>
      <c r="B15594" s="60" t="s">
        <v>5174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47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5175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47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5176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6904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5883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6899</v>
      </c>
      <c r="C15599" s="60" t="s">
        <v>6900</v>
      </c>
      <c r="D15599" s="65">
        <v>1</v>
      </c>
      <c r="E15599" s="66" t="s">
        <v>1134</v>
      </c>
      <c r="F15599" s="67">
        <v>35000</v>
      </c>
      <c r="G15599" s="68">
        <f t="shared" si="447"/>
        <v>35000</v>
      </c>
      <c r="H15599" s="69" t="s">
        <v>126</v>
      </c>
      <c r="I15599" s="73" t="s">
        <v>8777</v>
      </c>
    </row>
    <row r="15600" spans="1:9" hidden="1" x14ac:dyDescent="0.25">
      <c r="A15600" s="218">
        <v>44721</v>
      </c>
      <c r="B15600" s="71" t="s">
        <v>6101</v>
      </c>
      <c r="C15600" s="60" t="s">
        <v>5950</v>
      </c>
      <c r="D15600" s="60">
        <v>1</v>
      </c>
      <c r="E15600" s="71" t="s">
        <v>31</v>
      </c>
      <c r="F15600" s="61">
        <v>275000</v>
      </c>
      <c r="G15600" s="68">
        <f t="shared" si="447"/>
        <v>275000</v>
      </c>
      <c r="H15600" s="69" t="s">
        <v>126</v>
      </c>
      <c r="I15600" s="73" t="s">
        <v>8777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47"/>
        <v>297000</v>
      </c>
      <c r="H15601" s="69" t="s">
        <v>126</v>
      </c>
      <c r="I15601" s="73" t="s">
        <v>8777</v>
      </c>
    </row>
    <row r="15602" spans="1:9" hidden="1" x14ac:dyDescent="0.25">
      <c r="A15602" s="218">
        <v>44721</v>
      </c>
      <c r="B15602" s="60" t="s">
        <v>6475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47"/>
        <v>95000</v>
      </c>
      <c r="H15602" s="69" t="s">
        <v>126</v>
      </c>
      <c r="I15602" s="73" t="s">
        <v>8777</v>
      </c>
    </row>
    <row r="15603" spans="1:9" hidden="1" x14ac:dyDescent="0.25">
      <c r="A15603" s="218">
        <v>44721</v>
      </c>
      <c r="B15603" s="60" t="s">
        <v>8381</v>
      </c>
      <c r="C15603" s="60" t="s">
        <v>8382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8777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48">F15604*D15604</f>
        <v>39000</v>
      </c>
      <c r="H15604" s="69" t="s">
        <v>126</v>
      </c>
      <c r="I15604" s="73" t="s">
        <v>8777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48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6902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48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6903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48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48"/>
        <v>193500</v>
      </c>
      <c r="H15608" s="69" t="s">
        <v>667</v>
      </c>
      <c r="I15608" s="73" t="s">
        <v>8796</v>
      </c>
    </row>
    <row r="15609" spans="1:9" hidden="1" x14ac:dyDescent="0.25">
      <c r="A15609" s="218">
        <v>44721</v>
      </c>
      <c r="B15609" s="79" t="s">
        <v>4852</v>
      </c>
      <c r="C15609" s="60" t="s">
        <v>4853</v>
      </c>
      <c r="D15609" s="60">
        <v>1</v>
      </c>
      <c r="E15609" s="71" t="s">
        <v>31</v>
      </c>
      <c r="F15609" s="89">
        <v>187035</v>
      </c>
      <c r="G15609" s="68">
        <f t="shared" si="448"/>
        <v>187035</v>
      </c>
      <c r="H15609" s="69" t="s">
        <v>667</v>
      </c>
      <c r="I15609" s="73" t="s">
        <v>8796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48"/>
        <v>45000</v>
      </c>
      <c r="H15610" s="69" t="s">
        <v>667</v>
      </c>
      <c r="I15610" s="73" t="s">
        <v>8796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48"/>
        <v>50000</v>
      </c>
      <c r="H15611" s="69" t="s">
        <v>667</v>
      </c>
      <c r="I15611" s="73" t="s">
        <v>8796</v>
      </c>
    </row>
    <row r="15612" spans="1:9" hidden="1" x14ac:dyDescent="0.25">
      <c r="A15612" s="218">
        <v>44721</v>
      </c>
      <c r="B15612" s="60" t="s">
        <v>6516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48"/>
        <v>41250</v>
      </c>
      <c r="H15612" s="69" t="s">
        <v>667</v>
      </c>
      <c r="I15612" s="73" t="s">
        <v>8796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48"/>
        <v>193500</v>
      </c>
      <c r="H15613" s="69" t="s">
        <v>1788</v>
      </c>
      <c r="I15613" s="73" t="s">
        <v>8720</v>
      </c>
    </row>
    <row r="15614" spans="1:9" hidden="1" x14ac:dyDescent="0.25">
      <c r="A15614" s="218">
        <v>44721</v>
      </c>
      <c r="B15614" s="79" t="s">
        <v>4852</v>
      </c>
      <c r="C15614" s="60" t="s">
        <v>4853</v>
      </c>
      <c r="D15614" s="60">
        <v>1</v>
      </c>
      <c r="E15614" s="71" t="s">
        <v>31</v>
      </c>
      <c r="F15614" s="89">
        <v>187035</v>
      </c>
      <c r="G15614" s="68">
        <f t="shared" si="448"/>
        <v>187035</v>
      </c>
      <c r="H15614" s="69" t="s">
        <v>1788</v>
      </c>
      <c r="I15614" s="73" t="s">
        <v>8720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8720</v>
      </c>
    </row>
    <row r="15616" spans="1:9" hidden="1" x14ac:dyDescent="0.25">
      <c r="A15616" s="218">
        <v>44721</v>
      </c>
      <c r="B15616" s="60" t="s">
        <v>6905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6905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12481</v>
      </c>
      <c r="I15617" s="526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48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48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12482</v>
      </c>
      <c r="D15620" s="81">
        <v>1</v>
      </c>
      <c r="E15620" s="66" t="s">
        <v>31</v>
      </c>
      <c r="F15620" s="61">
        <v>3400000</v>
      </c>
      <c r="G15620" s="68">
        <f t="shared" si="448"/>
        <v>3400000</v>
      </c>
      <c r="H15620" s="374" t="s">
        <v>552</v>
      </c>
      <c r="I15620" s="73" t="s">
        <v>12402</v>
      </c>
    </row>
    <row r="15621" spans="1:9" hidden="1" x14ac:dyDescent="0.25">
      <c r="A15621" s="218">
        <v>44721</v>
      </c>
      <c r="B15621" s="79" t="s">
        <v>101</v>
      </c>
      <c r="C15621" s="60" t="s">
        <v>12483</v>
      </c>
      <c r="D15621" s="65">
        <v>1</v>
      </c>
      <c r="E15621" s="66" t="s">
        <v>31</v>
      </c>
      <c r="F15621" s="61">
        <v>3400000</v>
      </c>
      <c r="G15621" s="217">
        <f t="shared" si="448"/>
        <v>3400000</v>
      </c>
      <c r="H15621" s="374" t="s">
        <v>552</v>
      </c>
      <c r="I15621" s="73" t="s">
        <v>12402</v>
      </c>
    </row>
    <row r="15622" spans="1:9" hidden="1" x14ac:dyDescent="0.25">
      <c r="A15622" s="218">
        <v>44721</v>
      </c>
      <c r="B15622" s="79" t="s">
        <v>101</v>
      </c>
      <c r="C15622" s="71" t="s">
        <v>12484</v>
      </c>
      <c r="D15622" s="60">
        <v>1</v>
      </c>
      <c r="E15622" s="60" t="s">
        <v>31</v>
      </c>
      <c r="F15622" s="61">
        <v>3400000</v>
      </c>
      <c r="G15622" s="217">
        <f t="shared" si="448"/>
        <v>3400000</v>
      </c>
      <c r="H15622" s="374" t="s">
        <v>552</v>
      </c>
      <c r="I15622" s="73" t="s">
        <v>12402</v>
      </c>
    </row>
    <row r="15623" spans="1:9" hidden="1" x14ac:dyDescent="0.25">
      <c r="A15623" s="218">
        <v>44721</v>
      </c>
      <c r="B15623" s="79" t="s">
        <v>101</v>
      </c>
      <c r="C15623" s="60" t="s">
        <v>12485</v>
      </c>
      <c r="D15623" s="60">
        <v>1</v>
      </c>
      <c r="E15623" s="60" t="s">
        <v>31</v>
      </c>
      <c r="F15623" s="61">
        <v>3400000</v>
      </c>
      <c r="G15623" s="217">
        <f t="shared" si="448"/>
        <v>3400000</v>
      </c>
      <c r="H15623" s="374" t="s">
        <v>552</v>
      </c>
      <c r="I15623" s="73" t="s">
        <v>12402</v>
      </c>
    </row>
    <row r="15624" spans="1:9" hidden="1" x14ac:dyDescent="0.25">
      <c r="A15624" s="218">
        <v>44751</v>
      </c>
      <c r="B15624" s="79" t="s">
        <v>6916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48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6910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48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6911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48"/>
        <v>26000</v>
      </c>
      <c r="H15626" s="69" t="s">
        <v>6912</v>
      </c>
      <c r="I15626" s="73"/>
    </row>
    <row r="15627" spans="1:9" hidden="1" x14ac:dyDescent="0.25">
      <c r="A15627" s="218">
        <v>44751</v>
      </c>
      <c r="B15627" s="77" t="s">
        <v>6755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48"/>
        <v>180000</v>
      </c>
      <c r="H15627" s="69" t="s">
        <v>147</v>
      </c>
      <c r="I15627" s="73" t="s">
        <v>8780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6893</v>
      </c>
      <c r="I15628" s="73"/>
    </row>
    <row r="15629" spans="1:9" hidden="1" x14ac:dyDescent="0.25">
      <c r="A15629" s="218">
        <v>44751</v>
      </c>
      <c r="B15629" s="60" t="s">
        <v>6918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6542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6915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6909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4750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48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6917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48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6838</v>
      </c>
      <c r="C15635" s="60" t="s">
        <v>6839</v>
      </c>
      <c r="D15635" s="65">
        <v>1</v>
      </c>
      <c r="E15635" s="66" t="s">
        <v>71</v>
      </c>
      <c r="F15635" s="72">
        <v>135000</v>
      </c>
      <c r="G15635" s="68">
        <f t="shared" si="448"/>
        <v>135000</v>
      </c>
      <c r="H15635" s="69" t="s">
        <v>138</v>
      </c>
      <c r="I15635" s="73" t="s">
        <v>8793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6869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6869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6869</v>
      </c>
      <c r="I15638" s="73"/>
    </row>
    <row r="15639" spans="1:9" hidden="1" x14ac:dyDescent="0.25">
      <c r="A15639" s="218">
        <v>44751</v>
      </c>
      <c r="B15639" s="74" t="s">
        <v>4522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49">F15639*D15639</f>
        <v>12500</v>
      </c>
      <c r="H15639" s="69" t="s">
        <v>6869</v>
      </c>
      <c r="I15639" s="73"/>
    </row>
    <row r="15640" spans="1:9" hidden="1" x14ac:dyDescent="0.25">
      <c r="A15640" s="218">
        <v>44751</v>
      </c>
      <c r="B15640" s="60" t="s">
        <v>6919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49"/>
        <v>24000</v>
      </c>
      <c r="H15640" s="69" t="s">
        <v>6869</v>
      </c>
      <c r="I15640" s="73"/>
    </row>
    <row r="15641" spans="1:9" hidden="1" x14ac:dyDescent="0.25">
      <c r="A15641" s="218">
        <v>44751</v>
      </c>
      <c r="B15641" s="60" t="s">
        <v>6920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49"/>
        <v>10500</v>
      </c>
      <c r="H15641" s="69" t="s">
        <v>6869</v>
      </c>
      <c r="I15641" s="73"/>
    </row>
    <row r="15642" spans="1:9" hidden="1" x14ac:dyDescent="0.25">
      <c r="A15642" s="218">
        <v>44751</v>
      </c>
      <c r="B15642" s="60" t="s">
        <v>6921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49"/>
        <v>4500</v>
      </c>
      <c r="H15642" s="69" t="s">
        <v>6869</v>
      </c>
      <c r="I15642" s="73"/>
    </row>
    <row r="15643" spans="1:9" hidden="1" x14ac:dyDescent="0.25">
      <c r="A15643" s="218">
        <v>44751</v>
      </c>
      <c r="B15643" s="63" t="s">
        <v>12309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49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6559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49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6922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49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49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49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4522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49"/>
        <v>12500</v>
      </c>
      <c r="H15648" s="69" t="s">
        <v>6869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6869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49"/>
        <v>40000</v>
      </c>
      <c r="H15650" s="69" t="s">
        <v>6869</v>
      </c>
      <c r="I15650" s="73"/>
    </row>
    <row r="15651" spans="1:9" hidden="1" x14ac:dyDescent="0.25">
      <c r="A15651" s="218">
        <v>44782</v>
      </c>
      <c r="B15651" s="63" t="s">
        <v>6925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49"/>
        <v>537500</v>
      </c>
      <c r="H15651" s="69" t="s">
        <v>6869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12486</v>
      </c>
      <c r="D15652" s="65">
        <v>1</v>
      </c>
      <c r="E15652" s="66" t="s">
        <v>31</v>
      </c>
      <c r="F15652" s="67">
        <v>1700000</v>
      </c>
      <c r="G15652" s="68">
        <f t="shared" si="449"/>
        <v>1700000</v>
      </c>
      <c r="H15652" s="69" t="s">
        <v>12487</v>
      </c>
      <c r="I15652" s="73" t="s">
        <v>12488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49"/>
        <v>175000</v>
      </c>
      <c r="H15653" s="69" t="s">
        <v>12487</v>
      </c>
      <c r="I15653" s="73" t="s">
        <v>12488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49"/>
        <v>40000</v>
      </c>
      <c r="H15654" s="69" t="s">
        <v>12487</v>
      </c>
      <c r="I15654" s="73" t="s">
        <v>12488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49"/>
        <v>830000</v>
      </c>
      <c r="H15655" s="69" t="s">
        <v>552</v>
      </c>
      <c r="I15655" s="73" t="s">
        <v>12488</v>
      </c>
    </row>
    <row r="15656" spans="1:9" hidden="1" x14ac:dyDescent="0.25">
      <c r="A15656" s="218">
        <v>44782</v>
      </c>
      <c r="B15656" s="60" t="s">
        <v>6183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49"/>
        <v>219000</v>
      </c>
      <c r="H15656" s="69" t="s">
        <v>552</v>
      </c>
      <c r="I15656" s="73" t="s">
        <v>12488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49"/>
        <v>297000</v>
      </c>
      <c r="H15657" s="69" t="s">
        <v>2744</v>
      </c>
      <c r="I15657" s="73" t="s">
        <v>8799</v>
      </c>
    </row>
    <row r="15658" spans="1:9" hidden="1" x14ac:dyDescent="0.25">
      <c r="A15658" s="218">
        <v>44782</v>
      </c>
      <c r="B15658" s="60" t="s">
        <v>6475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49"/>
        <v>95000</v>
      </c>
      <c r="H15658" s="69" t="s">
        <v>2744</v>
      </c>
      <c r="I15658" s="73" t="s">
        <v>8799</v>
      </c>
    </row>
    <row r="15659" spans="1:9" hidden="1" x14ac:dyDescent="0.25">
      <c r="A15659" s="218">
        <v>44782</v>
      </c>
      <c r="B15659" s="611" t="s">
        <v>5651</v>
      </c>
      <c r="C15659" s="491" t="s">
        <v>600</v>
      </c>
      <c r="D15659" s="486">
        <v>1</v>
      </c>
      <c r="E15659" s="487" t="s">
        <v>31</v>
      </c>
      <c r="F15659" s="591">
        <v>495000</v>
      </c>
      <c r="G15659" s="489">
        <f t="shared" si="449"/>
        <v>495000</v>
      </c>
      <c r="H15659" s="490" t="s">
        <v>2744</v>
      </c>
      <c r="I15659" s="617" t="s">
        <v>8799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49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5980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49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49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49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6924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49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6926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49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6938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49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6937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49"/>
        <v>240000</v>
      </c>
      <c r="H15667" s="69" t="s">
        <v>687</v>
      </c>
      <c r="I15667" s="73" t="s">
        <v>12489</v>
      </c>
    </row>
    <row r="15668" spans="1:9" hidden="1" x14ac:dyDescent="0.25">
      <c r="A15668" s="218">
        <v>44782</v>
      </c>
      <c r="B15668" s="63" t="s">
        <v>6938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49"/>
        <v>240000</v>
      </c>
      <c r="H15668" s="69" t="s">
        <v>687</v>
      </c>
      <c r="I15668" s="73" t="s">
        <v>12489</v>
      </c>
    </row>
    <row r="15669" spans="1:9" hidden="1" x14ac:dyDescent="0.25">
      <c r="A15669" s="218">
        <v>44813</v>
      </c>
      <c r="B15669" s="79" t="s">
        <v>6934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49"/>
        <v>800000</v>
      </c>
      <c r="H15669" s="69" t="s">
        <v>1916</v>
      </c>
      <c r="I15669" s="73" t="s">
        <v>12490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49"/>
        <v>75000</v>
      </c>
      <c r="H15670" s="69" t="s">
        <v>552</v>
      </c>
      <c r="I15670" s="73" t="s">
        <v>12490</v>
      </c>
    </row>
    <row r="15671" spans="1:9" hidden="1" x14ac:dyDescent="0.25">
      <c r="A15671" s="218">
        <v>44813</v>
      </c>
      <c r="B15671" s="60" t="s">
        <v>6936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49"/>
        <v>150000</v>
      </c>
      <c r="H15671" s="69" t="s">
        <v>6893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49"/>
        <v>140850</v>
      </c>
      <c r="H15672" s="69" t="s">
        <v>6869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49"/>
        <v>30000</v>
      </c>
      <c r="H15673" s="69" t="s">
        <v>6869</v>
      </c>
      <c r="I15673" s="73"/>
    </row>
    <row r="15674" spans="1:9" hidden="1" x14ac:dyDescent="0.25">
      <c r="A15674" s="218">
        <v>44813</v>
      </c>
      <c r="B15674" s="60" t="s">
        <v>6940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49"/>
        <v>14400</v>
      </c>
      <c r="H15674" s="69" t="s">
        <v>6204</v>
      </c>
      <c r="I15674" s="73"/>
    </row>
    <row r="15675" spans="1:9" hidden="1" x14ac:dyDescent="0.25">
      <c r="A15675" s="218">
        <v>44813</v>
      </c>
      <c r="B15675" s="63" t="s">
        <v>6941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49"/>
        <v>6000</v>
      </c>
      <c r="H15675" s="69" t="s">
        <v>6204</v>
      </c>
      <c r="I15675" s="73"/>
    </row>
    <row r="15676" spans="1:9" hidden="1" x14ac:dyDescent="0.25">
      <c r="A15676" s="218">
        <v>44813</v>
      </c>
      <c r="B15676" s="60" t="s">
        <v>6942</v>
      </c>
      <c r="C15676" s="60" t="s">
        <v>584</v>
      </c>
      <c r="D15676" s="81">
        <v>6</v>
      </c>
      <c r="E15676" s="76" t="s">
        <v>31</v>
      </c>
      <c r="F15676" s="398">
        <v>266.60000000000002</v>
      </c>
      <c r="G15676" s="217">
        <f t="shared" si="449"/>
        <v>1599.6000000000001</v>
      </c>
      <c r="H15676" s="69" t="s">
        <v>6204</v>
      </c>
      <c r="I15676" s="73"/>
    </row>
    <row r="15677" spans="1:9" hidden="1" x14ac:dyDescent="0.25">
      <c r="A15677" s="218">
        <v>44813</v>
      </c>
      <c r="B15677" s="60" t="s">
        <v>6944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49"/>
        <v>40000</v>
      </c>
      <c r="H15677" s="69" t="s">
        <v>6204</v>
      </c>
      <c r="I15677" s="73"/>
    </row>
    <row r="15678" spans="1:9" hidden="1" x14ac:dyDescent="0.25">
      <c r="A15678" s="218">
        <v>44813</v>
      </c>
      <c r="B15678" s="77" t="s">
        <v>6945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49"/>
        <v>15000</v>
      </c>
      <c r="H15678" s="69" t="s">
        <v>6204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12491</v>
      </c>
      <c r="D15679" s="65">
        <v>1</v>
      </c>
      <c r="E15679" s="76" t="s">
        <v>77</v>
      </c>
      <c r="F15679" s="72">
        <v>75000</v>
      </c>
      <c r="G15679" s="76">
        <f t="shared" si="449"/>
        <v>75000</v>
      </c>
      <c r="H15679" s="69" t="s">
        <v>6204</v>
      </c>
      <c r="I15679" s="73"/>
    </row>
    <row r="15680" spans="1:9" hidden="1" x14ac:dyDescent="0.25">
      <c r="A15680" s="218">
        <v>44813</v>
      </c>
      <c r="B15680" s="75" t="s">
        <v>6509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49"/>
        <v>58000</v>
      </c>
      <c r="H15680" s="69" t="s">
        <v>6943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49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12492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49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8892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49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12493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49"/>
        <v>530000</v>
      </c>
      <c r="H15684" s="69" t="s">
        <v>631</v>
      </c>
      <c r="I15684" s="73" t="s">
        <v>8810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49"/>
        <v>264000</v>
      </c>
      <c r="H15685" s="69" t="s">
        <v>631</v>
      </c>
      <c r="I15685" s="73" t="s">
        <v>8810</v>
      </c>
    </row>
    <row r="15686" spans="1:9" hidden="1" x14ac:dyDescent="0.25">
      <c r="A15686" s="218">
        <v>44813</v>
      </c>
      <c r="B15686" s="79" t="s">
        <v>41</v>
      </c>
      <c r="C15686" s="60" t="s">
        <v>12494</v>
      </c>
      <c r="D15686" s="65">
        <v>1</v>
      </c>
      <c r="E15686" s="66" t="s">
        <v>31</v>
      </c>
      <c r="F15686" s="68">
        <v>3975000</v>
      </c>
      <c r="G15686" s="68">
        <f t="shared" si="449"/>
        <v>3975000</v>
      </c>
      <c r="H15686" s="69" t="s">
        <v>12495</v>
      </c>
      <c r="I15686" s="73" t="s">
        <v>12496</v>
      </c>
    </row>
    <row r="15687" spans="1:9" hidden="1" x14ac:dyDescent="0.25">
      <c r="A15687" s="218">
        <v>44813</v>
      </c>
      <c r="B15687" s="79" t="s">
        <v>41</v>
      </c>
      <c r="C15687" s="60" t="s">
        <v>12497</v>
      </c>
      <c r="D15687" s="65">
        <v>1</v>
      </c>
      <c r="E15687" s="66" t="s">
        <v>31</v>
      </c>
      <c r="F15687" s="72">
        <v>3975000</v>
      </c>
      <c r="G15687" s="68">
        <f t="shared" si="449"/>
        <v>3975000</v>
      </c>
      <c r="H15687" s="69" t="s">
        <v>12495</v>
      </c>
      <c r="I15687" s="73" t="s">
        <v>12496</v>
      </c>
    </row>
    <row r="15688" spans="1:9" hidden="1" x14ac:dyDescent="0.25">
      <c r="A15688" s="218">
        <v>44813</v>
      </c>
      <c r="B15688" s="79" t="s">
        <v>3442</v>
      </c>
      <c r="C15688" s="65" t="s">
        <v>12498</v>
      </c>
      <c r="D15688" s="81">
        <v>1</v>
      </c>
      <c r="E15688" s="66" t="s">
        <v>31</v>
      </c>
      <c r="F15688" s="217">
        <v>1650000</v>
      </c>
      <c r="G15688" s="68">
        <f t="shared" si="449"/>
        <v>1650000</v>
      </c>
      <c r="H15688" s="69" t="s">
        <v>696</v>
      </c>
      <c r="I15688" s="73" t="s">
        <v>12496</v>
      </c>
    </row>
    <row r="15689" spans="1:9" hidden="1" x14ac:dyDescent="0.25">
      <c r="A15689" s="218">
        <v>44813</v>
      </c>
      <c r="B15689" s="79" t="s">
        <v>3442</v>
      </c>
      <c r="C15689" s="65" t="s">
        <v>12499</v>
      </c>
      <c r="D15689" s="81">
        <v>1</v>
      </c>
      <c r="E15689" s="66" t="s">
        <v>31</v>
      </c>
      <c r="F15689" s="217">
        <v>1650000</v>
      </c>
      <c r="G15689" s="68">
        <f t="shared" si="449"/>
        <v>1650000</v>
      </c>
      <c r="H15689" s="69" t="s">
        <v>696</v>
      </c>
      <c r="I15689" s="73" t="s">
        <v>12496</v>
      </c>
    </row>
    <row r="15690" spans="1:9" hidden="1" x14ac:dyDescent="0.25">
      <c r="A15690" s="218">
        <v>44813</v>
      </c>
      <c r="B15690" s="79" t="s">
        <v>3442</v>
      </c>
      <c r="C15690" s="65" t="s">
        <v>12500</v>
      </c>
      <c r="D15690" s="65">
        <v>1</v>
      </c>
      <c r="E15690" s="66" t="s">
        <v>31</v>
      </c>
      <c r="F15690" s="217">
        <v>1650000</v>
      </c>
      <c r="G15690" s="68">
        <f t="shared" si="449"/>
        <v>1650000</v>
      </c>
      <c r="H15690" s="69" t="s">
        <v>696</v>
      </c>
      <c r="I15690" s="73" t="s">
        <v>12496</v>
      </c>
    </row>
    <row r="15691" spans="1:9" hidden="1" x14ac:dyDescent="0.25">
      <c r="A15691" s="218">
        <v>44813</v>
      </c>
      <c r="B15691" s="79" t="s">
        <v>3442</v>
      </c>
      <c r="C15691" s="65" t="s">
        <v>12501</v>
      </c>
      <c r="D15691" s="65">
        <v>1</v>
      </c>
      <c r="E15691" s="66" t="s">
        <v>31</v>
      </c>
      <c r="F15691" s="217">
        <v>1650000</v>
      </c>
      <c r="G15691" s="217">
        <f t="shared" si="449"/>
        <v>1650000</v>
      </c>
      <c r="H15691" s="69" t="s">
        <v>696</v>
      </c>
      <c r="I15691" s="73" t="s">
        <v>12496</v>
      </c>
    </row>
    <row r="15692" spans="1:9" hidden="1" x14ac:dyDescent="0.25">
      <c r="A15692" s="218">
        <v>44813</v>
      </c>
      <c r="B15692" s="79" t="s">
        <v>3442</v>
      </c>
      <c r="C15692" s="65" t="s">
        <v>12502</v>
      </c>
      <c r="D15692" s="65">
        <v>1</v>
      </c>
      <c r="E15692" s="66" t="s">
        <v>31</v>
      </c>
      <c r="F15692" s="217">
        <v>1650000</v>
      </c>
      <c r="G15692" s="68">
        <f t="shared" si="449"/>
        <v>1650000</v>
      </c>
      <c r="H15692" s="69" t="s">
        <v>696</v>
      </c>
      <c r="I15692" s="73" t="s">
        <v>12496</v>
      </c>
    </row>
    <row r="15693" spans="1:9" hidden="1" x14ac:dyDescent="0.25">
      <c r="A15693" s="218">
        <v>44813</v>
      </c>
      <c r="B15693" s="79" t="s">
        <v>3442</v>
      </c>
      <c r="C15693" s="65" t="s">
        <v>12503</v>
      </c>
      <c r="D15693" s="81">
        <v>1</v>
      </c>
      <c r="E15693" s="66" t="s">
        <v>31</v>
      </c>
      <c r="F15693" s="217">
        <v>1650000</v>
      </c>
      <c r="G15693" s="68">
        <f t="shared" si="449"/>
        <v>1650000</v>
      </c>
      <c r="H15693" s="69" t="s">
        <v>696</v>
      </c>
      <c r="I15693" s="73" t="s">
        <v>12496</v>
      </c>
    </row>
    <row r="15694" spans="1:9" hidden="1" x14ac:dyDescent="0.25">
      <c r="A15694" s="218">
        <v>44813</v>
      </c>
      <c r="B15694" s="79" t="s">
        <v>3442</v>
      </c>
      <c r="C15694" s="65" t="s">
        <v>12504</v>
      </c>
      <c r="D15694" s="65">
        <v>1</v>
      </c>
      <c r="E15694" s="66" t="s">
        <v>31</v>
      </c>
      <c r="F15694" s="217">
        <v>1650000</v>
      </c>
      <c r="G15694" s="68">
        <f t="shared" si="449"/>
        <v>1650000</v>
      </c>
      <c r="H15694" s="69" t="s">
        <v>696</v>
      </c>
      <c r="I15694" s="73" t="s">
        <v>12496</v>
      </c>
    </row>
    <row r="15695" spans="1:9" hidden="1" x14ac:dyDescent="0.25">
      <c r="A15695" s="218">
        <v>44813</v>
      </c>
      <c r="B15695" s="79" t="s">
        <v>3442</v>
      </c>
      <c r="C15695" s="65" t="s">
        <v>12505</v>
      </c>
      <c r="D15695" s="65">
        <v>1</v>
      </c>
      <c r="E15695" s="66" t="s">
        <v>31</v>
      </c>
      <c r="F15695" s="217">
        <v>1650000</v>
      </c>
      <c r="G15695" s="217">
        <f t="shared" si="449"/>
        <v>1650000</v>
      </c>
      <c r="H15695" s="69" t="s">
        <v>696</v>
      </c>
      <c r="I15695" s="73" t="s">
        <v>12496</v>
      </c>
    </row>
    <row r="15696" spans="1:9" hidden="1" x14ac:dyDescent="0.25">
      <c r="A15696" s="218">
        <v>44813</v>
      </c>
      <c r="B15696" s="79" t="s">
        <v>3442</v>
      </c>
      <c r="C15696" s="65" t="s">
        <v>12506</v>
      </c>
      <c r="D15696" s="65">
        <v>1</v>
      </c>
      <c r="E15696" s="66" t="s">
        <v>31</v>
      </c>
      <c r="F15696" s="217">
        <v>1650000</v>
      </c>
      <c r="G15696" s="217">
        <f t="shared" si="449"/>
        <v>1650000</v>
      </c>
      <c r="H15696" s="69" t="s">
        <v>696</v>
      </c>
      <c r="I15696" s="73" t="s">
        <v>12496</v>
      </c>
    </row>
    <row r="15697" spans="1:9" hidden="1" x14ac:dyDescent="0.25">
      <c r="A15697" s="218">
        <v>44813</v>
      </c>
      <c r="B15697" s="79" t="s">
        <v>3442</v>
      </c>
      <c r="C15697" s="520" t="s">
        <v>12507</v>
      </c>
      <c r="D15697" s="65">
        <v>1</v>
      </c>
      <c r="E15697" s="66" t="s">
        <v>31</v>
      </c>
      <c r="F15697" s="217">
        <v>1650000</v>
      </c>
      <c r="G15697" s="68">
        <f t="shared" si="449"/>
        <v>1650000</v>
      </c>
      <c r="H15697" s="69" t="s">
        <v>696</v>
      </c>
      <c r="I15697" s="73" t="s">
        <v>12496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49"/>
        <v>470000</v>
      </c>
      <c r="H15698" s="69" t="s">
        <v>696</v>
      </c>
      <c r="I15698" s="73" t="s">
        <v>12508</v>
      </c>
    </row>
    <row r="15699" spans="1:9" hidden="1" x14ac:dyDescent="0.25">
      <c r="A15699" s="218">
        <v>44813</v>
      </c>
      <c r="B15699" s="60" t="s">
        <v>6901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49"/>
        <v>650000</v>
      </c>
      <c r="H15699" s="69" t="s">
        <v>696</v>
      </c>
      <c r="I15699" s="73" t="s">
        <v>12508</v>
      </c>
    </row>
    <row r="15700" spans="1:9" hidden="1" x14ac:dyDescent="0.25">
      <c r="A15700" s="218">
        <v>44813</v>
      </c>
      <c r="B15700" s="60" t="s">
        <v>6884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49"/>
        <v>285000</v>
      </c>
      <c r="H15700" s="69" t="s">
        <v>696</v>
      </c>
      <c r="I15700" s="73" t="s">
        <v>12508</v>
      </c>
    </row>
    <row r="15701" spans="1:9" hidden="1" x14ac:dyDescent="0.25">
      <c r="A15701" s="218">
        <v>44813</v>
      </c>
      <c r="B15701" s="111" t="s">
        <v>12509</v>
      </c>
      <c r="C15701" s="119" t="s">
        <v>12510</v>
      </c>
      <c r="D15701" s="65">
        <v>1</v>
      </c>
      <c r="E15701" s="66" t="s">
        <v>31</v>
      </c>
      <c r="F15701" s="67">
        <v>500000</v>
      </c>
      <c r="G15701" s="217">
        <f t="shared" si="449"/>
        <v>500000</v>
      </c>
      <c r="H15701" s="69" t="s">
        <v>696</v>
      </c>
      <c r="I15701" s="73" t="s">
        <v>12508</v>
      </c>
    </row>
    <row r="15702" spans="1:9" hidden="1" x14ac:dyDescent="0.25">
      <c r="A15702" s="218">
        <v>44813</v>
      </c>
      <c r="B15702" s="63" t="s">
        <v>12511</v>
      </c>
      <c r="C15702" s="71" t="s">
        <v>12510</v>
      </c>
      <c r="D15702" s="65">
        <v>8</v>
      </c>
      <c r="E15702" s="66" t="s">
        <v>64</v>
      </c>
      <c r="F15702" s="89">
        <v>10000</v>
      </c>
      <c r="G15702" s="217">
        <f t="shared" si="449"/>
        <v>80000</v>
      </c>
      <c r="H15702" s="69" t="s">
        <v>696</v>
      </c>
      <c r="I15702" s="73" t="s">
        <v>12508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12508</v>
      </c>
    </row>
    <row r="15704" spans="1:9" hidden="1" x14ac:dyDescent="0.25">
      <c r="A15704" s="218">
        <v>44813</v>
      </c>
      <c r="B15704" s="63" t="s">
        <v>6935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8809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6179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26"/>
    </row>
    <row r="15707" spans="1:9" hidden="1" x14ac:dyDescent="0.25">
      <c r="A15707" s="218">
        <v>44813</v>
      </c>
      <c r="B15707" s="132" t="s">
        <v>6946</v>
      </c>
      <c r="C15707" s="75" t="s">
        <v>6947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50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50"/>
        <v>1776158</v>
      </c>
      <c r="H15709" s="69" t="s">
        <v>6686</v>
      </c>
      <c r="I15709" s="73" t="s">
        <v>12512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50"/>
        <v>20000</v>
      </c>
      <c r="H15710" s="69" t="s">
        <v>6686</v>
      </c>
      <c r="I15710" s="73" t="s">
        <v>12512</v>
      </c>
    </row>
    <row r="15711" spans="1:9" hidden="1" x14ac:dyDescent="0.25">
      <c r="A15711" s="218">
        <v>44813</v>
      </c>
      <c r="B15711" s="60" t="s">
        <v>6865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50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50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50"/>
        <v>264000</v>
      </c>
      <c r="H15713" s="69" t="s">
        <v>1146</v>
      </c>
      <c r="I15713" s="73" t="s">
        <v>8811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3">
        <v>36000</v>
      </c>
      <c r="G15714" s="68">
        <f t="shared" si="450"/>
        <v>108000</v>
      </c>
      <c r="H15714" s="69" t="s">
        <v>1146</v>
      </c>
      <c r="I15714" s="73" t="s">
        <v>8811</v>
      </c>
    </row>
    <row r="15715" spans="1:9" hidden="1" x14ac:dyDescent="0.25">
      <c r="A15715" s="218">
        <v>44843</v>
      </c>
      <c r="B15715" s="79" t="s">
        <v>5651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50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50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50"/>
        <v>30000</v>
      </c>
      <c r="H15717" s="69" t="s">
        <v>6204</v>
      </c>
      <c r="I15717" s="73"/>
    </row>
    <row r="15718" spans="1:9" hidden="1" x14ac:dyDescent="0.25">
      <c r="A15718" s="218">
        <v>44843</v>
      </c>
      <c r="B15718" s="111" t="s">
        <v>4522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50"/>
        <v>26000</v>
      </c>
      <c r="H15718" s="69" t="s">
        <v>6204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50"/>
        <v>13125</v>
      </c>
      <c r="H15719" s="69" t="s">
        <v>6204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6204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50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50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4522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50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50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3">
        <v>0.5</v>
      </c>
      <c r="E15725" s="66" t="s">
        <v>71</v>
      </c>
      <c r="F15725" s="72">
        <v>650000</v>
      </c>
      <c r="G15725" s="68">
        <f t="shared" si="450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3983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50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50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50"/>
        <v>264000</v>
      </c>
      <c r="H15728" s="69" t="s">
        <v>1788</v>
      </c>
      <c r="I15728" s="73" t="s">
        <v>12513</v>
      </c>
    </row>
    <row r="15729" spans="1:9" hidden="1" x14ac:dyDescent="0.25">
      <c r="A15729" s="218">
        <v>44843</v>
      </c>
      <c r="B15729" s="60" t="s">
        <v>8360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50"/>
        <v>100000</v>
      </c>
      <c r="H15729" s="69" t="s">
        <v>198</v>
      </c>
      <c r="I15729" s="73" t="s">
        <v>8814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12514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51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6948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51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6949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51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51"/>
        <v>110000</v>
      </c>
      <c r="H15735" s="69" t="s">
        <v>2319</v>
      </c>
      <c r="I15735" s="73" t="s">
        <v>8821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51"/>
        <v>900000</v>
      </c>
      <c r="H15736" s="69" t="s">
        <v>1043</v>
      </c>
      <c r="I15736" s="73" t="s">
        <v>8820</v>
      </c>
    </row>
    <row r="15737" spans="1:9" hidden="1" x14ac:dyDescent="0.25">
      <c r="A15737" s="218">
        <v>44843</v>
      </c>
      <c r="B15737" s="60" t="s">
        <v>115</v>
      </c>
      <c r="C15737" s="60" t="s">
        <v>11681</v>
      </c>
      <c r="D15737" s="65">
        <v>1</v>
      </c>
      <c r="E15737" s="66" t="s">
        <v>31</v>
      </c>
      <c r="F15737" s="67">
        <v>2100000</v>
      </c>
      <c r="G15737" s="68">
        <f t="shared" si="451"/>
        <v>2100000</v>
      </c>
      <c r="H15737" s="69" t="s">
        <v>1105</v>
      </c>
      <c r="I15737" s="73" t="s">
        <v>8838</v>
      </c>
    </row>
    <row r="15738" spans="1:9" hidden="1" x14ac:dyDescent="0.25">
      <c r="A15738" s="218">
        <v>44843</v>
      </c>
      <c r="B15738" s="60" t="s">
        <v>115</v>
      </c>
      <c r="C15738" s="60" t="s">
        <v>12410</v>
      </c>
      <c r="D15738" s="65">
        <v>1</v>
      </c>
      <c r="E15738" s="76" t="s">
        <v>31</v>
      </c>
      <c r="F15738" s="72">
        <v>2100000</v>
      </c>
      <c r="G15738" s="217">
        <f t="shared" si="451"/>
        <v>2100000</v>
      </c>
      <c r="H15738" s="69" t="s">
        <v>1105</v>
      </c>
      <c r="I15738" s="73" t="s">
        <v>8838</v>
      </c>
    </row>
    <row r="15739" spans="1:9" hidden="1" x14ac:dyDescent="0.25">
      <c r="A15739" s="218">
        <v>44843</v>
      </c>
      <c r="B15739" s="60" t="s">
        <v>115</v>
      </c>
      <c r="C15739" s="119" t="s">
        <v>12515</v>
      </c>
      <c r="D15739" s="65">
        <v>1</v>
      </c>
      <c r="E15739" s="66" t="s">
        <v>31</v>
      </c>
      <c r="F15739" s="67">
        <v>2100000</v>
      </c>
      <c r="G15739" s="68">
        <f t="shared" si="451"/>
        <v>2100000</v>
      </c>
      <c r="H15739" s="69" t="s">
        <v>909</v>
      </c>
      <c r="I15739" s="73" t="s">
        <v>8822</v>
      </c>
    </row>
    <row r="15740" spans="1:9" hidden="1" x14ac:dyDescent="0.25">
      <c r="A15740" s="218">
        <v>44843</v>
      </c>
      <c r="B15740" s="60" t="s">
        <v>115</v>
      </c>
      <c r="C15740" s="71" t="s">
        <v>12516</v>
      </c>
      <c r="D15740" s="65">
        <v>1</v>
      </c>
      <c r="E15740" s="66" t="s">
        <v>31</v>
      </c>
      <c r="F15740" s="67">
        <v>2100000</v>
      </c>
      <c r="G15740" s="68">
        <f t="shared" si="451"/>
        <v>2100000</v>
      </c>
      <c r="H15740" s="69" t="s">
        <v>909</v>
      </c>
      <c r="I15740" s="73" t="s">
        <v>8822</v>
      </c>
    </row>
    <row r="15741" spans="1:9" hidden="1" x14ac:dyDescent="0.25">
      <c r="A15741" s="218">
        <v>44843</v>
      </c>
      <c r="B15741" s="60" t="s">
        <v>115</v>
      </c>
      <c r="C15741" s="60" t="s">
        <v>12517</v>
      </c>
      <c r="D15741" s="65">
        <v>1</v>
      </c>
      <c r="E15741" s="66" t="s">
        <v>31</v>
      </c>
      <c r="F15741" s="67">
        <v>2100000</v>
      </c>
      <c r="G15741" s="68">
        <f t="shared" si="451"/>
        <v>2100000</v>
      </c>
      <c r="H15741" s="69" t="s">
        <v>909</v>
      </c>
      <c r="I15741" s="73" t="s">
        <v>8822</v>
      </c>
    </row>
    <row r="15742" spans="1:9" hidden="1" x14ac:dyDescent="0.25">
      <c r="A15742" s="218">
        <v>44843</v>
      </c>
      <c r="B15742" s="60" t="s">
        <v>115</v>
      </c>
      <c r="C15742" s="75" t="s">
        <v>12515</v>
      </c>
      <c r="D15742" s="65">
        <v>1</v>
      </c>
      <c r="E15742" s="66" t="s">
        <v>31</v>
      </c>
      <c r="F15742" s="67">
        <v>2100000</v>
      </c>
      <c r="G15742" s="68">
        <f t="shared" si="451"/>
        <v>2100000</v>
      </c>
      <c r="H15742" s="69" t="s">
        <v>909</v>
      </c>
      <c r="I15742" s="73" t="s">
        <v>8822</v>
      </c>
    </row>
    <row r="15743" spans="1:9" hidden="1" x14ac:dyDescent="0.25">
      <c r="A15743" s="218">
        <v>44843</v>
      </c>
      <c r="B15743" s="79" t="s">
        <v>5651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8839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51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6951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51"/>
        <v>300000</v>
      </c>
      <c r="H15745" s="69" t="s">
        <v>6952</v>
      </c>
      <c r="I15745" s="73" t="s">
        <v>8779</v>
      </c>
    </row>
    <row r="15746" spans="1:9" hidden="1" x14ac:dyDescent="0.25">
      <c r="A15746" s="218">
        <v>44843</v>
      </c>
      <c r="B15746" s="60" t="s">
        <v>6953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51"/>
        <v>800000</v>
      </c>
      <c r="H15746" s="69" t="s">
        <v>6952</v>
      </c>
      <c r="I15746" s="73" t="s">
        <v>8779</v>
      </c>
    </row>
    <row r="15747" spans="1:9" hidden="1" x14ac:dyDescent="0.25">
      <c r="A15747" s="218">
        <v>44843</v>
      </c>
      <c r="B15747" s="60" t="s">
        <v>6954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51"/>
        <v>3000000</v>
      </c>
      <c r="H15747" s="69" t="s">
        <v>6952</v>
      </c>
      <c r="I15747" s="73" t="s">
        <v>8779</v>
      </c>
    </row>
    <row r="15748" spans="1:9" hidden="1" x14ac:dyDescent="0.25">
      <c r="A15748" s="218">
        <v>44843</v>
      </c>
      <c r="B15748" s="60" t="s">
        <v>6955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51"/>
        <v>900000</v>
      </c>
      <c r="H15748" s="69" t="s">
        <v>6952</v>
      </c>
      <c r="I15748" s="73" t="s">
        <v>8779</v>
      </c>
    </row>
    <row r="15749" spans="1:9" hidden="1" x14ac:dyDescent="0.25">
      <c r="A15749" s="218">
        <v>44843</v>
      </c>
      <c r="B15749" s="60" t="s">
        <v>6956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51"/>
        <v>800000</v>
      </c>
      <c r="H15749" s="69" t="s">
        <v>6952</v>
      </c>
      <c r="I15749" s="73" t="s">
        <v>8779</v>
      </c>
    </row>
    <row r="15750" spans="1:9" hidden="1" x14ac:dyDescent="0.25">
      <c r="A15750" s="218">
        <v>44843</v>
      </c>
      <c r="B15750" s="60" t="s">
        <v>6957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51"/>
        <v>3600000</v>
      </c>
      <c r="H15750" s="69" t="s">
        <v>6952</v>
      </c>
      <c r="I15750" s="73" t="s">
        <v>8779</v>
      </c>
    </row>
    <row r="15751" spans="1:9" hidden="1" x14ac:dyDescent="0.25">
      <c r="A15751" s="218">
        <v>44843</v>
      </c>
      <c r="B15751" s="63" t="s">
        <v>6958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51"/>
        <v>1100000</v>
      </c>
      <c r="H15751" s="69" t="s">
        <v>6952</v>
      </c>
      <c r="I15751" s="73" t="s">
        <v>8779</v>
      </c>
    </row>
    <row r="15752" spans="1:9" hidden="1" x14ac:dyDescent="0.25">
      <c r="A15752" s="218">
        <v>44843</v>
      </c>
      <c r="B15752" s="60" t="s">
        <v>6959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51"/>
        <v>1250000</v>
      </c>
      <c r="H15752" s="69" t="s">
        <v>6952</v>
      </c>
      <c r="I15752" s="73" t="s">
        <v>8779</v>
      </c>
    </row>
    <row r="15753" spans="1:9" hidden="1" x14ac:dyDescent="0.25">
      <c r="A15753" s="218">
        <v>44843</v>
      </c>
      <c r="B15753" s="60" t="s">
        <v>6960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51"/>
        <v>90000</v>
      </c>
      <c r="H15753" s="69" t="s">
        <v>6952</v>
      </c>
      <c r="I15753" s="73" t="s">
        <v>8779</v>
      </c>
    </row>
    <row r="15754" spans="1:9" hidden="1" x14ac:dyDescent="0.25">
      <c r="A15754" s="218">
        <v>44843</v>
      </c>
      <c r="B15754" s="63" t="s">
        <v>6961</v>
      </c>
      <c r="C15754" s="60" t="s">
        <v>759</v>
      </c>
      <c r="D15754" s="81">
        <v>18</v>
      </c>
      <c r="E15754" s="76" t="s">
        <v>31</v>
      </c>
      <c r="F15754" s="398">
        <v>30000</v>
      </c>
      <c r="G15754" s="217">
        <f t="shared" si="451"/>
        <v>540000</v>
      </c>
      <c r="H15754" s="69" t="s">
        <v>6952</v>
      </c>
      <c r="I15754" s="73" t="s">
        <v>8779</v>
      </c>
    </row>
    <row r="15755" spans="1:9" hidden="1" x14ac:dyDescent="0.25">
      <c r="A15755" s="218">
        <v>44843</v>
      </c>
      <c r="B15755" s="60" t="s">
        <v>6962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51"/>
        <v>300000</v>
      </c>
      <c r="H15755" s="69" t="s">
        <v>6952</v>
      </c>
      <c r="I15755" s="73" t="s">
        <v>8779</v>
      </c>
    </row>
    <row r="15756" spans="1:9" hidden="1" x14ac:dyDescent="0.25">
      <c r="A15756" s="218">
        <v>44904</v>
      </c>
      <c r="B15756" s="111" t="s">
        <v>6968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51"/>
        <v>60000</v>
      </c>
      <c r="H15756" s="69" t="s">
        <v>5068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51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51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51"/>
        <v>7500</v>
      </c>
      <c r="H15759" s="69" t="s">
        <v>1043</v>
      </c>
      <c r="I15759" s="73" t="s">
        <v>8841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51"/>
        <v>104067</v>
      </c>
      <c r="H15760" s="69" t="s">
        <v>1043</v>
      </c>
      <c r="I15760" s="73" t="s">
        <v>8841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51"/>
        <v>12500</v>
      </c>
      <c r="H15761" s="69" t="s">
        <v>1043</v>
      </c>
      <c r="I15761" s="73" t="s">
        <v>8841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51"/>
        <v>49300</v>
      </c>
      <c r="H15762" s="69" t="s">
        <v>1043</v>
      </c>
      <c r="I15762" s="73" t="s">
        <v>8841</v>
      </c>
    </row>
    <row r="15763" spans="1:9" hidden="1" x14ac:dyDescent="0.25">
      <c r="A15763" s="218">
        <v>44904</v>
      </c>
      <c r="B15763" s="111" t="s">
        <v>12518</v>
      </c>
      <c r="C15763" s="119" t="s">
        <v>12519</v>
      </c>
      <c r="D15763" s="81">
        <v>2</v>
      </c>
      <c r="E15763" s="66" t="s">
        <v>31</v>
      </c>
      <c r="F15763" s="217">
        <v>250000</v>
      </c>
      <c r="G15763" s="68">
        <f t="shared" si="451"/>
        <v>500000</v>
      </c>
      <c r="H15763" s="69" t="s">
        <v>696</v>
      </c>
      <c r="I15763" s="73" t="s">
        <v>12520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51"/>
        <v>15750</v>
      </c>
      <c r="H15764" s="69" t="s">
        <v>6204</v>
      </c>
      <c r="I15764" s="73"/>
    </row>
    <row r="15765" spans="1:9" hidden="1" x14ac:dyDescent="0.25">
      <c r="A15765" s="218">
        <v>44904</v>
      </c>
      <c r="B15765" s="111" t="s">
        <v>4522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51"/>
        <v>13000</v>
      </c>
      <c r="H15765" s="69" t="s">
        <v>6204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51"/>
        <v>64165</v>
      </c>
      <c r="H15766" s="69" t="s">
        <v>6204</v>
      </c>
      <c r="I15766" s="73"/>
    </row>
    <row r="15767" spans="1:9" hidden="1" x14ac:dyDescent="0.25">
      <c r="A15767" s="218">
        <v>44904</v>
      </c>
      <c r="B15767" s="111" t="s">
        <v>5637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51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51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6969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51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12521</v>
      </c>
      <c r="C15770" s="60" t="s">
        <v>9318</v>
      </c>
      <c r="D15770" s="65">
        <v>1</v>
      </c>
      <c r="E15770" s="66" t="s">
        <v>31</v>
      </c>
      <c r="F15770" s="68">
        <v>35000</v>
      </c>
      <c r="G15770" s="68">
        <f t="shared" si="451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6809</v>
      </c>
      <c r="C15771" s="75" t="s">
        <v>5567</v>
      </c>
      <c r="D15771" s="81">
        <v>1</v>
      </c>
      <c r="E15771" s="66" t="s">
        <v>31</v>
      </c>
      <c r="F15771" s="217">
        <v>78000</v>
      </c>
      <c r="G15771" s="68">
        <f t="shared" si="451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10575</v>
      </c>
      <c r="C15772" s="60" t="s">
        <v>10576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52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5348</v>
      </c>
      <c r="C15774" s="75" t="s">
        <v>791</v>
      </c>
      <c r="D15774" s="65">
        <v>1</v>
      </c>
      <c r="E15774" s="66" t="s">
        <v>6496</v>
      </c>
      <c r="F15774" s="68">
        <v>6000</v>
      </c>
      <c r="G15774" s="68">
        <f t="shared" si="452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52"/>
        <v>15750</v>
      </c>
      <c r="H15775" s="69" t="s">
        <v>6204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52"/>
        <v>62600</v>
      </c>
      <c r="H15776" s="69" t="s">
        <v>6204</v>
      </c>
      <c r="I15776" s="73"/>
    </row>
    <row r="15777" spans="1:9" hidden="1" x14ac:dyDescent="0.25">
      <c r="A15777" s="60" t="s">
        <v>507</v>
      </c>
      <c r="B15777" s="75" t="s">
        <v>6126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52"/>
        <v>28000</v>
      </c>
      <c r="H15777" s="69" t="s">
        <v>6204</v>
      </c>
      <c r="I15777" s="73"/>
    </row>
    <row r="15778" spans="1:9" hidden="1" x14ac:dyDescent="0.25">
      <c r="A15778" s="60" t="s">
        <v>507</v>
      </c>
      <c r="B15778" s="111" t="s">
        <v>4522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52"/>
        <v>26000</v>
      </c>
      <c r="H15778" s="69" t="s">
        <v>6204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6204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52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52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4522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52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52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52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6300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52"/>
        <v>72500</v>
      </c>
      <c r="H15785" s="69" t="s">
        <v>2007</v>
      </c>
      <c r="I15785" s="73" t="s">
        <v>8843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52"/>
        <v>100000</v>
      </c>
      <c r="H15786" s="69" t="s">
        <v>2007</v>
      </c>
      <c r="I15786" s="73" t="s">
        <v>8843</v>
      </c>
    </row>
    <row r="15787" spans="1:9" hidden="1" x14ac:dyDescent="0.25">
      <c r="A15787" s="60" t="s">
        <v>507</v>
      </c>
      <c r="B15787" s="60" t="s">
        <v>4925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52"/>
        <v>40000</v>
      </c>
      <c r="H15787" s="69" t="s">
        <v>2007</v>
      </c>
      <c r="I15787" s="73" t="s">
        <v>8843</v>
      </c>
    </row>
    <row r="15788" spans="1:9" hidden="1" x14ac:dyDescent="0.25">
      <c r="A15788" s="60" t="s">
        <v>507</v>
      </c>
      <c r="B15788" s="60" t="s">
        <v>6914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52"/>
        <v>55000</v>
      </c>
      <c r="H15788" s="69" t="s">
        <v>2007</v>
      </c>
      <c r="I15788" s="73" t="s">
        <v>8843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52"/>
        <v>134500</v>
      </c>
      <c r="H15789" s="69" t="s">
        <v>2007</v>
      </c>
      <c r="I15789" s="73" t="s">
        <v>8843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52"/>
        <v>28874.999999999996</v>
      </c>
      <c r="H15790" s="69" t="s">
        <v>2007</v>
      </c>
      <c r="I15790" s="73" t="s">
        <v>8843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52"/>
        <v>208134</v>
      </c>
      <c r="H15791" s="69" t="s">
        <v>2007</v>
      </c>
      <c r="I15791" s="73" t="s">
        <v>8843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12522</v>
      </c>
    </row>
    <row r="15793" spans="1:9" hidden="1" x14ac:dyDescent="0.25">
      <c r="A15793" s="60" t="s">
        <v>507</v>
      </c>
      <c r="B15793" s="94" t="s">
        <v>6401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53">F15793*D15793</f>
        <v>550000</v>
      </c>
      <c r="H15793" s="69" t="s">
        <v>552</v>
      </c>
      <c r="I15793" s="73" t="s">
        <v>12522</v>
      </c>
    </row>
    <row r="15794" spans="1:9" hidden="1" x14ac:dyDescent="0.25">
      <c r="A15794" s="60" t="s">
        <v>507</v>
      </c>
      <c r="B15794" s="63" t="s">
        <v>6974</v>
      </c>
      <c r="C15794" s="87" t="s">
        <v>6975</v>
      </c>
      <c r="D15794" s="65">
        <v>1</v>
      </c>
      <c r="E15794" s="76" t="s">
        <v>31</v>
      </c>
      <c r="F15794" s="72">
        <v>150000</v>
      </c>
      <c r="G15794" s="217">
        <f t="shared" si="453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6976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53"/>
        <v>225000</v>
      </c>
      <c r="H15795" s="69" t="s">
        <v>687</v>
      </c>
      <c r="I15795" s="73" t="s">
        <v>12523</v>
      </c>
    </row>
    <row r="15796" spans="1:9" hidden="1" x14ac:dyDescent="0.25">
      <c r="A15796" s="60" t="s">
        <v>507</v>
      </c>
      <c r="B15796" s="79" t="s">
        <v>6847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53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4171</v>
      </c>
      <c r="C15797" s="60" t="s">
        <v>6977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4173</v>
      </c>
      <c r="C15798" s="60" t="s">
        <v>6977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53"/>
        <v>6450000</v>
      </c>
      <c r="H15799" s="69" t="s">
        <v>552</v>
      </c>
      <c r="I15799" s="73" t="s">
        <v>12524</v>
      </c>
    </row>
    <row r="15800" spans="1:9" hidden="1" x14ac:dyDescent="0.25">
      <c r="A15800" s="60" t="s">
        <v>507</v>
      </c>
      <c r="B15800" s="60" t="s">
        <v>6978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53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5651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8842</v>
      </c>
    </row>
    <row r="15802" spans="1:9" hidden="1" x14ac:dyDescent="0.25">
      <c r="A15802" s="60" t="s">
        <v>507</v>
      </c>
      <c r="B15802" s="79" t="s">
        <v>5651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53"/>
        <v>495000</v>
      </c>
      <c r="H15802" s="374" t="s">
        <v>3239</v>
      </c>
      <c r="I15802" s="73" t="s">
        <v>8863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53"/>
        <v>210000</v>
      </c>
      <c r="H15803" s="374" t="s">
        <v>3239</v>
      </c>
      <c r="I15803" s="73" t="s">
        <v>8863</v>
      </c>
    </row>
    <row r="15804" spans="1:9" hidden="1" x14ac:dyDescent="0.25">
      <c r="A15804" s="60" t="s">
        <v>507</v>
      </c>
      <c r="B15804" s="111" t="s">
        <v>6937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53"/>
        <v>120000</v>
      </c>
      <c r="H15804" s="374" t="s">
        <v>3239</v>
      </c>
      <c r="I15804" s="73" t="s">
        <v>8863</v>
      </c>
    </row>
    <row r="15805" spans="1:9" hidden="1" x14ac:dyDescent="0.25">
      <c r="A15805" s="60" t="s">
        <v>507</v>
      </c>
      <c r="B15805" s="79" t="s">
        <v>5651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53"/>
        <v>495000</v>
      </c>
      <c r="H15805" s="69" t="s">
        <v>2003</v>
      </c>
      <c r="I15805" s="73" t="s">
        <v>8844</v>
      </c>
    </row>
    <row r="15806" spans="1:9" hidden="1" x14ac:dyDescent="0.25">
      <c r="A15806" s="60" t="s">
        <v>507</v>
      </c>
      <c r="B15806" s="111" t="s">
        <v>6937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53"/>
        <v>60000</v>
      </c>
      <c r="H15806" s="69" t="s">
        <v>2003</v>
      </c>
      <c r="I15806" s="73" t="s">
        <v>8844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53"/>
        <v>264000</v>
      </c>
      <c r="H15807" s="69" t="s">
        <v>2003</v>
      </c>
      <c r="I15807" s="73" t="s">
        <v>8844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53"/>
        <v>39000</v>
      </c>
      <c r="H15808" s="69" t="s">
        <v>2003</v>
      </c>
      <c r="I15808" s="73" t="s">
        <v>8844</v>
      </c>
    </row>
    <row r="15809" spans="1:9" hidden="1" x14ac:dyDescent="0.25">
      <c r="A15809" s="60" t="s">
        <v>507</v>
      </c>
      <c r="B15809" s="60" t="s">
        <v>8381</v>
      </c>
      <c r="C15809" s="60" t="s">
        <v>8382</v>
      </c>
      <c r="D15809" s="65">
        <v>1</v>
      </c>
      <c r="E15809" s="66" t="s">
        <v>31</v>
      </c>
      <c r="F15809" s="67">
        <v>93000</v>
      </c>
      <c r="G15809" s="217">
        <f t="shared" si="453"/>
        <v>93000</v>
      </c>
      <c r="H15809" s="69" t="s">
        <v>2003</v>
      </c>
      <c r="I15809" s="73" t="s">
        <v>8844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53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4104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53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53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53"/>
        <v>86075</v>
      </c>
      <c r="H15813" s="69" t="s">
        <v>6204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53"/>
        <v>50000</v>
      </c>
      <c r="H15814" s="69" t="s">
        <v>6204</v>
      </c>
      <c r="I15814" s="73"/>
    </row>
    <row r="15815" spans="1:9" hidden="1" x14ac:dyDescent="0.25">
      <c r="A15815" s="60" t="s">
        <v>473</v>
      </c>
      <c r="B15815" s="111" t="s">
        <v>4522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53"/>
        <v>13000</v>
      </c>
      <c r="H15815" s="69" t="s">
        <v>6204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6204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53"/>
        <v>75000</v>
      </c>
      <c r="H15817" s="69" t="s">
        <v>6204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53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53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53"/>
        <v>22500</v>
      </c>
      <c r="H15820" s="69" t="s">
        <v>1043</v>
      </c>
      <c r="I15820" s="73" t="s">
        <v>8862</v>
      </c>
    </row>
    <row r="15821" spans="1:9" hidden="1" x14ac:dyDescent="0.25">
      <c r="A15821" s="60" t="s">
        <v>473</v>
      </c>
      <c r="B15821" s="111" t="s">
        <v>4522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53"/>
        <v>13000</v>
      </c>
      <c r="H15821" s="69" t="s">
        <v>1043</v>
      </c>
      <c r="I15821" s="73" t="s">
        <v>8862</v>
      </c>
    </row>
    <row r="15822" spans="1:9" hidden="1" x14ac:dyDescent="0.25">
      <c r="A15822" s="60" t="s">
        <v>473</v>
      </c>
      <c r="B15822" s="60" t="s">
        <v>6973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53"/>
        <v>60000</v>
      </c>
      <c r="H15822" s="69" t="s">
        <v>1043</v>
      </c>
      <c r="I15822" s="73" t="s">
        <v>8862</v>
      </c>
    </row>
    <row r="15823" spans="1:9" hidden="1" x14ac:dyDescent="0.25">
      <c r="A15823" s="60" t="s">
        <v>473</v>
      </c>
      <c r="B15823" s="60" t="s">
        <v>6987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53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53"/>
        <v>100000</v>
      </c>
      <c r="H15824" s="69" t="s">
        <v>552</v>
      </c>
      <c r="I15824" s="73" t="s">
        <v>12525</v>
      </c>
    </row>
    <row r="15825" spans="1:9" hidden="1" x14ac:dyDescent="0.25">
      <c r="A15825" s="60" t="s">
        <v>473</v>
      </c>
      <c r="B15825" s="63" t="s">
        <v>6971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53"/>
        <v>105000</v>
      </c>
      <c r="H15825" s="69" t="s">
        <v>552</v>
      </c>
      <c r="I15825" s="73" t="s">
        <v>12525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53"/>
        <v>159396</v>
      </c>
      <c r="H15826" s="69" t="s">
        <v>552</v>
      </c>
      <c r="I15826" s="73" t="s">
        <v>12525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53"/>
        <v>1776158</v>
      </c>
      <c r="H15827" s="69" t="s">
        <v>12526</v>
      </c>
      <c r="I15827" s="73" t="s">
        <v>12527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53"/>
        <v>40000</v>
      </c>
      <c r="H15828" s="69" t="s">
        <v>12526</v>
      </c>
      <c r="I15828" s="73" t="s">
        <v>12527</v>
      </c>
    </row>
    <row r="15829" spans="1:9" hidden="1" x14ac:dyDescent="0.25">
      <c r="A15829" s="60" t="s">
        <v>473</v>
      </c>
      <c r="B15829" s="63" t="s">
        <v>6993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53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11673</v>
      </c>
      <c r="D15830" s="65">
        <v>1</v>
      </c>
      <c r="E15830" s="76" t="s">
        <v>71</v>
      </c>
      <c r="F15830" s="72">
        <v>2100000</v>
      </c>
      <c r="G15830" s="217">
        <f t="shared" si="453"/>
        <v>2100000</v>
      </c>
      <c r="H15830" s="69" t="s">
        <v>1032</v>
      </c>
      <c r="I15830" s="73" t="s">
        <v>8866</v>
      </c>
    </row>
    <row r="15831" spans="1:9" hidden="1" x14ac:dyDescent="0.25">
      <c r="A15831" s="60" t="s">
        <v>473</v>
      </c>
      <c r="B15831" s="60" t="s">
        <v>115</v>
      </c>
      <c r="C15831" s="60" t="s">
        <v>12528</v>
      </c>
      <c r="D15831" s="65">
        <v>1</v>
      </c>
      <c r="E15831" s="66" t="s">
        <v>71</v>
      </c>
      <c r="F15831" s="72">
        <v>2100000</v>
      </c>
      <c r="G15831" s="68">
        <f t="shared" si="453"/>
        <v>2100000</v>
      </c>
      <c r="H15831" s="69" t="s">
        <v>1032</v>
      </c>
      <c r="I15831" s="73" t="s">
        <v>8866</v>
      </c>
    </row>
    <row r="15832" spans="1:9" hidden="1" x14ac:dyDescent="0.25">
      <c r="A15832" s="60" t="s">
        <v>473</v>
      </c>
      <c r="B15832" s="63" t="s">
        <v>6938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53"/>
        <v>120000</v>
      </c>
      <c r="H15832" s="69" t="s">
        <v>1032</v>
      </c>
      <c r="I15832" s="73" t="s">
        <v>8866</v>
      </c>
    </row>
    <row r="15833" spans="1:9" hidden="1" x14ac:dyDescent="0.25">
      <c r="A15833" s="60" t="s">
        <v>473</v>
      </c>
      <c r="B15833" s="63" t="s">
        <v>6390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53"/>
        <v>600000</v>
      </c>
      <c r="H15833" s="69" t="s">
        <v>1032</v>
      </c>
      <c r="I15833" s="73" t="s">
        <v>8866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53"/>
        <v>932289</v>
      </c>
      <c r="H15834" s="69" t="s">
        <v>12529</v>
      </c>
      <c r="I15834" s="73" t="s">
        <v>12530</v>
      </c>
    </row>
    <row r="15835" spans="1:9" hidden="1" x14ac:dyDescent="0.25">
      <c r="A15835" s="60" t="s">
        <v>473</v>
      </c>
      <c r="B15835" s="60" t="s">
        <v>6979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53"/>
        <v>939218</v>
      </c>
      <c r="H15835" s="69" t="s">
        <v>12529</v>
      </c>
      <c r="I15835" s="73" t="s">
        <v>12530</v>
      </c>
    </row>
    <row r="15836" spans="1:9" hidden="1" x14ac:dyDescent="0.25">
      <c r="A15836" s="60" t="s">
        <v>473</v>
      </c>
      <c r="B15836" s="63" t="s">
        <v>6980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53"/>
        <v>8482108</v>
      </c>
      <c r="H15836" s="69" t="s">
        <v>12529</v>
      </c>
      <c r="I15836" s="73" t="s">
        <v>12530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53"/>
        <v>538840</v>
      </c>
      <c r="H15837" s="69" t="s">
        <v>12529</v>
      </c>
      <c r="I15837" s="73" t="s">
        <v>12530</v>
      </c>
    </row>
    <row r="15838" spans="1:9" hidden="1" x14ac:dyDescent="0.25">
      <c r="A15838" s="60" t="s">
        <v>473</v>
      </c>
      <c r="B15838" s="60" t="s">
        <v>6981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53"/>
        <v>1449443</v>
      </c>
      <c r="H15838" s="69" t="s">
        <v>12529</v>
      </c>
      <c r="I15838" s="73" t="s">
        <v>12530</v>
      </c>
    </row>
    <row r="15839" spans="1:9" hidden="1" x14ac:dyDescent="0.25">
      <c r="A15839" s="60" t="s">
        <v>473</v>
      </c>
      <c r="B15839" s="63" t="s">
        <v>6982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12529</v>
      </c>
      <c r="I15839" s="73" t="s">
        <v>12530</v>
      </c>
    </row>
    <row r="15840" spans="1:9" hidden="1" x14ac:dyDescent="0.25">
      <c r="A15840" s="60" t="s">
        <v>473</v>
      </c>
      <c r="B15840" s="60" t="s">
        <v>6983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53"/>
        <v>246749</v>
      </c>
      <c r="H15840" s="69" t="s">
        <v>12529</v>
      </c>
      <c r="I15840" s="73" t="s">
        <v>12530</v>
      </c>
    </row>
    <row r="15841" spans="1:9" hidden="1" x14ac:dyDescent="0.25">
      <c r="A15841" s="60" t="s">
        <v>473</v>
      </c>
      <c r="B15841" s="75" t="s">
        <v>6984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53"/>
        <v>1043671</v>
      </c>
      <c r="H15841" s="69" t="s">
        <v>12529</v>
      </c>
      <c r="I15841" s="73" t="s">
        <v>12530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53"/>
        <v>2817402</v>
      </c>
      <c r="H15842" s="69" t="s">
        <v>12529</v>
      </c>
      <c r="I15842" s="73" t="s">
        <v>12530</v>
      </c>
    </row>
    <row r="15843" spans="1:9" hidden="1" x14ac:dyDescent="0.25">
      <c r="A15843" s="60" t="s">
        <v>473</v>
      </c>
      <c r="B15843" s="132" t="s">
        <v>6986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53"/>
        <v>575354</v>
      </c>
      <c r="H15843" s="69" t="s">
        <v>12529</v>
      </c>
      <c r="I15843" s="73" t="s">
        <v>12530</v>
      </c>
    </row>
    <row r="15844" spans="1:9" hidden="1" x14ac:dyDescent="0.25">
      <c r="A15844" s="60" t="s">
        <v>473</v>
      </c>
      <c r="B15844" s="132" t="s">
        <v>6985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53"/>
        <v>226532</v>
      </c>
      <c r="H15844" s="69" t="s">
        <v>12529</v>
      </c>
      <c r="I15844" s="73" t="s">
        <v>12530</v>
      </c>
    </row>
    <row r="15845" spans="1:9" hidden="1" x14ac:dyDescent="0.25">
      <c r="A15845" s="60" t="s">
        <v>6994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53"/>
        <v>190000</v>
      </c>
      <c r="H15845" s="69" t="s">
        <v>1032</v>
      </c>
      <c r="I15845" s="73" t="s">
        <v>12531</v>
      </c>
    </row>
    <row r="15846" spans="1:9" hidden="1" x14ac:dyDescent="0.25">
      <c r="A15846" s="60" t="s">
        <v>6994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53"/>
        <v>55000</v>
      </c>
      <c r="H15846" s="69" t="s">
        <v>6204</v>
      </c>
      <c r="I15846" s="73"/>
    </row>
    <row r="15847" spans="1:9" hidden="1" x14ac:dyDescent="0.25">
      <c r="A15847" s="60" t="s">
        <v>6994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6204</v>
      </c>
      <c r="I15847" s="73"/>
    </row>
    <row r="15848" spans="1:9" hidden="1" x14ac:dyDescent="0.25">
      <c r="A15848" s="60" t="s">
        <v>6994</v>
      </c>
      <c r="B15848" s="111" t="s">
        <v>4522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53"/>
        <v>15000</v>
      </c>
      <c r="H15848" s="69" t="s">
        <v>6204</v>
      </c>
      <c r="I15848" s="73"/>
    </row>
    <row r="15849" spans="1:9" hidden="1" x14ac:dyDescent="0.25">
      <c r="A15849" s="60" t="s">
        <v>6994</v>
      </c>
      <c r="B15849" s="79" t="s">
        <v>3442</v>
      </c>
      <c r="C15849" s="119" t="s">
        <v>12532</v>
      </c>
      <c r="D15849" s="81">
        <v>1</v>
      </c>
      <c r="E15849" s="66" t="s">
        <v>31</v>
      </c>
      <c r="F15849" s="217">
        <v>1650000</v>
      </c>
      <c r="G15849" s="217">
        <f t="shared" si="453"/>
        <v>1650000</v>
      </c>
      <c r="H15849" s="69" t="s">
        <v>552</v>
      </c>
      <c r="I15849" s="73" t="s">
        <v>12533</v>
      </c>
    </row>
    <row r="15850" spans="1:9" hidden="1" x14ac:dyDescent="0.25">
      <c r="A15850" s="60" t="s">
        <v>6994</v>
      </c>
      <c r="B15850" s="79" t="s">
        <v>3442</v>
      </c>
      <c r="C15850" s="119" t="s">
        <v>12534</v>
      </c>
      <c r="D15850" s="81">
        <v>1</v>
      </c>
      <c r="E15850" s="66" t="s">
        <v>31</v>
      </c>
      <c r="F15850" s="217">
        <v>1650000</v>
      </c>
      <c r="G15850" s="217">
        <f t="shared" si="453"/>
        <v>1650000</v>
      </c>
      <c r="H15850" s="69" t="s">
        <v>552</v>
      </c>
      <c r="I15850" s="73" t="s">
        <v>12533</v>
      </c>
    </row>
    <row r="15851" spans="1:9" hidden="1" x14ac:dyDescent="0.25">
      <c r="A15851" s="60" t="s">
        <v>6994</v>
      </c>
      <c r="B15851" s="79" t="s">
        <v>3442</v>
      </c>
      <c r="C15851" s="60" t="s">
        <v>12535</v>
      </c>
      <c r="D15851" s="65">
        <v>1</v>
      </c>
      <c r="E15851" s="66" t="s">
        <v>31</v>
      </c>
      <c r="F15851" s="217">
        <v>1650000</v>
      </c>
      <c r="G15851" s="217">
        <f t="shared" si="453"/>
        <v>1650000</v>
      </c>
      <c r="H15851" s="69" t="s">
        <v>552</v>
      </c>
      <c r="I15851" s="73" t="s">
        <v>12533</v>
      </c>
    </row>
    <row r="15852" spans="1:9" hidden="1" x14ac:dyDescent="0.25">
      <c r="A15852" s="60" t="s">
        <v>6994</v>
      </c>
      <c r="B15852" s="79" t="s">
        <v>3442</v>
      </c>
      <c r="C15852" s="119" t="s">
        <v>12536</v>
      </c>
      <c r="D15852" s="81">
        <v>1</v>
      </c>
      <c r="E15852" s="66" t="s">
        <v>31</v>
      </c>
      <c r="F15852" s="217">
        <v>1650000</v>
      </c>
      <c r="G15852" s="217">
        <f t="shared" si="453"/>
        <v>1650000</v>
      </c>
      <c r="H15852" s="69" t="s">
        <v>552</v>
      </c>
      <c r="I15852" s="73" t="s">
        <v>12533</v>
      </c>
    </row>
    <row r="15853" spans="1:9" hidden="1" x14ac:dyDescent="0.25">
      <c r="A15853" s="60" t="s">
        <v>6994</v>
      </c>
      <c r="B15853" s="79" t="s">
        <v>3442</v>
      </c>
      <c r="C15853" s="75" t="s">
        <v>12537</v>
      </c>
      <c r="D15853" s="65">
        <v>1</v>
      </c>
      <c r="E15853" s="66" t="s">
        <v>31</v>
      </c>
      <c r="F15853" s="217">
        <v>1650000</v>
      </c>
      <c r="G15853" s="68">
        <f t="shared" si="453"/>
        <v>1650000</v>
      </c>
      <c r="H15853" s="69" t="s">
        <v>552</v>
      </c>
      <c r="I15853" s="73" t="s">
        <v>12533</v>
      </c>
    </row>
    <row r="15854" spans="1:9" hidden="1" x14ac:dyDescent="0.25">
      <c r="A15854" s="60" t="s">
        <v>6994</v>
      </c>
      <c r="B15854" s="79" t="s">
        <v>3442</v>
      </c>
      <c r="C15854" s="60" t="s">
        <v>12538</v>
      </c>
      <c r="D15854" s="65">
        <v>1</v>
      </c>
      <c r="E15854" s="66" t="s">
        <v>31</v>
      </c>
      <c r="F15854" s="217">
        <v>1650000</v>
      </c>
      <c r="G15854" s="217">
        <f t="shared" si="453"/>
        <v>1650000</v>
      </c>
      <c r="H15854" s="69" t="s">
        <v>552</v>
      </c>
      <c r="I15854" s="73" t="s">
        <v>12533</v>
      </c>
    </row>
    <row r="15855" spans="1:9" hidden="1" x14ac:dyDescent="0.25">
      <c r="A15855" s="60" t="s">
        <v>6994</v>
      </c>
      <c r="B15855" s="60" t="s">
        <v>465</v>
      </c>
      <c r="C15855" s="60" t="s">
        <v>12539</v>
      </c>
      <c r="D15855" s="81">
        <v>1</v>
      </c>
      <c r="E15855" s="66" t="s">
        <v>31</v>
      </c>
      <c r="F15855" s="217">
        <v>1700000</v>
      </c>
      <c r="G15855" s="217">
        <f t="shared" si="453"/>
        <v>1700000</v>
      </c>
      <c r="H15855" s="69" t="s">
        <v>1834</v>
      </c>
      <c r="I15855" s="73" t="s">
        <v>12533</v>
      </c>
    </row>
    <row r="15856" spans="1:9" hidden="1" x14ac:dyDescent="0.25">
      <c r="A15856" s="60" t="s">
        <v>6994</v>
      </c>
      <c r="B15856" s="60" t="s">
        <v>465</v>
      </c>
      <c r="C15856" s="119" t="s">
        <v>12540</v>
      </c>
      <c r="D15856" s="81">
        <v>1</v>
      </c>
      <c r="E15856" s="66" t="s">
        <v>31</v>
      </c>
      <c r="F15856" s="217">
        <v>1700000</v>
      </c>
      <c r="G15856" s="217">
        <f t="shared" si="453"/>
        <v>1700000</v>
      </c>
      <c r="H15856" s="69" t="s">
        <v>1834</v>
      </c>
      <c r="I15856" s="73" t="s">
        <v>12533</v>
      </c>
    </row>
    <row r="15857" spans="1:9" hidden="1" x14ac:dyDescent="0.25">
      <c r="A15857" s="60" t="s">
        <v>6994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54">F15857*D15857</f>
        <v>350000</v>
      </c>
      <c r="H15857" s="69" t="s">
        <v>1834</v>
      </c>
      <c r="I15857" s="73" t="s">
        <v>12533</v>
      </c>
    </row>
    <row r="15858" spans="1:9" hidden="1" x14ac:dyDescent="0.25">
      <c r="A15858" s="60" t="s">
        <v>6994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54"/>
        <v>80000</v>
      </c>
      <c r="H15858" s="69" t="s">
        <v>1834</v>
      </c>
      <c r="I15858" s="73" t="s">
        <v>12533</v>
      </c>
    </row>
    <row r="15859" spans="1:9" hidden="1" x14ac:dyDescent="0.25">
      <c r="A15859" s="60" t="s">
        <v>6994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54"/>
        <v>34689</v>
      </c>
      <c r="H15859" s="69" t="s">
        <v>2277</v>
      </c>
      <c r="I15859" s="73"/>
    </row>
    <row r="15860" spans="1:9" hidden="1" x14ac:dyDescent="0.25">
      <c r="A15860" s="60" t="s">
        <v>6994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54"/>
        <v>33000</v>
      </c>
      <c r="H15860" s="69" t="s">
        <v>169</v>
      </c>
      <c r="I15860" s="73"/>
    </row>
    <row r="15861" spans="1:9" hidden="1" x14ac:dyDescent="0.25">
      <c r="A15861" s="60" t="s">
        <v>6994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54"/>
        <v>155000</v>
      </c>
      <c r="H15861" s="69" t="s">
        <v>169</v>
      </c>
      <c r="I15861" s="73"/>
    </row>
    <row r="15862" spans="1:9" hidden="1" x14ac:dyDescent="0.25">
      <c r="A15862" s="60" t="s">
        <v>6994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54"/>
        <v>73950</v>
      </c>
      <c r="H15862" s="69" t="s">
        <v>169</v>
      </c>
      <c r="I15862" s="73"/>
    </row>
    <row r="15863" spans="1:9" hidden="1" x14ac:dyDescent="0.25">
      <c r="A15863" s="60" t="s">
        <v>6994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54"/>
        <v>99000</v>
      </c>
      <c r="H15863" s="69" t="s">
        <v>3949</v>
      </c>
      <c r="I15863" s="73"/>
    </row>
    <row r="15864" spans="1:9" hidden="1" x14ac:dyDescent="0.25">
      <c r="A15864" s="60" t="s">
        <v>6994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54"/>
        <v>33000</v>
      </c>
      <c r="H15864" s="69" t="s">
        <v>138</v>
      </c>
      <c r="I15864" s="73"/>
    </row>
    <row r="15865" spans="1:9" hidden="1" x14ac:dyDescent="0.25">
      <c r="A15865" s="60" t="s">
        <v>6994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54"/>
        <v>208134</v>
      </c>
      <c r="H15865" s="69" t="s">
        <v>2007</v>
      </c>
      <c r="I15865" s="73" t="s">
        <v>12541</v>
      </c>
    </row>
    <row r="15866" spans="1:9" hidden="1" x14ac:dyDescent="0.25">
      <c r="A15866" s="60" t="s">
        <v>6994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54"/>
        <v>222500</v>
      </c>
      <c r="H15866" s="69" t="s">
        <v>1043</v>
      </c>
      <c r="I15866" s="73"/>
    </row>
    <row r="15867" spans="1:9" hidden="1" x14ac:dyDescent="0.25">
      <c r="A15867" s="60" t="s">
        <v>6994</v>
      </c>
      <c r="B15867" s="111" t="s">
        <v>6995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54"/>
        <v>25000</v>
      </c>
      <c r="H15867" s="69" t="s">
        <v>1317</v>
      </c>
      <c r="I15867" s="73"/>
    </row>
    <row r="15868" spans="1:9" hidden="1" x14ac:dyDescent="0.25">
      <c r="A15868" s="60" t="s">
        <v>6994</v>
      </c>
      <c r="B15868" s="111" t="s">
        <v>6995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54"/>
        <v>25000</v>
      </c>
      <c r="H15868" s="69" t="s">
        <v>12542</v>
      </c>
      <c r="I15868" s="73"/>
    </row>
    <row r="15869" spans="1:9" hidden="1" x14ac:dyDescent="0.25">
      <c r="A15869" s="60" t="s">
        <v>6994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54"/>
        <v>46950</v>
      </c>
      <c r="H15869" s="69" t="s">
        <v>134</v>
      </c>
      <c r="I15869" s="73"/>
    </row>
    <row r="15870" spans="1:9" hidden="1" x14ac:dyDescent="0.25">
      <c r="A15870" s="60" t="s">
        <v>6994</v>
      </c>
      <c r="B15870" s="60" t="s">
        <v>6914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54"/>
        <v>55000</v>
      </c>
      <c r="H15870" s="69" t="s">
        <v>1105</v>
      </c>
      <c r="I15870" s="73" t="s">
        <v>12543</v>
      </c>
    </row>
    <row r="15871" spans="1:9" hidden="1" x14ac:dyDescent="0.25">
      <c r="A15871" s="60" t="s">
        <v>6994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54"/>
        <v>22500</v>
      </c>
      <c r="H15871" s="69" t="s">
        <v>1105</v>
      </c>
      <c r="I15871" s="73" t="s">
        <v>12543</v>
      </c>
    </row>
    <row r="15872" spans="1:9" hidden="1" x14ac:dyDescent="0.25">
      <c r="A15872" s="60" t="s">
        <v>6994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54"/>
        <v>34689</v>
      </c>
      <c r="H15872" s="69" t="s">
        <v>1105</v>
      </c>
      <c r="I15872" s="73" t="s">
        <v>12543</v>
      </c>
    </row>
    <row r="15873" spans="1:9" hidden="1" x14ac:dyDescent="0.25">
      <c r="A15873" s="60" t="s">
        <v>6994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54"/>
        <v>357000</v>
      </c>
      <c r="H15873" s="69" t="s">
        <v>1105</v>
      </c>
      <c r="I15873" s="73" t="s">
        <v>12543</v>
      </c>
    </row>
    <row r="15874" spans="1:9" hidden="1" x14ac:dyDescent="0.25">
      <c r="A15874" s="60" t="s">
        <v>6996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54"/>
        <v>6850000</v>
      </c>
      <c r="H15874" s="69" t="s">
        <v>1890</v>
      </c>
      <c r="I15874" s="73" t="s">
        <v>12544</v>
      </c>
    </row>
    <row r="15875" spans="1:9" hidden="1" x14ac:dyDescent="0.25">
      <c r="A15875" s="60" t="s">
        <v>6996</v>
      </c>
      <c r="B15875" s="60" t="s">
        <v>471</v>
      </c>
      <c r="C15875" s="119" t="s">
        <v>12545</v>
      </c>
      <c r="D15875" s="81">
        <v>1</v>
      </c>
      <c r="E15875" s="66" t="s">
        <v>31</v>
      </c>
      <c r="F15875" s="217">
        <v>3700000</v>
      </c>
      <c r="G15875" s="68">
        <f t="shared" si="454"/>
        <v>3700000</v>
      </c>
      <c r="H15875" s="69" t="s">
        <v>696</v>
      </c>
      <c r="I15875" s="73" t="s">
        <v>12546</v>
      </c>
    </row>
    <row r="15876" spans="1:9" hidden="1" x14ac:dyDescent="0.25">
      <c r="A15876" s="60" t="s">
        <v>6996</v>
      </c>
      <c r="B15876" s="60" t="s">
        <v>471</v>
      </c>
      <c r="C15876" s="60" t="s">
        <v>12547</v>
      </c>
      <c r="D15876" s="65">
        <v>1</v>
      </c>
      <c r="E15876" s="66" t="s">
        <v>31</v>
      </c>
      <c r="F15876" s="67">
        <v>3700000</v>
      </c>
      <c r="G15876" s="68">
        <f t="shared" si="454"/>
        <v>3700000</v>
      </c>
      <c r="H15876" s="69" t="s">
        <v>696</v>
      </c>
      <c r="I15876" s="73" t="s">
        <v>12546</v>
      </c>
    </row>
    <row r="15877" spans="1:9" hidden="1" x14ac:dyDescent="0.25">
      <c r="A15877" s="60" t="s">
        <v>6996</v>
      </c>
      <c r="B15877" s="79" t="s">
        <v>3442</v>
      </c>
      <c r="C15877" s="77" t="s">
        <v>12548</v>
      </c>
      <c r="D15877" s="81">
        <v>1</v>
      </c>
      <c r="E15877" s="66" t="s">
        <v>31</v>
      </c>
      <c r="F15877" s="217">
        <v>1650000</v>
      </c>
      <c r="G15877" s="68">
        <f t="shared" si="454"/>
        <v>1650000</v>
      </c>
      <c r="H15877" s="69" t="s">
        <v>696</v>
      </c>
      <c r="I15877" s="73" t="s">
        <v>12546</v>
      </c>
    </row>
    <row r="15878" spans="1:9" hidden="1" x14ac:dyDescent="0.25">
      <c r="A15878" s="60" t="s">
        <v>6996</v>
      </c>
      <c r="B15878" s="79" t="s">
        <v>3442</v>
      </c>
      <c r="C15878" s="77" t="s">
        <v>12549</v>
      </c>
      <c r="D15878" s="81">
        <v>1</v>
      </c>
      <c r="E15878" s="66" t="s">
        <v>31</v>
      </c>
      <c r="F15878" s="217">
        <v>1650000</v>
      </c>
      <c r="G15878" s="217">
        <f t="shared" si="454"/>
        <v>1650000</v>
      </c>
      <c r="H15878" s="69" t="s">
        <v>696</v>
      </c>
      <c r="I15878" s="73" t="s">
        <v>12546</v>
      </c>
    </row>
    <row r="15879" spans="1:9" hidden="1" x14ac:dyDescent="0.25">
      <c r="A15879" s="60" t="s">
        <v>6996</v>
      </c>
      <c r="B15879" s="63" t="s">
        <v>6431</v>
      </c>
      <c r="C15879" s="60" t="s">
        <v>5581</v>
      </c>
      <c r="D15879" s="65">
        <v>1</v>
      </c>
      <c r="E15879" s="66" t="s">
        <v>1504</v>
      </c>
      <c r="F15879" s="72">
        <v>950000</v>
      </c>
      <c r="G15879" s="217">
        <f t="shared" si="454"/>
        <v>950000</v>
      </c>
      <c r="H15879" s="69" t="s">
        <v>696</v>
      </c>
      <c r="I15879" s="73" t="s">
        <v>12546</v>
      </c>
    </row>
    <row r="15880" spans="1:9" hidden="1" x14ac:dyDescent="0.25">
      <c r="A15880" s="60" t="s">
        <v>6996</v>
      </c>
      <c r="B15880" s="63" t="s">
        <v>6971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54"/>
        <v>105000</v>
      </c>
      <c r="H15880" s="69" t="s">
        <v>696</v>
      </c>
      <c r="I15880" s="73" t="s">
        <v>12546</v>
      </c>
    </row>
    <row r="15881" spans="1:9" hidden="1" x14ac:dyDescent="0.25">
      <c r="A15881" s="60" t="s">
        <v>6996</v>
      </c>
      <c r="B15881" s="111" t="s">
        <v>5399</v>
      </c>
      <c r="C15881" s="215" t="s">
        <v>5396</v>
      </c>
      <c r="D15881" s="65">
        <v>1</v>
      </c>
      <c r="E15881" s="66" t="s">
        <v>31</v>
      </c>
      <c r="F15881" s="68">
        <v>88000</v>
      </c>
      <c r="G15881" s="217">
        <f t="shared" si="454"/>
        <v>88000</v>
      </c>
      <c r="H15881" s="69" t="s">
        <v>696</v>
      </c>
      <c r="I15881" s="73" t="s">
        <v>12546</v>
      </c>
    </row>
    <row r="15882" spans="1:9" hidden="1" x14ac:dyDescent="0.25">
      <c r="A15882" s="60" t="s">
        <v>6996</v>
      </c>
      <c r="B15882" s="79" t="s">
        <v>3442</v>
      </c>
      <c r="C15882" s="77" t="s">
        <v>12550</v>
      </c>
      <c r="D15882" s="65">
        <v>1</v>
      </c>
      <c r="E15882" s="66" t="s">
        <v>31</v>
      </c>
      <c r="F15882" s="217">
        <v>1650000</v>
      </c>
      <c r="G15882" s="68">
        <f t="shared" si="454"/>
        <v>1650000</v>
      </c>
      <c r="H15882" s="69" t="s">
        <v>552</v>
      </c>
      <c r="I15882" s="73" t="s">
        <v>12551</v>
      </c>
    </row>
    <row r="15883" spans="1:9" hidden="1" x14ac:dyDescent="0.25">
      <c r="A15883" s="60" t="s">
        <v>6996</v>
      </c>
      <c r="B15883" s="79" t="s">
        <v>3442</v>
      </c>
      <c r="C15883" s="77" t="s">
        <v>12552</v>
      </c>
      <c r="D15883" s="65">
        <v>1</v>
      </c>
      <c r="E15883" s="66" t="s">
        <v>31</v>
      </c>
      <c r="F15883" s="217">
        <v>1650000</v>
      </c>
      <c r="G15883" s="217">
        <f t="shared" si="454"/>
        <v>1650000</v>
      </c>
      <c r="H15883" s="69" t="s">
        <v>552</v>
      </c>
      <c r="I15883" s="73" t="s">
        <v>12551</v>
      </c>
    </row>
    <row r="15884" spans="1:9" hidden="1" x14ac:dyDescent="0.25">
      <c r="A15884" s="60" t="s">
        <v>6996</v>
      </c>
      <c r="B15884" s="79" t="s">
        <v>101</v>
      </c>
      <c r="C15884" s="60" t="s">
        <v>12553</v>
      </c>
      <c r="D15884" s="81">
        <v>1</v>
      </c>
      <c r="E15884" s="66" t="s">
        <v>31</v>
      </c>
      <c r="F15884" s="217">
        <v>3400000</v>
      </c>
      <c r="G15884" s="217">
        <f t="shared" si="454"/>
        <v>3400000</v>
      </c>
      <c r="H15884" s="69" t="s">
        <v>552</v>
      </c>
      <c r="I15884" s="73" t="s">
        <v>12551</v>
      </c>
    </row>
    <row r="15885" spans="1:9" hidden="1" x14ac:dyDescent="0.25">
      <c r="A15885" s="60" t="s">
        <v>6996</v>
      </c>
      <c r="B15885" s="79" t="s">
        <v>101</v>
      </c>
      <c r="C15885" s="60" t="s">
        <v>12554</v>
      </c>
      <c r="D15885" s="81">
        <v>1</v>
      </c>
      <c r="E15885" s="66" t="s">
        <v>31</v>
      </c>
      <c r="F15885" s="217">
        <v>3400000</v>
      </c>
      <c r="G15885" s="217">
        <f t="shared" si="454"/>
        <v>3400000</v>
      </c>
      <c r="H15885" s="69" t="s">
        <v>552</v>
      </c>
      <c r="I15885" s="73" t="s">
        <v>12551</v>
      </c>
    </row>
    <row r="15886" spans="1:9" hidden="1" x14ac:dyDescent="0.25">
      <c r="A15886" s="60" t="s">
        <v>6996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54"/>
        <v>580000</v>
      </c>
      <c r="H15886" s="69" t="s">
        <v>552</v>
      </c>
      <c r="I15886" s="73" t="s">
        <v>12551</v>
      </c>
    </row>
    <row r="15887" spans="1:9" hidden="1" x14ac:dyDescent="0.25">
      <c r="A15887" s="60" t="s">
        <v>6996</v>
      </c>
      <c r="B15887" s="111" t="s">
        <v>6997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54"/>
        <v>400000</v>
      </c>
      <c r="H15887" s="69" t="s">
        <v>35</v>
      </c>
      <c r="I15887" s="73"/>
    </row>
    <row r="15888" spans="1:9" hidden="1" x14ac:dyDescent="0.25">
      <c r="A15888" s="60" t="s">
        <v>6996</v>
      </c>
      <c r="B15888" s="111" t="s">
        <v>6998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54"/>
        <v>25000</v>
      </c>
      <c r="H15888" s="69" t="s">
        <v>35</v>
      </c>
      <c r="I15888" s="73"/>
    </row>
    <row r="15889" spans="1:9" hidden="1" x14ac:dyDescent="0.25">
      <c r="A15889" s="60" t="s">
        <v>6996</v>
      </c>
      <c r="B15889" s="111" t="s">
        <v>4522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54"/>
        <v>30000</v>
      </c>
      <c r="H15889" s="69" t="s">
        <v>6204</v>
      </c>
      <c r="I15889" s="73"/>
    </row>
    <row r="15890" spans="1:9" hidden="1" x14ac:dyDescent="0.25">
      <c r="A15890" s="60" t="s">
        <v>6996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6204</v>
      </c>
      <c r="I15890" s="73"/>
    </row>
    <row r="15891" spans="1:9" hidden="1" x14ac:dyDescent="0.25">
      <c r="A15891" s="60" t="s">
        <v>6996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6204</v>
      </c>
      <c r="I15891" s="73"/>
    </row>
    <row r="15892" spans="1:9" hidden="1" x14ac:dyDescent="0.25">
      <c r="A15892" s="60" t="s">
        <v>6996</v>
      </c>
      <c r="B15892" s="63" t="s">
        <v>6938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54"/>
        <v>120000</v>
      </c>
      <c r="H15892" s="69" t="s">
        <v>2744</v>
      </c>
      <c r="I15892" s="73" t="s">
        <v>12555</v>
      </c>
    </row>
    <row r="15893" spans="1:9" hidden="1" x14ac:dyDescent="0.25">
      <c r="A15893" s="60" t="s">
        <v>6996</v>
      </c>
      <c r="B15893" s="60" t="s">
        <v>8360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54"/>
        <v>100000</v>
      </c>
      <c r="H15893" s="69" t="s">
        <v>2744</v>
      </c>
      <c r="I15893" s="73" t="s">
        <v>12555</v>
      </c>
    </row>
    <row r="15894" spans="1:9" hidden="1" x14ac:dyDescent="0.25">
      <c r="A15894" s="60" t="s">
        <v>6996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54"/>
        <v>5250</v>
      </c>
      <c r="H15894" s="69" t="s">
        <v>134</v>
      </c>
      <c r="I15894" s="73"/>
    </row>
    <row r="15895" spans="1:9" hidden="1" x14ac:dyDescent="0.25">
      <c r="A15895" s="60" t="s">
        <v>6996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54"/>
        <v>20000</v>
      </c>
      <c r="H15895" s="69" t="s">
        <v>134</v>
      </c>
      <c r="I15895" s="73"/>
    </row>
    <row r="15896" spans="1:9" hidden="1" x14ac:dyDescent="0.25">
      <c r="A15896" s="60" t="s">
        <v>6996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54"/>
        <v>123250</v>
      </c>
      <c r="H15896" s="69" t="s">
        <v>169</v>
      </c>
      <c r="I15896" s="73"/>
    </row>
    <row r="15897" spans="1:9" hidden="1" x14ac:dyDescent="0.25">
      <c r="A15897" s="60" t="s">
        <v>6996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54"/>
        <v>217000</v>
      </c>
      <c r="H15897" s="69" t="s">
        <v>169</v>
      </c>
      <c r="I15897" s="73"/>
    </row>
    <row r="15898" spans="1:9" hidden="1" x14ac:dyDescent="0.25">
      <c r="A15898" s="60" t="s">
        <v>6996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54"/>
        <v>66000</v>
      </c>
      <c r="H15898" s="69" t="s">
        <v>169</v>
      </c>
      <c r="I15898" s="73"/>
    </row>
    <row r="15899" spans="1:9" hidden="1" x14ac:dyDescent="0.25">
      <c r="A15899" s="60" t="s">
        <v>6996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54"/>
        <v>297000</v>
      </c>
      <c r="H15899" s="69" t="s">
        <v>620</v>
      </c>
      <c r="I15899" s="73" t="s">
        <v>12556</v>
      </c>
    </row>
    <row r="15900" spans="1:9" hidden="1" x14ac:dyDescent="0.25">
      <c r="A15900" s="60" t="s">
        <v>6996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54"/>
        <v>39000</v>
      </c>
      <c r="H15900" s="69" t="s">
        <v>620</v>
      </c>
      <c r="I15900" s="73" t="s">
        <v>12556</v>
      </c>
    </row>
    <row r="15901" spans="1:9" hidden="1" x14ac:dyDescent="0.25">
      <c r="A15901" s="60" t="s">
        <v>6996</v>
      </c>
      <c r="B15901" s="60" t="s">
        <v>8381</v>
      </c>
      <c r="C15901" s="60" t="s">
        <v>8382</v>
      </c>
      <c r="D15901" s="65">
        <v>1</v>
      </c>
      <c r="E15901" s="66" t="s">
        <v>31</v>
      </c>
      <c r="F15901" s="67">
        <v>93000</v>
      </c>
      <c r="G15901" s="68">
        <f t="shared" si="454"/>
        <v>93000</v>
      </c>
      <c r="H15901" s="69" t="s">
        <v>620</v>
      </c>
      <c r="I15901" s="73" t="s">
        <v>12556</v>
      </c>
    </row>
    <row r="15902" spans="1:9" hidden="1" x14ac:dyDescent="0.25">
      <c r="A15902" s="60" t="s">
        <v>6996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54"/>
        <v>210000</v>
      </c>
      <c r="H15902" s="69" t="s">
        <v>620</v>
      </c>
      <c r="I15902" s="73" t="s">
        <v>12556</v>
      </c>
    </row>
    <row r="15903" spans="1:9" hidden="1" x14ac:dyDescent="0.25">
      <c r="A15903" s="60" t="s">
        <v>6996</v>
      </c>
      <c r="B15903" s="63" t="s">
        <v>6938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54"/>
        <v>60000</v>
      </c>
      <c r="H15903" s="69" t="s">
        <v>620</v>
      </c>
      <c r="I15903" s="73" t="s">
        <v>12556</v>
      </c>
    </row>
    <row r="15904" spans="1:9" hidden="1" x14ac:dyDescent="0.25">
      <c r="A15904" s="60" t="s">
        <v>6996</v>
      </c>
      <c r="B15904" s="60" t="s">
        <v>6475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54"/>
        <v>95000</v>
      </c>
      <c r="H15904" s="69" t="s">
        <v>620</v>
      </c>
      <c r="I15904" s="73" t="s">
        <v>12556</v>
      </c>
    </row>
    <row r="15905" spans="1:9" hidden="1" x14ac:dyDescent="0.25">
      <c r="A15905" s="60" t="s">
        <v>6996</v>
      </c>
      <c r="B15905" s="63" t="s">
        <v>5224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54"/>
        <v>300000</v>
      </c>
      <c r="H15905" s="69" t="s">
        <v>198</v>
      </c>
      <c r="I15905" s="73" t="s">
        <v>12557</v>
      </c>
    </row>
    <row r="15906" spans="1:9" hidden="1" x14ac:dyDescent="0.25">
      <c r="A15906" s="60" t="s">
        <v>6996</v>
      </c>
      <c r="B15906" s="60" t="s">
        <v>6999</v>
      </c>
      <c r="C15906" s="60" t="s">
        <v>6837</v>
      </c>
      <c r="D15906" s="65">
        <v>1</v>
      </c>
      <c r="E15906" s="66" t="s">
        <v>71</v>
      </c>
      <c r="F15906" s="62">
        <v>270000</v>
      </c>
      <c r="G15906" s="68">
        <f t="shared" si="454"/>
        <v>270000</v>
      </c>
      <c r="H15906" s="69" t="s">
        <v>3876</v>
      </c>
      <c r="I15906" s="73"/>
    </row>
    <row r="15907" spans="1:9" hidden="1" x14ac:dyDescent="0.25">
      <c r="A15907" s="60" t="s">
        <v>6996</v>
      </c>
      <c r="B15907" s="63" t="s">
        <v>7004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54"/>
        <v>30000</v>
      </c>
      <c r="H15907" s="69" t="s">
        <v>3876</v>
      </c>
      <c r="I15907" s="73"/>
    </row>
    <row r="15908" spans="1:9" hidden="1" x14ac:dyDescent="0.25">
      <c r="A15908" s="60" t="s">
        <v>6996</v>
      </c>
      <c r="B15908" s="60" t="s">
        <v>4049</v>
      </c>
      <c r="C15908" s="60" t="s">
        <v>7359</v>
      </c>
      <c r="D15908" s="65">
        <v>1</v>
      </c>
      <c r="E15908" s="66" t="s">
        <v>31</v>
      </c>
      <c r="F15908" s="217">
        <v>126156</v>
      </c>
      <c r="G15908" s="68">
        <f t="shared" si="454"/>
        <v>126156</v>
      </c>
      <c r="H15908" s="69" t="s">
        <v>138</v>
      </c>
      <c r="I15908" s="73" t="s">
        <v>12558</v>
      </c>
    </row>
    <row r="15909" spans="1:9" hidden="1" x14ac:dyDescent="0.25">
      <c r="A15909" s="60" t="s">
        <v>6996</v>
      </c>
      <c r="B15909" s="63" t="s">
        <v>7000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54"/>
        <v>155000</v>
      </c>
      <c r="H15909" s="69" t="s">
        <v>4550</v>
      </c>
      <c r="I15909" s="73"/>
    </row>
    <row r="15910" spans="1:9" hidden="1" x14ac:dyDescent="0.25">
      <c r="A15910" s="60" t="s">
        <v>6996</v>
      </c>
      <c r="B15910" s="79" t="s">
        <v>7001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54"/>
        <v>25000</v>
      </c>
      <c r="H15910" s="69" t="s">
        <v>4550</v>
      </c>
      <c r="I15910" s="73"/>
    </row>
    <row r="15911" spans="1:9" hidden="1" x14ac:dyDescent="0.25">
      <c r="A15911" s="60" t="s">
        <v>6996</v>
      </c>
      <c r="B15911" s="79" t="s">
        <v>7002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54"/>
        <v>125000</v>
      </c>
      <c r="H15911" s="69" t="s">
        <v>4550</v>
      </c>
      <c r="I15911" s="73"/>
    </row>
    <row r="15912" spans="1:9" hidden="1" x14ac:dyDescent="0.25">
      <c r="A15912" s="60" t="s">
        <v>6996</v>
      </c>
      <c r="B15912" s="63" t="s">
        <v>7003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54"/>
        <v>30000</v>
      </c>
      <c r="H15912" s="69" t="s">
        <v>4550</v>
      </c>
      <c r="I15912" s="73"/>
    </row>
    <row r="15913" spans="1:9" hidden="1" x14ac:dyDescent="0.25">
      <c r="A15913" s="60" t="s">
        <v>6996</v>
      </c>
      <c r="B15913" s="60" t="s">
        <v>6404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54"/>
        <v>44000</v>
      </c>
      <c r="H15913" s="69" t="s">
        <v>35</v>
      </c>
      <c r="I15913" s="73"/>
    </row>
    <row r="15914" spans="1:9" hidden="1" x14ac:dyDescent="0.25">
      <c r="A15914" s="60" t="s">
        <v>6996</v>
      </c>
      <c r="B15914" s="63" t="s">
        <v>7007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54"/>
        <v>840000</v>
      </c>
      <c r="H15914" s="640" t="s">
        <v>12559</v>
      </c>
      <c r="I15914" s="73" t="s">
        <v>12541</v>
      </c>
    </row>
    <row r="15915" spans="1:9" hidden="1" x14ac:dyDescent="0.25">
      <c r="A15915" s="60" t="s">
        <v>6996</v>
      </c>
      <c r="B15915" s="63" t="s">
        <v>7007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54"/>
        <v>3360000</v>
      </c>
      <c r="H15915" s="640" t="s">
        <v>12560</v>
      </c>
      <c r="I15915" s="399" t="s">
        <v>12093</v>
      </c>
    </row>
    <row r="15916" spans="1:9" hidden="1" x14ac:dyDescent="0.25">
      <c r="A15916" s="60" t="s">
        <v>6996</v>
      </c>
      <c r="B15916" s="60" t="s">
        <v>7010</v>
      </c>
      <c r="C15916" s="60" t="s">
        <v>7011</v>
      </c>
      <c r="D15916" s="65">
        <v>2</v>
      </c>
      <c r="E15916" s="66" t="s">
        <v>31</v>
      </c>
      <c r="F15916" s="72">
        <v>1734930</v>
      </c>
      <c r="G15916" s="68">
        <f t="shared" si="454"/>
        <v>3469860</v>
      </c>
      <c r="H15916" s="69" t="s">
        <v>134</v>
      </c>
      <c r="I15916" s="60"/>
    </row>
    <row r="15917" spans="1:9" hidden="1" x14ac:dyDescent="0.25">
      <c r="A15917" s="60" t="s">
        <v>6996</v>
      </c>
      <c r="B15917" s="60" t="s">
        <v>8360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54"/>
        <v>100000</v>
      </c>
      <c r="H15917" s="86" t="s">
        <v>2214</v>
      </c>
      <c r="I15917" s="60" t="s">
        <v>12561</v>
      </c>
    </row>
    <row r="15918" spans="1:9" hidden="1" x14ac:dyDescent="0.25">
      <c r="A15918" s="60" t="s">
        <v>7017</v>
      </c>
      <c r="B15918" s="60" t="s">
        <v>5706</v>
      </c>
      <c r="C15918" s="60" t="s">
        <v>5707</v>
      </c>
      <c r="D15918" s="65">
        <v>1</v>
      </c>
      <c r="E15918" s="66" t="s">
        <v>1462</v>
      </c>
      <c r="F15918" s="67">
        <v>5000</v>
      </c>
      <c r="G15918" s="68">
        <f t="shared" si="454"/>
        <v>5000</v>
      </c>
      <c r="H15918" s="69" t="s">
        <v>169</v>
      </c>
      <c r="I15918" s="73"/>
    </row>
    <row r="15919" spans="1:9" hidden="1" x14ac:dyDescent="0.25">
      <c r="A15919" s="60" t="s">
        <v>7017</v>
      </c>
      <c r="B15919" s="60" t="s">
        <v>6559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54"/>
        <v>10000</v>
      </c>
      <c r="H15919" s="69" t="s">
        <v>169</v>
      </c>
      <c r="I15919" s="73"/>
    </row>
    <row r="15920" spans="1:9" hidden="1" x14ac:dyDescent="0.25">
      <c r="A15920" s="60" t="s">
        <v>7017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54"/>
        <v>104067</v>
      </c>
      <c r="H15920" s="69" t="s">
        <v>134</v>
      </c>
      <c r="I15920" s="73"/>
    </row>
    <row r="15921" spans="1:9" hidden="1" x14ac:dyDescent="0.25">
      <c r="A15921" s="60" t="s">
        <v>7017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55">F15921*D15921</f>
        <v>550000</v>
      </c>
      <c r="H15921" s="69" t="s">
        <v>552</v>
      </c>
      <c r="I15921" s="73" t="s">
        <v>12562</v>
      </c>
    </row>
    <row r="15922" spans="1:9" hidden="1" x14ac:dyDescent="0.25">
      <c r="A15922" s="60" t="s">
        <v>7017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55"/>
        <v>650000</v>
      </c>
      <c r="H15922" s="69" t="s">
        <v>552</v>
      </c>
      <c r="I15922" s="73" t="s">
        <v>12562</v>
      </c>
    </row>
    <row r="15923" spans="1:9" hidden="1" x14ac:dyDescent="0.25">
      <c r="A15923" s="60" t="s">
        <v>7017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55"/>
        <v>297204</v>
      </c>
      <c r="H15923" s="69" t="s">
        <v>552</v>
      </c>
      <c r="I15923" s="73" t="s">
        <v>12562</v>
      </c>
    </row>
    <row r="15924" spans="1:9" hidden="1" x14ac:dyDescent="0.25">
      <c r="A15924" s="60" t="s">
        <v>7017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55"/>
        <v>49500</v>
      </c>
      <c r="H15924" s="69" t="s">
        <v>1043</v>
      </c>
      <c r="I15924" s="73"/>
    </row>
    <row r="15925" spans="1:9" hidden="1" x14ac:dyDescent="0.25">
      <c r="A15925" s="60" t="s">
        <v>7017</v>
      </c>
      <c r="B15925" s="63" t="s">
        <v>4169</v>
      </c>
      <c r="C15925" s="60" t="s">
        <v>8582</v>
      </c>
      <c r="D15925" s="65">
        <v>1</v>
      </c>
      <c r="E15925" s="66" t="s">
        <v>31</v>
      </c>
      <c r="F15925" s="68">
        <v>31000</v>
      </c>
      <c r="G15925" s="217">
        <f t="shared" si="455"/>
        <v>31000</v>
      </c>
      <c r="H15925" s="69" t="s">
        <v>2007</v>
      </c>
      <c r="I15925" s="73" t="s">
        <v>12541</v>
      </c>
    </row>
    <row r="15926" spans="1:9" hidden="1" x14ac:dyDescent="0.25">
      <c r="A15926" s="60" t="s">
        <v>7017</v>
      </c>
      <c r="B15926" s="63" t="s">
        <v>7019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12541</v>
      </c>
    </row>
    <row r="15927" spans="1:9" hidden="1" x14ac:dyDescent="0.25">
      <c r="A15927" s="60" t="s">
        <v>7017</v>
      </c>
      <c r="B15927" s="111" t="s">
        <v>7018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55"/>
        <v>16000</v>
      </c>
      <c r="H15927" s="69" t="s">
        <v>648</v>
      </c>
      <c r="I15927" s="73"/>
    </row>
    <row r="15928" spans="1:9" hidden="1" x14ac:dyDescent="0.25">
      <c r="A15928" s="60" t="s">
        <v>7017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55"/>
        <v>297000</v>
      </c>
      <c r="H15928" s="69" t="s">
        <v>667</v>
      </c>
      <c r="I15928" s="73" t="s">
        <v>12563</v>
      </c>
    </row>
    <row r="15929" spans="1:9" hidden="1" x14ac:dyDescent="0.25">
      <c r="A15929" s="60" t="s">
        <v>7017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55"/>
        <v>210000</v>
      </c>
      <c r="H15929" s="69" t="s">
        <v>667</v>
      </c>
      <c r="I15929" s="73" t="s">
        <v>12563</v>
      </c>
    </row>
    <row r="15930" spans="1:9" hidden="1" x14ac:dyDescent="0.25">
      <c r="A15930" s="60" t="s">
        <v>7017</v>
      </c>
      <c r="B15930" s="60" t="s">
        <v>6475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55"/>
        <v>95000</v>
      </c>
      <c r="H15930" s="69" t="s">
        <v>667</v>
      </c>
      <c r="I15930" s="73" t="s">
        <v>12563</v>
      </c>
    </row>
    <row r="15931" spans="1:9" hidden="1" x14ac:dyDescent="0.25">
      <c r="A15931" s="60" t="s">
        <v>7017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55"/>
        <v>37500</v>
      </c>
      <c r="H15931" s="69" t="s">
        <v>1606</v>
      </c>
      <c r="I15931" s="73" t="s">
        <v>12564</v>
      </c>
    </row>
    <row r="15932" spans="1:9" hidden="1" x14ac:dyDescent="0.25">
      <c r="A15932" s="60" t="s">
        <v>7017</v>
      </c>
      <c r="B15932" s="63" t="s">
        <v>6938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55"/>
        <v>60000</v>
      </c>
      <c r="H15932" s="69" t="s">
        <v>1606</v>
      </c>
      <c r="I15932" s="73" t="s">
        <v>12564</v>
      </c>
    </row>
    <row r="15933" spans="1:9" hidden="1" x14ac:dyDescent="0.25">
      <c r="A15933" s="60" t="s">
        <v>7017</v>
      </c>
      <c r="B15933" s="60" t="s">
        <v>12037</v>
      </c>
      <c r="C15933" s="71" t="s">
        <v>12565</v>
      </c>
      <c r="D15933" s="65">
        <v>1</v>
      </c>
      <c r="E15933" s="66" t="s">
        <v>31</v>
      </c>
      <c r="F15933" s="68">
        <v>1400000</v>
      </c>
      <c r="G15933" s="68">
        <f t="shared" si="455"/>
        <v>1400000</v>
      </c>
      <c r="H15933" s="69" t="s">
        <v>1606</v>
      </c>
      <c r="I15933" s="73" t="s">
        <v>12564</v>
      </c>
    </row>
    <row r="15934" spans="1:9" hidden="1" x14ac:dyDescent="0.25">
      <c r="A15934" s="60" t="s">
        <v>7017</v>
      </c>
      <c r="B15934" s="60" t="s">
        <v>465</v>
      </c>
      <c r="C15934" s="60" t="s">
        <v>12566</v>
      </c>
      <c r="D15934" s="60">
        <v>1</v>
      </c>
      <c r="E15934" s="60" t="s">
        <v>31</v>
      </c>
      <c r="F15934" s="61">
        <v>1700000</v>
      </c>
      <c r="G15934" s="68">
        <f t="shared" si="455"/>
        <v>1700000</v>
      </c>
      <c r="H15934" s="69" t="s">
        <v>1606</v>
      </c>
      <c r="I15934" s="73" t="s">
        <v>12564</v>
      </c>
    </row>
    <row r="15935" spans="1:9" hidden="1" x14ac:dyDescent="0.25">
      <c r="A15935" s="60" t="s">
        <v>7017</v>
      </c>
      <c r="B15935" s="60" t="s">
        <v>465</v>
      </c>
      <c r="C15935" s="60" t="s">
        <v>12567</v>
      </c>
      <c r="D15935" s="65">
        <v>1</v>
      </c>
      <c r="E15935" s="66" t="s">
        <v>31</v>
      </c>
      <c r="F15935" s="61">
        <v>1700000</v>
      </c>
      <c r="G15935" s="68">
        <f t="shared" si="455"/>
        <v>1700000</v>
      </c>
      <c r="H15935" s="69" t="s">
        <v>1606</v>
      </c>
      <c r="I15935" s="73" t="s">
        <v>12564</v>
      </c>
    </row>
    <row r="15936" spans="1:9" hidden="1" x14ac:dyDescent="0.25">
      <c r="A15936" s="60" t="s">
        <v>7017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55"/>
        <v>175000</v>
      </c>
      <c r="H15936" s="69" t="s">
        <v>1606</v>
      </c>
      <c r="I15936" s="73" t="s">
        <v>12564</v>
      </c>
    </row>
    <row r="15937" spans="1:9" hidden="1" x14ac:dyDescent="0.25">
      <c r="A15937" s="60" t="s">
        <v>7017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55"/>
        <v>120000</v>
      </c>
      <c r="H15937" s="69" t="s">
        <v>1606</v>
      </c>
      <c r="I15937" s="73" t="s">
        <v>12564</v>
      </c>
    </row>
    <row r="15938" spans="1:9" hidden="1" x14ac:dyDescent="0.25">
      <c r="A15938" s="60" t="s">
        <v>7017</v>
      </c>
      <c r="B15938" s="79" t="s">
        <v>7023</v>
      </c>
      <c r="C15938" s="87" t="s">
        <v>7024</v>
      </c>
      <c r="D15938" s="65">
        <v>1</v>
      </c>
      <c r="E15938" s="66" t="s">
        <v>31</v>
      </c>
      <c r="F15938" s="68">
        <v>220000</v>
      </c>
      <c r="G15938" s="68">
        <f t="shared" si="455"/>
        <v>220000</v>
      </c>
      <c r="H15938" s="69" t="s">
        <v>1606</v>
      </c>
      <c r="I15938" s="73" t="s">
        <v>12564</v>
      </c>
    </row>
    <row r="15939" spans="1:9" hidden="1" x14ac:dyDescent="0.25">
      <c r="A15939" s="60" t="s">
        <v>7017</v>
      </c>
      <c r="B15939" s="63" t="s">
        <v>7025</v>
      </c>
      <c r="C15939" s="87" t="s">
        <v>7024</v>
      </c>
      <c r="D15939" s="65">
        <v>1</v>
      </c>
      <c r="E15939" s="66" t="s">
        <v>31</v>
      </c>
      <c r="F15939" s="68">
        <v>170000</v>
      </c>
      <c r="G15939" s="68">
        <f t="shared" si="455"/>
        <v>170000</v>
      </c>
      <c r="H15939" s="69" t="s">
        <v>1606</v>
      </c>
      <c r="I15939" s="73" t="s">
        <v>12564</v>
      </c>
    </row>
    <row r="15940" spans="1:9" hidden="1" x14ac:dyDescent="0.25">
      <c r="A15940" s="60" t="s">
        <v>7017</v>
      </c>
      <c r="B15940" s="111" t="s">
        <v>4522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55"/>
        <v>30000</v>
      </c>
      <c r="H15940" s="69" t="s">
        <v>6204</v>
      </c>
      <c r="I15940" s="73"/>
    </row>
    <row r="15941" spans="1:9" hidden="1" x14ac:dyDescent="0.25">
      <c r="A15941" s="60" t="s">
        <v>7017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55"/>
        <v>7500</v>
      </c>
      <c r="H15941" s="69" t="s">
        <v>6204</v>
      </c>
      <c r="I15941" s="73"/>
    </row>
    <row r="15942" spans="1:9" hidden="1" x14ac:dyDescent="0.25">
      <c r="A15942" s="60" t="s">
        <v>7017</v>
      </c>
      <c r="B15942" s="63" t="s">
        <v>7021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55"/>
        <v>106000</v>
      </c>
      <c r="H15942" s="69" t="s">
        <v>6204</v>
      </c>
      <c r="I15942" s="73"/>
    </row>
    <row r="15943" spans="1:9" hidden="1" x14ac:dyDescent="0.25">
      <c r="A15943" s="60" t="s">
        <v>7017</v>
      </c>
      <c r="B15943" s="60" t="s">
        <v>6770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55"/>
        <v>170000</v>
      </c>
      <c r="H15943" s="69" t="s">
        <v>3096</v>
      </c>
      <c r="I15943" s="73" t="s">
        <v>12568</v>
      </c>
    </row>
    <row r="15944" spans="1:9" hidden="1" x14ac:dyDescent="0.25">
      <c r="A15944" s="60" t="s">
        <v>7017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55"/>
        <v>36975</v>
      </c>
      <c r="H15944" s="69" t="s">
        <v>3096</v>
      </c>
      <c r="I15944" s="73" t="s">
        <v>12568</v>
      </c>
    </row>
    <row r="15945" spans="1:9" hidden="1" x14ac:dyDescent="0.25">
      <c r="A15945" s="60" t="s">
        <v>7017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55"/>
        <v>325000</v>
      </c>
      <c r="H15945" s="69" t="s">
        <v>1041</v>
      </c>
      <c r="I15945" s="73" t="s">
        <v>12569</v>
      </c>
    </row>
    <row r="15946" spans="1:9" hidden="1" x14ac:dyDescent="0.25">
      <c r="A15946" s="60" t="s">
        <v>7017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55"/>
        <v>208134</v>
      </c>
      <c r="H15946" s="69" t="s">
        <v>1041</v>
      </c>
      <c r="I15946" s="73" t="s">
        <v>12569</v>
      </c>
    </row>
    <row r="15947" spans="1:9" hidden="1" x14ac:dyDescent="0.25">
      <c r="A15947" s="60" t="s">
        <v>7017</v>
      </c>
      <c r="B15947" s="111" t="s">
        <v>6937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55"/>
        <v>60000</v>
      </c>
      <c r="H15947" s="69" t="s">
        <v>1041</v>
      </c>
      <c r="I15947" s="73" t="s">
        <v>12569</v>
      </c>
    </row>
    <row r="15948" spans="1:9" hidden="1" x14ac:dyDescent="0.25">
      <c r="A15948" s="60" t="s">
        <v>7017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55"/>
        <v>12500</v>
      </c>
      <c r="H15948" s="69" t="s">
        <v>1041</v>
      </c>
      <c r="I15948" s="73" t="s">
        <v>12569</v>
      </c>
    </row>
    <row r="15949" spans="1:9" hidden="1" x14ac:dyDescent="0.25">
      <c r="A15949" s="60" t="s">
        <v>7017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55"/>
        <v>264000</v>
      </c>
      <c r="H15949" s="69" t="s">
        <v>1041</v>
      </c>
      <c r="I15949" s="73" t="s">
        <v>12569</v>
      </c>
    </row>
    <row r="15950" spans="1:9" hidden="1" x14ac:dyDescent="0.25">
      <c r="A15950" s="60" t="s">
        <v>7017</v>
      </c>
      <c r="B15950" s="60" t="s">
        <v>8381</v>
      </c>
      <c r="C15950" s="60" t="s">
        <v>8382</v>
      </c>
      <c r="D15950" s="65">
        <v>1</v>
      </c>
      <c r="E15950" s="66" t="s">
        <v>31</v>
      </c>
      <c r="F15950" s="62">
        <v>93000</v>
      </c>
      <c r="G15950" s="68">
        <f t="shared" si="455"/>
        <v>93000</v>
      </c>
      <c r="H15950" s="69" t="s">
        <v>1041</v>
      </c>
      <c r="I15950" s="73" t="s">
        <v>12569</v>
      </c>
    </row>
    <row r="15951" spans="1:9" hidden="1" x14ac:dyDescent="0.25">
      <c r="A15951" s="60" t="s">
        <v>7017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55"/>
        <v>210000</v>
      </c>
      <c r="H15951" s="69" t="s">
        <v>1041</v>
      </c>
      <c r="I15951" s="73" t="s">
        <v>12569</v>
      </c>
    </row>
    <row r="15952" spans="1:9" hidden="1" x14ac:dyDescent="0.25">
      <c r="A15952" s="60" t="s">
        <v>7017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55"/>
        <v>45000</v>
      </c>
      <c r="H15952" s="69" t="s">
        <v>3462</v>
      </c>
      <c r="I15952" s="73" t="s">
        <v>12570</v>
      </c>
    </row>
    <row r="15953" spans="1:9" hidden="1" x14ac:dyDescent="0.25">
      <c r="A15953" s="60" t="s">
        <v>7017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55"/>
        <v>49500</v>
      </c>
      <c r="H15953" s="69" t="s">
        <v>3462</v>
      </c>
      <c r="I15953" s="73" t="s">
        <v>12570</v>
      </c>
    </row>
    <row r="15954" spans="1:9" hidden="1" x14ac:dyDescent="0.25">
      <c r="A15954" s="60" t="s">
        <v>7017</v>
      </c>
      <c r="B15954" s="63" t="s">
        <v>6938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55"/>
        <v>60000</v>
      </c>
      <c r="H15954" s="69" t="s">
        <v>3462</v>
      </c>
      <c r="I15954" s="73" t="s">
        <v>12570</v>
      </c>
    </row>
    <row r="15955" spans="1:9" hidden="1" x14ac:dyDescent="0.25">
      <c r="A15955" s="60" t="s">
        <v>7017</v>
      </c>
      <c r="B15955" s="63" t="s">
        <v>7026</v>
      </c>
      <c r="C15955" s="60" t="s">
        <v>7027</v>
      </c>
      <c r="D15955" s="60">
        <v>1</v>
      </c>
      <c r="E15955" s="60" t="s">
        <v>31</v>
      </c>
      <c r="F15955" s="61">
        <v>150000</v>
      </c>
      <c r="G15955" s="68">
        <f t="shared" si="455"/>
        <v>150000</v>
      </c>
      <c r="H15955" s="69" t="s">
        <v>1073</v>
      </c>
      <c r="I15955" s="73"/>
    </row>
    <row r="15956" spans="1:9" hidden="1" x14ac:dyDescent="0.25">
      <c r="A15956" s="60" t="s">
        <v>7017</v>
      </c>
      <c r="B15956" s="79" t="s">
        <v>3442</v>
      </c>
      <c r="C15956" s="60" t="s">
        <v>12571</v>
      </c>
      <c r="D15956" s="81">
        <v>1</v>
      </c>
      <c r="E15956" s="66" t="s">
        <v>31</v>
      </c>
      <c r="F15956" s="217">
        <v>1650000</v>
      </c>
      <c r="G15956" s="68">
        <f t="shared" si="455"/>
        <v>1650000</v>
      </c>
      <c r="H15956" s="69" t="s">
        <v>552</v>
      </c>
      <c r="I15956" s="73" t="s">
        <v>12572</v>
      </c>
    </row>
    <row r="15957" spans="1:9" hidden="1" x14ac:dyDescent="0.25">
      <c r="A15957" s="60" t="s">
        <v>7017</v>
      </c>
      <c r="B15957" s="79" t="s">
        <v>3442</v>
      </c>
      <c r="C15957" s="60" t="s">
        <v>12573</v>
      </c>
      <c r="D15957" s="81">
        <v>1</v>
      </c>
      <c r="E15957" s="66" t="s">
        <v>31</v>
      </c>
      <c r="F15957" s="217">
        <v>1650000</v>
      </c>
      <c r="G15957" s="217">
        <f t="shared" si="455"/>
        <v>1650000</v>
      </c>
      <c r="H15957" s="69" t="s">
        <v>552</v>
      </c>
      <c r="I15957" s="73" t="s">
        <v>12572</v>
      </c>
    </row>
    <row r="15958" spans="1:9" hidden="1" x14ac:dyDescent="0.25">
      <c r="A15958" s="60" t="s">
        <v>7017</v>
      </c>
      <c r="B15958" s="79" t="s">
        <v>3442</v>
      </c>
      <c r="C15958" s="60" t="s">
        <v>12574</v>
      </c>
      <c r="D15958" s="81">
        <v>1</v>
      </c>
      <c r="E15958" s="66" t="s">
        <v>31</v>
      </c>
      <c r="F15958" s="217">
        <v>1650000</v>
      </c>
      <c r="G15958" s="217">
        <f t="shared" si="455"/>
        <v>1650000</v>
      </c>
      <c r="H15958" s="69" t="s">
        <v>552</v>
      </c>
      <c r="I15958" s="73" t="s">
        <v>12572</v>
      </c>
    </row>
    <row r="15959" spans="1:9" hidden="1" x14ac:dyDescent="0.25">
      <c r="A15959" s="60" t="s">
        <v>7017</v>
      </c>
      <c r="B15959" s="79" t="s">
        <v>3442</v>
      </c>
      <c r="C15959" s="60" t="s">
        <v>12574</v>
      </c>
      <c r="D15959" s="81">
        <v>1</v>
      </c>
      <c r="E15959" s="66" t="s">
        <v>31</v>
      </c>
      <c r="F15959" s="217">
        <v>1650000</v>
      </c>
      <c r="G15959" s="217">
        <f t="shared" si="455"/>
        <v>1650000</v>
      </c>
      <c r="H15959" s="69" t="s">
        <v>552</v>
      </c>
      <c r="I15959" s="73" t="s">
        <v>12572</v>
      </c>
    </row>
    <row r="15960" spans="1:9" hidden="1" x14ac:dyDescent="0.25">
      <c r="A15960" s="60" t="s">
        <v>7017</v>
      </c>
      <c r="B15960" s="79" t="s">
        <v>3442</v>
      </c>
      <c r="C15960" s="60" t="s">
        <v>12575</v>
      </c>
      <c r="D15960" s="81">
        <v>1</v>
      </c>
      <c r="E15960" s="66" t="s">
        <v>31</v>
      </c>
      <c r="F15960" s="217">
        <v>1650000</v>
      </c>
      <c r="G15960" s="217">
        <f t="shared" si="455"/>
        <v>1650000</v>
      </c>
      <c r="H15960" s="69" t="s">
        <v>552</v>
      </c>
      <c r="I15960" s="73" t="s">
        <v>12572</v>
      </c>
    </row>
    <row r="15961" spans="1:9" hidden="1" x14ac:dyDescent="0.25">
      <c r="A15961" s="60" t="s">
        <v>7017</v>
      </c>
      <c r="B15961" s="79" t="s">
        <v>3442</v>
      </c>
      <c r="C15961" s="60" t="s">
        <v>12576</v>
      </c>
      <c r="D15961" s="81">
        <v>1</v>
      </c>
      <c r="E15961" s="66" t="s">
        <v>31</v>
      </c>
      <c r="F15961" s="217">
        <v>1650000</v>
      </c>
      <c r="G15961" s="217">
        <f t="shared" si="455"/>
        <v>1650000</v>
      </c>
      <c r="H15961" s="69" t="s">
        <v>552</v>
      </c>
      <c r="I15961" s="73" t="s">
        <v>12572</v>
      </c>
    </row>
    <row r="15962" spans="1:9" hidden="1" x14ac:dyDescent="0.25">
      <c r="A15962" s="60" t="s">
        <v>7017</v>
      </c>
      <c r="B15962" s="60" t="s">
        <v>12577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55"/>
        <v>75000</v>
      </c>
      <c r="H15962" s="69" t="s">
        <v>552</v>
      </c>
      <c r="I15962" s="73" t="s">
        <v>12572</v>
      </c>
    </row>
    <row r="15963" spans="1:9" hidden="1" x14ac:dyDescent="0.25">
      <c r="A15963" s="60" t="s">
        <v>7017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55"/>
        <v>693780</v>
      </c>
      <c r="H15963" s="86" t="s">
        <v>1760</v>
      </c>
      <c r="I15963" s="60" t="s">
        <v>12578</v>
      </c>
    </row>
    <row r="15964" spans="1:9" hidden="1" x14ac:dyDescent="0.25">
      <c r="A15964" s="60" t="s">
        <v>7017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55"/>
        <v>646000</v>
      </c>
      <c r="H15964" s="86" t="s">
        <v>1760</v>
      </c>
      <c r="I15964" s="60" t="s">
        <v>12578</v>
      </c>
    </row>
    <row r="15965" spans="1:9" hidden="1" x14ac:dyDescent="0.25">
      <c r="A15965" s="60" t="s">
        <v>7017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55"/>
        <v>798000</v>
      </c>
      <c r="H15965" s="86" t="s">
        <v>1760</v>
      </c>
      <c r="I15965" s="60" t="s">
        <v>12578</v>
      </c>
    </row>
    <row r="15966" spans="1:9" hidden="1" x14ac:dyDescent="0.25">
      <c r="A15966" s="60" t="s">
        <v>7017</v>
      </c>
      <c r="B15966" s="75" t="s">
        <v>7015</v>
      </c>
      <c r="C15966" s="60" t="s">
        <v>7016</v>
      </c>
      <c r="D15966" s="65">
        <v>1</v>
      </c>
      <c r="E15966" s="75" t="s">
        <v>28</v>
      </c>
      <c r="F15966" s="217">
        <v>3000000</v>
      </c>
      <c r="G15966" s="217">
        <f t="shared" si="455"/>
        <v>3000000</v>
      </c>
      <c r="H15966" s="86" t="s">
        <v>1760</v>
      </c>
      <c r="I15966" s="60" t="s">
        <v>12578</v>
      </c>
    </row>
    <row r="15967" spans="1:9" hidden="1" x14ac:dyDescent="0.25">
      <c r="A15967" s="60" t="s">
        <v>7017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55"/>
        <v>290000</v>
      </c>
      <c r="H15967" s="86" t="s">
        <v>1760</v>
      </c>
      <c r="I15967" s="60" t="s">
        <v>12578</v>
      </c>
    </row>
    <row r="15968" spans="1:9" hidden="1" x14ac:dyDescent="0.25">
      <c r="A15968" s="60" t="s">
        <v>7028</v>
      </c>
      <c r="B15968" s="60" t="s">
        <v>12579</v>
      </c>
      <c r="C15968" s="60" t="s">
        <v>9318</v>
      </c>
      <c r="D15968" s="65">
        <v>1</v>
      </c>
      <c r="E15968" s="66" t="s">
        <v>31</v>
      </c>
      <c r="F15968" s="67">
        <v>2320000</v>
      </c>
      <c r="G15968" s="68">
        <f t="shared" si="455"/>
        <v>2320000</v>
      </c>
      <c r="H15968" s="69" t="s">
        <v>696</v>
      </c>
      <c r="I15968" s="73" t="s">
        <v>12580</v>
      </c>
    </row>
    <row r="15969" spans="1:9" hidden="1" x14ac:dyDescent="0.25">
      <c r="A15969" s="60" t="s">
        <v>7028</v>
      </c>
      <c r="B15969" s="60" t="s">
        <v>12581</v>
      </c>
      <c r="C15969" s="87" t="s">
        <v>9318</v>
      </c>
      <c r="D15969" s="81">
        <v>1</v>
      </c>
      <c r="E15969" s="66" t="s">
        <v>31</v>
      </c>
      <c r="F15969" s="217">
        <v>1750000</v>
      </c>
      <c r="G15969" s="68">
        <f t="shared" si="455"/>
        <v>1750000</v>
      </c>
      <c r="H15969" s="69" t="s">
        <v>696</v>
      </c>
      <c r="I15969" s="73" t="s">
        <v>12580</v>
      </c>
    </row>
    <row r="15970" spans="1:9" hidden="1" x14ac:dyDescent="0.25">
      <c r="A15970" s="60" t="s">
        <v>7028</v>
      </c>
      <c r="B15970" s="77" t="s">
        <v>6964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55"/>
        <v>650000</v>
      </c>
      <c r="H15970" s="69" t="s">
        <v>696</v>
      </c>
      <c r="I15970" s="73" t="s">
        <v>12580</v>
      </c>
    </row>
    <row r="15971" spans="1:9" hidden="1" x14ac:dyDescent="0.25">
      <c r="A15971" s="60" t="s">
        <v>7028</v>
      </c>
      <c r="B15971" s="60" t="s">
        <v>1061</v>
      </c>
      <c r="C15971" s="60" t="s">
        <v>518</v>
      </c>
      <c r="D15971" s="81">
        <v>1</v>
      </c>
      <c r="E15971" s="66" t="s">
        <v>3923</v>
      </c>
      <c r="F15971" s="217">
        <v>1450000</v>
      </c>
      <c r="G15971" s="68">
        <f t="shared" si="455"/>
        <v>1450000</v>
      </c>
      <c r="H15971" s="69" t="s">
        <v>4216</v>
      </c>
      <c r="I15971" s="73" t="s">
        <v>12582</v>
      </c>
    </row>
    <row r="15972" spans="1:9" hidden="1" x14ac:dyDescent="0.25">
      <c r="A15972" s="60" t="s">
        <v>7028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55"/>
        <v>60000</v>
      </c>
      <c r="H15972" s="69" t="s">
        <v>953</v>
      </c>
      <c r="I15972" s="73" t="s">
        <v>12583</v>
      </c>
    </row>
    <row r="15973" spans="1:9" hidden="1" x14ac:dyDescent="0.25">
      <c r="A15973" s="60" t="s">
        <v>7028</v>
      </c>
      <c r="B15973" s="63" t="s">
        <v>7033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7028</v>
      </c>
      <c r="B15974" s="60" t="s">
        <v>3983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7028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55"/>
        <v>75000</v>
      </c>
      <c r="H15975" s="69" t="s">
        <v>134</v>
      </c>
      <c r="I15975" s="73"/>
    </row>
    <row r="15976" spans="1:9" hidden="1" x14ac:dyDescent="0.25">
      <c r="A15976" s="60" t="s">
        <v>7028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7028</v>
      </c>
      <c r="B15977" s="60" t="s">
        <v>6475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55"/>
        <v>95000</v>
      </c>
      <c r="H15977" s="69" t="s">
        <v>2214</v>
      </c>
      <c r="I15977" s="73" t="s">
        <v>12584</v>
      </c>
    </row>
    <row r="15978" spans="1:9" hidden="1" x14ac:dyDescent="0.25">
      <c r="A15978" s="60" t="s">
        <v>7028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55"/>
        <v>297000</v>
      </c>
      <c r="H15978" s="69" t="s">
        <v>2214</v>
      </c>
      <c r="I15978" s="73" t="s">
        <v>12584</v>
      </c>
    </row>
    <row r="15979" spans="1:9" hidden="1" x14ac:dyDescent="0.25">
      <c r="A15979" s="60" t="s">
        <v>7028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55"/>
        <v>138756</v>
      </c>
      <c r="H15979" s="69" t="s">
        <v>2214</v>
      </c>
      <c r="I15979" s="73" t="s">
        <v>12584</v>
      </c>
    </row>
    <row r="15980" spans="1:9" hidden="1" x14ac:dyDescent="0.25">
      <c r="A15980" s="60" t="s">
        <v>7028</v>
      </c>
      <c r="B15980" s="60" t="s">
        <v>8381</v>
      </c>
      <c r="C15980" s="60" t="s">
        <v>8382</v>
      </c>
      <c r="D15980" s="81">
        <v>1</v>
      </c>
      <c r="E15980" s="66" t="s">
        <v>31</v>
      </c>
      <c r="F15980" s="217">
        <v>93000</v>
      </c>
      <c r="G15980" s="68">
        <f t="shared" si="455"/>
        <v>93000</v>
      </c>
      <c r="H15980" s="69" t="s">
        <v>2214</v>
      </c>
      <c r="I15980" s="73" t="s">
        <v>12584</v>
      </c>
    </row>
    <row r="15981" spans="1:9" hidden="1" x14ac:dyDescent="0.25">
      <c r="A15981" s="60" t="s">
        <v>7028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55"/>
        <v>39000</v>
      </c>
      <c r="H15981" s="69" t="s">
        <v>2214</v>
      </c>
      <c r="I15981" s="73" t="s">
        <v>12584</v>
      </c>
    </row>
    <row r="15982" spans="1:9" hidden="1" x14ac:dyDescent="0.25">
      <c r="A15982" s="60" t="s">
        <v>7028</v>
      </c>
      <c r="B15982" s="63" t="s">
        <v>6938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55"/>
        <v>60000</v>
      </c>
      <c r="H15982" s="69" t="s">
        <v>2214</v>
      </c>
      <c r="I15982" s="73" t="s">
        <v>12584</v>
      </c>
    </row>
    <row r="15983" spans="1:9" hidden="1" x14ac:dyDescent="0.25">
      <c r="A15983" s="60" t="s">
        <v>7028</v>
      </c>
      <c r="B15983" s="63" t="s">
        <v>12309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55"/>
        <v>80000</v>
      </c>
      <c r="H15983" s="69" t="s">
        <v>169</v>
      </c>
      <c r="I15983" s="73"/>
    </row>
    <row r="15984" spans="1:9" hidden="1" x14ac:dyDescent="0.25">
      <c r="A15984" s="60" t="s">
        <v>7028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55"/>
        <v>186000</v>
      </c>
      <c r="H15984" s="69" t="s">
        <v>169</v>
      </c>
      <c r="I15984" s="73"/>
    </row>
    <row r="15985" spans="1:9" hidden="1" x14ac:dyDescent="0.25">
      <c r="A15985" s="60" t="s">
        <v>7028</v>
      </c>
      <c r="B15985" s="60" t="s">
        <v>115</v>
      </c>
      <c r="C15985" s="87" t="s">
        <v>12410</v>
      </c>
      <c r="D15985" s="65">
        <v>1</v>
      </c>
      <c r="E15985" s="66" t="s">
        <v>71</v>
      </c>
      <c r="F15985" s="68">
        <v>2100000</v>
      </c>
      <c r="G15985" s="68">
        <f t="shared" ref="G15985:G16048" si="456">F15985*D15985</f>
        <v>2100000</v>
      </c>
      <c r="H15985" s="69" t="s">
        <v>166</v>
      </c>
      <c r="I15985" s="73" t="s">
        <v>12585</v>
      </c>
    </row>
    <row r="15986" spans="1:9" hidden="1" x14ac:dyDescent="0.25">
      <c r="A15986" s="60" t="s">
        <v>7028</v>
      </c>
      <c r="B15986" s="63" t="s">
        <v>4169</v>
      </c>
      <c r="C15986" s="60" t="s">
        <v>8582</v>
      </c>
      <c r="D15986" s="65">
        <v>1</v>
      </c>
      <c r="E15986" s="66" t="s">
        <v>31</v>
      </c>
      <c r="F15986" s="68">
        <v>31000</v>
      </c>
      <c r="G15986" s="68">
        <f t="shared" si="456"/>
        <v>31000</v>
      </c>
      <c r="H15986" s="69" t="s">
        <v>166</v>
      </c>
      <c r="I15986" s="73" t="s">
        <v>12585</v>
      </c>
    </row>
    <row r="15987" spans="1:9" hidden="1" x14ac:dyDescent="0.25">
      <c r="A15987" s="60" t="s">
        <v>7028</v>
      </c>
      <c r="B15987" s="60" t="s">
        <v>7038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56"/>
        <v>10000</v>
      </c>
      <c r="H15987" s="69" t="s">
        <v>648</v>
      </c>
      <c r="I15987" s="73"/>
    </row>
    <row r="15988" spans="1:9" hidden="1" x14ac:dyDescent="0.25">
      <c r="A15988" s="60" t="s">
        <v>7028</v>
      </c>
      <c r="B15988" s="63" t="s">
        <v>7034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56"/>
        <v>5000</v>
      </c>
      <c r="H15988" s="69" t="s">
        <v>648</v>
      </c>
      <c r="I15988" s="73"/>
    </row>
    <row r="15989" spans="1:9" hidden="1" x14ac:dyDescent="0.25">
      <c r="A15989" s="60" t="s">
        <v>7028</v>
      </c>
      <c r="B15989" s="79" t="s">
        <v>7035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56"/>
        <v>33000</v>
      </c>
      <c r="H15989" s="69" t="s">
        <v>12586</v>
      </c>
      <c r="I15989" s="73"/>
    </row>
    <row r="15990" spans="1:9" hidden="1" x14ac:dyDescent="0.25">
      <c r="A15990" s="60" t="s">
        <v>7028</v>
      </c>
      <c r="B15990" s="79" t="s">
        <v>7035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56"/>
        <v>33000</v>
      </c>
      <c r="H15990" s="69" t="s">
        <v>550</v>
      </c>
      <c r="I15990" s="73"/>
    </row>
    <row r="15991" spans="1:9" hidden="1" x14ac:dyDescent="0.25">
      <c r="A15991" s="60" t="s">
        <v>7028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56"/>
        <v>2625</v>
      </c>
      <c r="H15991" s="69" t="s">
        <v>2319</v>
      </c>
      <c r="I15991" s="73" t="s">
        <v>12587</v>
      </c>
    </row>
    <row r="15992" spans="1:9" hidden="1" x14ac:dyDescent="0.25">
      <c r="A15992" s="60" t="s">
        <v>7028</v>
      </c>
      <c r="B15992" s="111" t="s">
        <v>4522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56"/>
        <v>15000</v>
      </c>
      <c r="H15992" s="69" t="s">
        <v>2319</v>
      </c>
      <c r="I15992" s="73" t="s">
        <v>12587</v>
      </c>
    </row>
    <row r="15993" spans="1:9" hidden="1" x14ac:dyDescent="0.25">
      <c r="A15993" s="60" t="s">
        <v>7028</v>
      </c>
      <c r="B15993" s="63" t="s">
        <v>7037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56"/>
        <v>11000</v>
      </c>
      <c r="H15993" s="69" t="s">
        <v>2319</v>
      </c>
      <c r="I15993" s="73" t="s">
        <v>12587</v>
      </c>
    </row>
    <row r="15994" spans="1:9" hidden="1" x14ac:dyDescent="0.25">
      <c r="A15994" s="60" t="s">
        <v>7028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56"/>
        <v>10000</v>
      </c>
      <c r="H15994" s="69" t="s">
        <v>2319</v>
      </c>
      <c r="I15994" s="73" t="s">
        <v>12587</v>
      </c>
    </row>
    <row r="15995" spans="1:9" hidden="1" x14ac:dyDescent="0.25">
      <c r="A15995" s="60" t="s">
        <v>7028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56"/>
        <v>90000</v>
      </c>
      <c r="H15995" s="69" t="s">
        <v>2319</v>
      </c>
      <c r="I15995" s="73" t="s">
        <v>12587</v>
      </c>
    </row>
    <row r="15996" spans="1:9" hidden="1" x14ac:dyDescent="0.25">
      <c r="A15996" s="60" t="s">
        <v>7028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56"/>
        <v>52000</v>
      </c>
      <c r="H15996" s="69" t="s">
        <v>2319</v>
      </c>
      <c r="I15996" s="73" t="s">
        <v>12587</v>
      </c>
    </row>
    <row r="15997" spans="1:9" hidden="1" x14ac:dyDescent="0.25">
      <c r="A15997" s="60" t="s">
        <v>7028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56"/>
        <v>20000</v>
      </c>
      <c r="H15997" s="69" t="s">
        <v>2319</v>
      </c>
      <c r="I15997" s="73" t="s">
        <v>12587</v>
      </c>
    </row>
    <row r="15998" spans="1:9" hidden="1" x14ac:dyDescent="0.25">
      <c r="A15998" s="60" t="s">
        <v>7028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56"/>
        <v>56000</v>
      </c>
      <c r="H15998" s="69" t="s">
        <v>2319</v>
      </c>
      <c r="I15998" s="73" t="s">
        <v>12587</v>
      </c>
    </row>
    <row r="15999" spans="1:9" hidden="1" x14ac:dyDescent="0.25">
      <c r="A15999" s="60" t="s">
        <v>7028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56"/>
        <v>62000</v>
      </c>
      <c r="H15999" s="69" t="s">
        <v>2319</v>
      </c>
      <c r="I15999" s="73" t="s">
        <v>12587</v>
      </c>
    </row>
    <row r="16000" spans="1:9" hidden="1" x14ac:dyDescent="0.25">
      <c r="A16000" s="60" t="s">
        <v>7028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56"/>
        <v>22500</v>
      </c>
      <c r="H16000" s="69" t="s">
        <v>2319</v>
      </c>
      <c r="I16000" s="73" t="s">
        <v>12587</v>
      </c>
    </row>
    <row r="16001" spans="1:9" hidden="1" x14ac:dyDescent="0.25">
      <c r="A16001" s="60" t="s">
        <v>7028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56"/>
        <v>138756</v>
      </c>
      <c r="H16001" s="69" t="s">
        <v>2319</v>
      </c>
      <c r="I16001" s="73" t="s">
        <v>12587</v>
      </c>
    </row>
    <row r="16002" spans="1:9" hidden="1" x14ac:dyDescent="0.25">
      <c r="A16002" s="60" t="s">
        <v>7028</v>
      </c>
      <c r="B16002" s="111" t="s">
        <v>12588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56"/>
        <v>61875</v>
      </c>
      <c r="H16002" s="69" t="s">
        <v>2319</v>
      </c>
      <c r="I16002" s="73" t="s">
        <v>12587</v>
      </c>
    </row>
    <row r="16003" spans="1:9" hidden="1" x14ac:dyDescent="0.25">
      <c r="A16003" s="60" t="s">
        <v>7028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56"/>
        <v>12500</v>
      </c>
      <c r="H16003" s="69" t="s">
        <v>2319</v>
      </c>
      <c r="I16003" s="73" t="s">
        <v>12587</v>
      </c>
    </row>
    <row r="16004" spans="1:9" hidden="1" x14ac:dyDescent="0.25">
      <c r="A16004" s="60" t="s">
        <v>7028</v>
      </c>
      <c r="B16004" s="79" t="s">
        <v>7036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56"/>
        <v>5000</v>
      </c>
      <c r="H16004" s="69" t="s">
        <v>3876</v>
      </c>
      <c r="I16004" s="73"/>
    </row>
    <row r="16005" spans="1:9" hidden="1" x14ac:dyDescent="0.25">
      <c r="A16005" s="60" t="s">
        <v>7028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56"/>
        <v>400000</v>
      </c>
      <c r="H16005" s="69" t="s">
        <v>3876</v>
      </c>
      <c r="I16005" s="73"/>
    </row>
    <row r="16006" spans="1:9" hidden="1" x14ac:dyDescent="0.25">
      <c r="A16006" s="60" t="s">
        <v>7028</v>
      </c>
      <c r="B16006" s="60" t="s">
        <v>6212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56"/>
        <v>250000</v>
      </c>
      <c r="H16006" s="69" t="s">
        <v>3876</v>
      </c>
      <c r="I16006" s="73"/>
    </row>
    <row r="16007" spans="1:9" hidden="1" x14ac:dyDescent="0.25">
      <c r="A16007" s="60" t="s">
        <v>7028</v>
      </c>
      <c r="B16007" s="60" t="s">
        <v>7039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56"/>
        <v>1000000</v>
      </c>
      <c r="H16007" s="69" t="s">
        <v>2058</v>
      </c>
      <c r="I16007" s="73"/>
    </row>
    <row r="16008" spans="1:9" hidden="1" x14ac:dyDescent="0.25">
      <c r="A16008" s="60" t="s">
        <v>7028</v>
      </c>
      <c r="B16008" s="60" t="s">
        <v>7031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56"/>
        <v>310000</v>
      </c>
      <c r="H16008" s="69" t="s">
        <v>7032</v>
      </c>
      <c r="I16008" s="73" t="s">
        <v>12589</v>
      </c>
    </row>
    <row r="16009" spans="1:9" hidden="1" x14ac:dyDescent="0.25">
      <c r="A16009" s="60" t="s">
        <v>7028</v>
      </c>
      <c r="B16009" s="60" t="s">
        <v>12037</v>
      </c>
      <c r="C16009" s="60" t="s">
        <v>12590</v>
      </c>
      <c r="D16009" s="65">
        <v>1</v>
      </c>
      <c r="E16009" s="76" t="s">
        <v>31</v>
      </c>
      <c r="F16009" s="72">
        <v>1400000</v>
      </c>
      <c r="G16009" s="217">
        <f t="shared" si="456"/>
        <v>1400000</v>
      </c>
      <c r="H16009" s="69" t="s">
        <v>7032</v>
      </c>
      <c r="I16009" s="73" t="s">
        <v>12589</v>
      </c>
    </row>
    <row r="16010" spans="1:9" hidden="1" x14ac:dyDescent="0.25">
      <c r="A16010" s="60" t="s">
        <v>7028</v>
      </c>
      <c r="B16010" s="60" t="s">
        <v>12037</v>
      </c>
      <c r="C16010" s="60" t="s">
        <v>12591</v>
      </c>
      <c r="D16010" s="65">
        <v>1</v>
      </c>
      <c r="E16010" s="66" t="s">
        <v>31</v>
      </c>
      <c r="F16010" s="67">
        <v>1400000</v>
      </c>
      <c r="G16010" s="68">
        <f t="shared" si="456"/>
        <v>1400000</v>
      </c>
      <c r="H16010" s="69" t="s">
        <v>7032</v>
      </c>
      <c r="I16010" s="73" t="s">
        <v>12589</v>
      </c>
    </row>
    <row r="16011" spans="1:9" hidden="1" x14ac:dyDescent="0.25">
      <c r="A16011" s="60" t="s">
        <v>7028</v>
      </c>
      <c r="B16011" s="63" t="s">
        <v>12379</v>
      </c>
      <c r="C16011" s="71" t="s">
        <v>12592</v>
      </c>
      <c r="D16011" s="65">
        <v>1</v>
      </c>
      <c r="E16011" s="66" t="s">
        <v>31</v>
      </c>
      <c r="F16011" s="68">
        <v>475000</v>
      </c>
      <c r="G16011" s="68">
        <f t="shared" si="456"/>
        <v>475000</v>
      </c>
      <c r="H16011" s="69" t="s">
        <v>7032</v>
      </c>
      <c r="I16011" s="73" t="s">
        <v>12589</v>
      </c>
    </row>
    <row r="16012" spans="1:9" hidden="1" x14ac:dyDescent="0.25">
      <c r="A16012" s="60" t="s">
        <v>7028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56"/>
        <v>120000</v>
      </c>
      <c r="H16012" s="69" t="s">
        <v>7032</v>
      </c>
      <c r="I16012" s="73" t="s">
        <v>12589</v>
      </c>
    </row>
    <row r="16013" spans="1:9" hidden="1" x14ac:dyDescent="0.25">
      <c r="A16013" s="60" t="s">
        <v>7028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56"/>
        <v>25000</v>
      </c>
      <c r="H16013" s="69" t="s">
        <v>6204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56"/>
        <v>12500</v>
      </c>
      <c r="H16014" s="69" t="s">
        <v>1043</v>
      </c>
      <c r="I16014" s="73" t="s">
        <v>12593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12593</v>
      </c>
    </row>
    <row r="16016" spans="1:9" hidden="1" x14ac:dyDescent="0.25">
      <c r="A16016" s="60" t="s">
        <v>317</v>
      </c>
      <c r="B16016" s="60" t="s">
        <v>6138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56"/>
        <v>550000</v>
      </c>
      <c r="H16016" s="86" t="s">
        <v>4609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56"/>
        <v>255000</v>
      </c>
      <c r="H16017" s="69" t="s">
        <v>6204</v>
      </c>
      <c r="I16017" s="73"/>
    </row>
    <row r="16018" spans="1:9" hidden="1" x14ac:dyDescent="0.25">
      <c r="A16018" s="60" t="s">
        <v>317</v>
      </c>
      <c r="B16018" s="94" t="s">
        <v>6389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56"/>
        <v>152000</v>
      </c>
      <c r="H16018" s="69" t="s">
        <v>6204</v>
      </c>
      <c r="I16018" s="73"/>
    </row>
    <row r="16019" spans="1:9" hidden="1" x14ac:dyDescent="0.25">
      <c r="A16019" s="60" t="s">
        <v>317</v>
      </c>
      <c r="B16019" s="60" t="s">
        <v>6747</v>
      </c>
      <c r="C16019" s="60" t="s">
        <v>6395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6204</v>
      </c>
      <c r="I16019" s="73"/>
    </row>
    <row r="16020" spans="1:9" hidden="1" x14ac:dyDescent="0.25">
      <c r="A16020" s="60" t="s">
        <v>317</v>
      </c>
      <c r="B16020" s="60" t="s">
        <v>7041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4550</v>
      </c>
      <c r="I16020" s="73"/>
    </row>
    <row r="16021" spans="1:9" hidden="1" x14ac:dyDescent="0.25">
      <c r="A16021" s="60" t="s">
        <v>317</v>
      </c>
      <c r="B16021" s="63" t="s">
        <v>7042</v>
      </c>
      <c r="C16021" s="75" t="s">
        <v>7043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4550</v>
      </c>
      <c r="I16021" s="73"/>
    </row>
    <row r="16022" spans="1:9" hidden="1" x14ac:dyDescent="0.25">
      <c r="A16022" s="60" t="s">
        <v>317</v>
      </c>
      <c r="B16022" s="60" t="s">
        <v>7044</v>
      </c>
      <c r="C16022" s="60" t="s">
        <v>7043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4550</v>
      </c>
      <c r="I16022" s="73"/>
    </row>
    <row r="16023" spans="1:9" hidden="1" x14ac:dyDescent="0.25">
      <c r="A16023" s="60" t="s">
        <v>317</v>
      </c>
      <c r="B16023" s="60" t="s">
        <v>6743</v>
      </c>
      <c r="C16023" s="60" t="s">
        <v>6395</v>
      </c>
      <c r="D16023" s="60">
        <v>1</v>
      </c>
      <c r="E16023" s="60" t="s">
        <v>31</v>
      </c>
      <c r="F16023" s="61">
        <v>7000</v>
      </c>
      <c r="G16023" s="68">
        <f t="shared" si="456"/>
        <v>7000</v>
      </c>
      <c r="H16023" s="69" t="s">
        <v>687</v>
      </c>
      <c r="I16023" s="73" t="s">
        <v>8616</v>
      </c>
    </row>
    <row r="16024" spans="1:9" hidden="1" x14ac:dyDescent="0.25">
      <c r="A16024" s="60" t="s">
        <v>317</v>
      </c>
      <c r="B16024" s="75" t="s">
        <v>6257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56"/>
        <v>25000</v>
      </c>
      <c r="H16024" s="69" t="s">
        <v>12594</v>
      </c>
      <c r="I16024" s="73" t="s">
        <v>8616</v>
      </c>
    </row>
    <row r="16025" spans="1:9" hidden="1" x14ac:dyDescent="0.25">
      <c r="A16025" s="60" t="s">
        <v>317</v>
      </c>
      <c r="B16025" s="79" t="s">
        <v>6197</v>
      </c>
      <c r="C16025" s="71" t="s">
        <v>6195</v>
      </c>
      <c r="D16025" s="65">
        <v>1</v>
      </c>
      <c r="E16025" s="66" t="s">
        <v>38</v>
      </c>
      <c r="F16025" s="67">
        <v>40000</v>
      </c>
      <c r="G16025" s="68">
        <f t="shared" si="456"/>
        <v>40000</v>
      </c>
      <c r="H16025" s="69" t="s">
        <v>12594</v>
      </c>
      <c r="I16025" s="73" t="s">
        <v>8616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56"/>
        <v>220000</v>
      </c>
      <c r="H16026" s="69" t="s">
        <v>1146</v>
      </c>
      <c r="I16026" s="73" t="s">
        <v>12595</v>
      </c>
    </row>
    <row r="16027" spans="1:9" hidden="1" x14ac:dyDescent="0.25">
      <c r="A16027" s="60" t="s">
        <v>317</v>
      </c>
      <c r="B16027" s="63" t="s">
        <v>4170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56"/>
        <v>21000</v>
      </c>
      <c r="H16027" s="69" t="s">
        <v>1146</v>
      </c>
      <c r="I16027" s="73" t="s">
        <v>12595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56"/>
        <v>888079</v>
      </c>
      <c r="H16028" s="69" t="s">
        <v>1146</v>
      </c>
      <c r="I16028" s="73" t="s">
        <v>12595</v>
      </c>
    </row>
    <row r="16029" spans="1:9" hidden="1" x14ac:dyDescent="0.25">
      <c r="A16029" s="60" t="s">
        <v>317</v>
      </c>
      <c r="B16029" s="63" t="s">
        <v>6938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56"/>
        <v>120000</v>
      </c>
      <c r="H16029" s="69" t="s">
        <v>1146</v>
      </c>
      <c r="I16029" s="73" t="s">
        <v>12595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56"/>
        <v>24750</v>
      </c>
      <c r="H16030" s="69" t="s">
        <v>1146</v>
      </c>
      <c r="I16030" s="73" t="s">
        <v>12595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56"/>
        <v>20000</v>
      </c>
      <c r="H16031" s="69" t="s">
        <v>1146</v>
      </c>
      <c r="I16031" s="73" t="s">
        <v>12595</v>
      </c>
    </row>
    <row r="16032" spans="1:9" hidden="1" x14ac:dyDescent="0.25">
      <c r="A16032" s="60" t="s">
        <v>317</v>
      </c>
      <c r="B16032" s="60" t="s">
        <v>6972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56"/>
        <v>95000</v>
      </c>
      <c r="H16032" s="69" t="s">
        <v>160</v>
      </c>
      <c r="I16032" s="73" t="s">
        <v>12596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56"/>
        <v>12500</v>
      </c>
      <c r="H16033" s="69" t="s">
        <v>1041</v>
      </c>
      <c r="I16033" s="73" t="s">
        <v>12569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56"/>
        <v>250000</v>
      </c>
      <c r="H16034" s="69" t="s">
        <v>1041</v>
      </c>
      <c r="I16034" s="73" t="s">
        <v>12569</v>
      </c>
    </row>
    <row r="16035" spans="1:9" hidden="1" x14ac:dyDescent="0.25">
      <c r="A16035" s="60" t="s">
        <v>317</v>
      </c>
      <c r="B16035" s="60" t="s">
        <v>6973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56"/>
        <v>60000</v>
      </c>
      <c r="H16035" s="69" t="s">
        <v>1041</v>
      </c>
      <c r="I16035" s="73" t="s">
        <v>12569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56"/>
        <v>7500</v>
      </c>
      <c r="H16036" s="69" t="s">
        <v>1041</v>
      </c>
      <c r="I16036" s="73" t="s">
        <v>12569</v>
      </c>
    </row>
    <row r="16037" spans="1:9" hidden="1" x14ac:dyDescent="0.25">
      <c r="A16037" s="60" t="s">
        <v>317</v>
      </c>
      <c r="B16037" s="63" t="s">
        <v>7047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56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4351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56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56"/>
        <v>22500</v>
      </c>
      <c r="H16039" s="69" t="s">
        <v>536</v>
      </c>
      <c r="I16039" s="73" t="s">
        <v>8616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56"/>
        <v>37500</v>
      </c>
      <c r="H16040" s="69" t="s">
        <v>536</v>
      </c>
      <c r="I16040" s="73" t="s">
        <v>8616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56"/>
        <v>208134</v>
      </c>
      <c r="H16041" s="69" t="s">
        <v>536</v>
      </c>
      <c r="I16041" s="73" t="s">
        <v>8616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56"/>
        <v>12500</v>
      </c>
      <c r="H16042" s="69" t="s">
        <v>536</v>
      </c>
      <c r="I16042" s="73" t="s">
        <v>8616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56"/>
        <v>24750</v>
      </c>
      <c r="H16043" s="69" t="s">
        <v>536</v>
      </c>
      <c r="I16043" s="73" t="s">
        <v>8616</v>
      </c>
    </row>
    <row r="16044" spans="1:9" hidden="1" x14ac:dyDescent="0.25">
      <c r="A16044" s="60" t="s">
        <v>7049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56"/>
        <v>49300</v>
      </c>
      <c r="H16044" s="69" t="s">
        <v>169</v>
      </c>
      <c r="I16044" s="73"/>
    </row>
    <row r="16045" spans="1:9" hidden="1" x14ac:dyDescent="0.25">
      <c r="A16045" s="60" t="s">
        <v>7049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7049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7049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56"/>
        <v>7825</v>
      </c>
      <c r="H16047" s="69" t="s">
        <v>35</v>
      </c>
      <c r="I16047" s="73"/>
    </row>
    <row r="16048" spans="1:9" hidden="1" x14ac:dyDescent="0.25">
      <c r="A16048" s="60" t="s">
        <v>7049</v>
      </c>
      <c r="B16048" s="60" t="s">
        <v>7050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56"/>
        <v>22500</v>
      </c>
      <c r="H16048" s="86" t="s">
        <v>550</v>
      </c>
      <c r="I16048" s="73"/>
    </row>
    <row r="16049" spans="1:9" hidden="1" x14ac:dyDescent="0.25">
      <c r="A16049" s="60" t="s">
        <v>7049</v>
      </c>
      <c r="B16049" s="79" t="s">
        <v>3442</v>
      </c>
      <c r="C16049" s="60" t="s">
        <v>12597</v>
      </c>
      <c r="D16049" s="65">
        <v>1</v>
      </c>
      <c r="E16049" s="66" t="s">
        <v>31</v>
      </c>
      <c r="F16049" s="217">
        <v>1650000</v>
      </c>
      <c r="G16049" s="68">
        <f t="shared" ref="G16049:G16070" si="457">F16049*D16049</f>
        <v>1650000</v>
      </c>
      <c r="H16049" s="69" t="s">
        <v>552</v>
      </c>
      <c r="I16049" s="73" t="s">
        <v>12598</v>
      </c>
    </row>
    <row r="16050" spans="1:9" hidden="1" x14ac:dyDescent="0.25">
      <c r="A16050" s="60" t="s">
        <v>7049</v>
      </c>
      <c r="B16050" s="79" t="s">
        <v>3442</v>
      </c>
      <c r="C16050" s="60" t="s">
        <v>12599</v>
      </c>
      <c r="D16050" s="65">
        <v>1</v>
      </c>
      <c r="E16050" s="66" t="s">
        <v>31</v>
      </c>
      <c r="F16050" s="217">
        <v>1650000</v>
      </c>
      <c r="G16050" s="68">
        <f t="shared" si="457"/>
        <v>1650000</v>
      </c>
      <c r="H16050" s="69" t="s">
        <v>552</v>
      </c>
      <c r="I16050" s="73" t="s">
        <v>12598</v>
      </c>
    </row>
    <row r="16051" spans="1:9" hidden="1" x14ac:dyDescent="0.25">
      <c r="A16051" s="60" t="s">
        <v>7049</v>
      </c>
      <c r="B16051" s="79" t="s">
        <v>3442</v>
      </c>
      <c r="C16051" s="60" t="s">
        <v>12600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12598</v>
      </c>
    </row>
    <row r="16052" spans="1:9" hidden="1" x14ac:dyDescent="0.25">
      <c r="A16052" s="60" t="s">
        <v>7049</v>
      </c>
      <c r="B16052" s="79" t="s">
        <v>3442</v>
      </c>
      <c r="C16052" s="75" t="s">
        <v>12601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12598</v>
      </c>
    </row>
    <row r="16053" spans="1:9" hidden="1" x14ac:dyDescent="0.25">
      <c r="A16053" s="60" t="s">
        <v>7049</v>
      </c>
      <c r="B16053" s="79" t="s">
        <v>3442</v>
      </c>
      <c r="C16053" s="75" t="s">
        <v>12602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12598</v>
      </c>
    </row>
    <row r="16054" spans="1:9" hidden="1" x14ac:dyDescent="0.25">
      <c r="A16054" s="60" t="s">
        <v>7049</v>
      </c>
      <c r="B16054" s="79" t="s">
        <v>3442</v>
      </c>
      <c r="C16054" s="60" t="s">
        <v>12603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12598</v>
      </c>
    </row>
    <row r="16055" spans="1:9" hidden="1" x14ac:dyDescent="0.25">
      <c r="A16055" s="60" t="s">
        <v>7049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57"/>
        <v>335000</v>
      </c>
      <c r="H16055" s="69" t="s">
        <v>552</v>
      </c>
      <c r="I16055" s="73" t="s">
        <v>12598</v>
      </c>
    </row>
    <row r="16056" spans="1:9" hidden="1" x14ac:dyDescent="0.25">
      <c r="A16056" s="60" t="s">
        <v>7049</v>
      </c>
      <c r="B16056" s="63" t="s">
        <v>7046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57"/>
        <v>220000</v>
      </c>
      <c r="H16056" s="69" t="s">
        <v>6204</v>
      </c>
      <c r="I16056" s="73"/>
    </row>
    <row r="16057" spans="1:9" hidden="1" x14ac:dyDescent="0.25">
      <c r="A16057" s="60" t="s">
        <v>7049</v>
      </c>
      <c r="B16057" s="94" t="s">
        <v>6389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57"/>
        <v>76000</v>
      </c>
      <c r="H16057" s="69" t="s">
        <v>6204</v>
      </c>
      <c r="I16057" s="73"/>
    </row>
    <row r="16058" spans="1:9" hidden="1" x14ac:dyDescent="0.25">
      <c r="A16058" s="60" t="s">
        <v>7049</v>
      </c>
      <c r="B16058" s="60" t="s">
        <v>5955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57"/>
        <v>74000</v>
      </c>
      <c r="H16058" s="86" t="s">
        <v>6204</v>
      </c>
      <c r="I16058" s="73"/>
    </row>
    <row r="16059" spans="1:9" hidden="1" x14ac:dyDescent="0.25">
      <c r="A16059" s="60" t="s">
        <v>7049</v>
      </c>
      <c r="B16059" s="60" t="s">
        <v>6747</v>
      </c>
      <c r="C16059" s="60" t="s">
        <v>6395</v>
      </c>
      <c r="D16059" s="60">
        <v>1</v>
      </c>
      <c r="E16059" s="71" t="s">
        <v>31</v>
      </c>
      <c r="F16059" s="61">
        <v>13000</v>
      </c>
      <c r="G16059" s="68">
        <f t="shared" si="457"/>
        <v>13000</v>
      </c>
      <c r="H16059" s="86" t="s">
        <v>6204</v>
      </c>
      <c r="I16059" s="73"/>
    </row>
    <row r="16060" spans="1:9" hidden="1" x14ac:dyDescent="0.25">
      <c r="A16060" s="60" t="s">
        <v>7049</v>
      </c>
      <c r="B16060" s="60" t="s">
        <v>5916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6204</v>
      </c>
      <c r="I16060" s="73"/>
    </row>
    <row r="16061" spans="1:9" hidden="1" x14ac:dyDescent="0.25">
      <c r="A16061" s="60" t="s">
        <v>7049</v>
      </c>
      <c r="B16061" s="111" t="s">
        <v>4522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6204</v>
      </c>
      <c r="I16061" s="73"/>
    </row>
    <row r="16062" spans="1:9" hidden="1" x14ac:dyDescent="0.25">
      <c r="A16062" s="60" t="s">
        <v>7049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6869</v>
      </c>
      <c r="I16062" s="73"/>
    </row>
    <row r="16063" spans="1:9" hidden="1" x14ac:dyDescent="0.25">
      <c r="A16063" s="60" t="s">
        <v>7049</v>
      </c>
      <c r="B16063" s="63" t="s">
        <v>7058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57"/>
        <v>83000</v>
      </c>
      <c r="H16063" s="69" t="s">
        <v>6869</v>
      </c>
      <c r="I16063" s="73"/>
    </row>
    <row r="16064" spans="1:9" hidden="1" x14ac:dyDescent="0.25">
      <c r="A16064" s="60" t="s">
        <v>7049</v>
      </c>
      <c r="B16064" s="75" t="s">
        <v>7052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57"/>
        <v>350000</v>
      </c>
      <c r="H16064" s="69" t="s">
        <v>648</v>
      </c>
      <c r="I16064" s="73"/>
    </row>
    <row r="16065" spans="1:9" hidden="1" x14ac:dyDescent="0.25">
      <c r="A16065" s="60" t="s">
        <v>7049</v>
      </c>
      <c r="B16065" s="60" t="s">
        <v>7053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57"/>
        <v>2600000</v>
      </c>
      <c r="H16065" s="69" t="s">
        <v>2319</v>
      </c>
      <c r="I16065" s="73"/>
    </row>
    <row r="16066" spans="1:9" hidden="1" x14ac:dyDescent="0.25">
      <c r="A16066" s="60" t="s">
        <v>7049</v>
      </c>
      <c r="B16066" s="60" t="s">
        <v>7056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57"/>
        <v>120000</v>
      </c>
      <c r="H16066" s="69" t="s">
        <v>2319</v>
      </c>
      <c r="I16066" s="73"/>
    </row>
    <row r="16067" spans="1:9" hidden="1" x14ac:dyDescent="0.25">
      <c r="A16067" s="60" t="s">
        <v>7049</v>
      </c>
      <c r="B16067" s="63" t="s">
        <v>4169</v>
      </c>
      <c r="C16067" s="60" t="s">
        <v>8582</v>
      </c>
      <c r="D16067" s="81">
        <v>1</v>
      </c>
      <c r="E16067" s="66" t="s">
        <v>31</v>
      </c>
      <c r="F16067" s="217">
        <v>31000</v>
      </c>
      <c r="G16067" s="68">
        <f t="shared" si="457"/>
        <v>31000</v>
      </c>
      <c r="H16067" s="69" t="s">
        <v>2319</v>
      </c>
      <c r="I16067" s="73"/>
    </row>
    <row r="16068" spans="1:9" hidden="1" x14ac:dyDescent="0.25">
      <c r="A16068" s="60" t="s">
        <v>7049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57"/>
        <v>222500</v>
      </c>
      <c r="H16068" s="69" t="s">
        <v>2319</v>
      </c>
      <c r="I16068" s="73"/>
    </row>
    <row r="16069" spans="1:9" hidden="1" x14ac:dyDescent="0.25">
      <c r="A16069" s="60" t="s">
        <v>7049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57"/>
        <v>12500</v>
      </c>
      <c r="H16069" s="69" t="s">
        <v>2319</v>
      </c>
      <c r="I16069" s="73"/>
    </row>
    <row r="16070" spans="1:9" hidden="1" x14ac:dyDescent="0.25">
      <c r="A16070" s="60" t="s">
        <v>7049</v>
      </c>
      <c r="B16070" s="79" t="s">
        <v>7057</v>
      </c>
      <c r="C16070" s="60" t="s">
        <v>225</v>
      </c>
      <c r="D16070" s="65">
        <v>1</v>
      </c>
      <c r="E16070" s="66" t="s">
        <v>6046</v>
      </c>
      <c r="F16070" s="68">
        <v>145000</v>
      </c>
      <c r="G16070" s="68">
        <f t="shared" si="457"/>
        <v>145000</v>
      </c>
      <c r="H16070" s="69" t="s">
        <v>1214</v>
      </c>
      <c r="I16070" s="73"/>
    </row>
    <row r="16071" spans="1:9" hidden="1" x14ac:dyDescent="0.25">
      <c r="A16071" s="60" t="s">
        <v>7049</v>
      </c>
      <c r="B16071" s="63" t="s">
        <v>7054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12604</v>
      </c>
    </row>
    <row r="16072" spans="1:9" hidden="1" x14ac:dyDescent="0.25">
      <c r="A16072" s="60" t="s">
        <v>7049</v>
      </c>
      <c r="B16072" s="60" t="s">
        <v>7055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58">F16072*D16072</f>
        <v>45000</v>
      </c>
      <c r="H16072" s="69" t="s">
        <v>1760</v>
      </c>
      <c r="I16072" s="73" t="s">
        <v>12604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58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58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58"/>
        <v>6450000</v>
      </c>
      <c r="H16077" s="86" t="s">
        <v>552</v>
      </c>
      <c r="I16077" s="73" t="s">
        <v>12605</v>
      </c>
    </row>
    <row r="16078" spans="1:9" hidden="1" x14ac:dyDescent="0.25">
      <c r="A16078" s="60" t="s">
        <v>375</v>
      </c>
      <c r="B16078" s="75" t="s">
        <v>7040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58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8360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58"/>
        <v>100000</v>
      </c>
      <c r="H16079" s="69" t="s">
        <v>2274</v>
      </c>
      <c r="I16079" s="73" t="s">
        <v>12606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12606</v>
      </c>
    </row>
    <row r="16081" spans="1:9" hidden="1" x14ac:dyDescent="0.25">
      <c r="A16081" s="60" t="s">
        <v>375</v>
      </c>
      <c r="B16081" s="60" t="s">
        <v>6475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12606</v>
      </c>
    </row>
    <row r="16082" spans="1:9" hidden="1" x14ac:dyDescent="0.25">
      <c r="A16082" s="60" t="s">
        <v>375</v>
      </c>
      <c r="B16082" s="79" t="s">
        <v>12607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12608</v>
      </c>
    </row>
    <row r="16083" spans="1:9" hidden="1" x14ac:dyDescent="0.25">
      <c r="A16083" s="60" t="s">
        <v>375</v>
      </c>
      <c r="B16083" s="79" t="s">
        <v>12607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58"/>
        <v>460000</v>
      </c>
      <c r="H16083" s="69" t="s">
        <v>1041</v>
      </c>
      <c r="I16083" s="73" t="s">
        <v>12608</v>
      </c>
    </row>
    <row r="16084" spans="1:9" hidden="1" x14ac:dyDescent="0.25">
      <c r="A16084" s="60" t="s">
        <v>375</v>
      </c>
      <c r="B16084" s="77" t="s">
        <v>7066</v>
      </c>
      <c r="C16084" s="215" t="s">
        <v>7067</v>
      </c>
      <c r="D16084" s="81">
        <v>1</v>
      </c>
      <c r="E16084" s="66" t="s">
        <v>31</v>
      </c>
      <c r="F16084" s="217">
        <v>38000</v>
      </c>
      <c r="G16084" s="68">
        <f t="shared" si="458"/>
        <v>38000</v>
      </c>
      <c r="H16084" s="69" t="s">
        <v>1890</v>
      </c>
      <c r="I16084" s="73" t="s">
        <v>12609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58"/>
        <v>35000</v>
      </c>
      <c r="H16085" s="69" t="s">
        <v>789</v>
      </c>
      <c r="I16085" s="73" t="s">
        <v>12610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58"/>
        <v>55000</v>
      </c>
      <c r="H16086" s="69" t="s">
        <v>789</v>
      </c>
      <c r="I16086" s="73" t="s">
        <v>12610</v>
      </c>
    </row>
    <row r="16087" spans="1:9" hidden="1" x14ac:dyDescent="0.25">
      <c r="A16087" s="60" t="s">
        <v>375</v>
      </c>
      <c r="B16087" s="79" t="s">
        <v>6950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58"/>
        <v>90000</v>
      </c>
      <c r="H16087" s="69" t="s">
        <v>789</v>
      </c>
      <c r="I16087" s="73" t="s">
        <v>12610</v>
      </c>
    </row>
    <row r="16088" spans="1:9" hidden="1" x14ac:dyDescent="0.25">
      <c r="A16088" s="60" t="s">
        <v>375</v>
      </c>
      <c r="B16088" s="79" t="s">
        <v>4852</v>
      </c>
      <c r="C16088" s="60" t="s">
        <v>4853</v>
      </c>
      <c r="D16088" s="60">
        <v>1</v>
      </c>
      <c r="E16088" s="71" t="s">
        <v>31</v>
      </c>
      <c r="F16088" s="61">
        <v>187035</v>
      </c>
      <c r="G16088" s="68">
        <f t="shared" si="458"/>
        <v>187035</v>
      </c>
      <c r="H16088" s="69" t="s">
        <v>789</v>
      </c>
      <c r="I16088" s="73" t="s">
        <v>12610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12610</v>
      </c>
    </row>
    <row r="16090" spans="1:9" hidden="1" x14ac:dyDescent="0.25">
      <c r="A16090" s="60" t="s">
        <v>375</v>
      </c>
      <c r="B16090" s="63" t="s">
        <v>6770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59">F16090*D16090</f>
        <v>180000</v>
      </c>
      <c r="H16090" s="69" t="s">
        <v>789</v>
      </c>
      <c r="I16090" s="73" t="s">
        <v>12610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59"/>
        <v>75000</v>
      </c>
      <c r="H16091" s="69" t="s">
        <v>789</v>
      </c>
      <c r="I16091" s="73" t="s">
        <v>12610</v>
      </c>
    </row>
    <row r="16092" spans="1:9" hidden="1" x14ac:dyDescent="0.25">
      <c r="A16092" s="60" t="s">
        <v>375</v>
      </c>
      <c r="B16092" s="79" t="s">
        <v>7061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59"/>
        <v>360000</v>
      </c>
      <c r="H16092" s="69" t="s">
        <v>789</v>
      </c>
      <c r="I16092" s="73" t="s">
        <v>12610</v>
      </c>
    </row>
    <row r="16093" spans="1:9" hidden="1" x14ac:dyDescent="0.25">
      <c r="A16093" s="60" t="s">
        <v>375</v>
      </c>
      <c r="B16093" s="79" t="s">
        <v>7062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59"/>
        <v>325000</v>
      </c>
      <c r="H16093" s="69" t="s">
        <v>789</v>
      </c>
      <c r="I16093" s="73" t="s">
        <v>12610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59"/>
        <v>208134</v>
      </c>
      <c r="H16094" s="69" t="s">
        <v>789</v>
      </c>
      <c r="I16094" s="73" t="s">
        <v>12610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59"/>
        <v>24750</v>
      </c>
      <c r="H16095" s="69" t="s">
        <v>789</v>
      </c>
      <c r="I16095" s="73" t="s">
        <v>12610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59"/>
        <v>297000</v>
      </c>
      <c r="H16096" s="69" t="s">
        <v>789</v>
      </c>
      <c r="I16096" s="73" t="s">
        <v>12610</v>
      </c>
    </row>
    <row r="16097" spans="1:9" hidden="1" x14ac:dyDescent="0.25">
      <c r="A16097" s="60" t="s">
        <v>375</v>
      </c>
      <c r="B16097" s="60" t="s">
        <v>6475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59"/>
        <v>95000</v>
      </c>
      <c r="H16097" s="69" t="s">
        <v>789</v>
      </c>
      <c r="I16097" s="73" t="s">
        <v>12610</v>
      </c>
    </row>
    <row r="16098" spans="1:9" hidden="1" x14ac:dyDescent="0.25">
      <c r="A16098" s="60" t="s">
        <v>375</v>
      </c>
      <c r="B16098" s="60" t="s">
        <v>8381</v>
      </c>
      <c r="C16098" s="60" t="s">
        <v>8382</v>
      </c>
      <c r="D16098" s="81">
        <v>1</v>
      </c>
      <c r="E16098" s="66" t="s">
        <v>31</v>
      </c>
      <c r="F16098" s="89">
        <v>93000</v>
      </c>
      <c r="G16098" s="68">
        <f t="shared" si="459"/>
        <v>93000</v>
      </c>
      <c r="H16098" s="69" t="s">
        <v>789</v>
      </c>
      <c r="I16098" s="73" t="s">
        <v>12610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59"/>
        <v>39000</v>
      </c>
      <c r="H16099" s="69" t="s">
        <v>789</v>
      </c>
      <c r="I16099" s="73" t="s">
        <v>12610</v>
      </c>
    </row>
    <row r="16100" spans="1:9" hidden="1" x14ac:dyDescent="0.25">
      <c r="A16100" s="60" t="s">
        <v>375</v>
      </c>
      <c r="B16100" s="63" t="s">
        <v>6938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59"/>
        <v>120000</v>
      </c>
      <c r="H16100" s="69" t="s">
        <v>789</v>
      </c>
      <c r="I16100" s="73" t="s">
        <v>12610</v>
      </c>
    </row>
    <row r="16101" spans="1:9" hidden="1" x14ac:dyDescent="0.25">
      <c r="A16101" s="60" t="s">
        <v>375</v>
      </c>
      <c r="B16101" s="111" t="s">
        <v>4522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6204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6204</v>
      </c>
      <c r="I16102" s="73"/>
    </row>
    <row r="16103" spans="1:9" hidden="1" x14ac:dyDescent="0.25">
      <c r="A16103" s="60" t="s">
        <v>375</v>
      </c>
      <c r="B16103" s="75" t="s">
        <v>6571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6204</v>
      </c>
      <c r="I16103" s="73"/>
    </row>
    <row r="16104" spans="1:9" hidden="1" x14ac:dyDescent="0.25">
      <c r="A16104" s="60" t="s">
        <v>375</v>
      </c>
      <c r="B16104" s="60" t="s">
        <v>5955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58"/>
        <v>148000</v>
      </c>
      <c r="H16104" s="69" t="s">
        <v>6204</v>
      </c>
      <c r="I16104" s="73"/>
    </row>
    <row r="16105" spans="1:9" hidden="1" x14ac:dyDescent="0.25">
      <c r="A16105" s="60" t="s">
        <v>375</v>
      </c>
      <c r="B16105" s="63" t="s">
        <v>6292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58"/>
        <v>166000</v>
      </c>
      <c r="H16105" s="69" t="s">
        <v>6204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58"/>
        <v>238000</v>
      </c>
      <c r="H16106" s="69" t="s">
        <v>6204</v>
      </c>
      <c r="I16106" s="73"/>
    </row>
    <row r="16107" spans="1:9" hidden="1" x14ac:dyDescent="0.25">
      <c r="A16107" s="60" t="s">
        <v>375</v>
      </c>
      <c r="B16107" s="60" t="s">
        <v>6292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58"/>
        <v>76000</v>
      </c>
      <c r="H16107" s="69" t="s">
        <v>6204</v>
      </c>
      <c r="I16107" s="73"/>
    </row>
    <row r="16108" spans="1:9" hidden="1" x14ac:dyDescent="0.25">
      <c r="A16108" s="60" t="s">
        <v>375</v>
      </c>
      <c r="B16108" s="79" t="s">
        <v>7063</v>
      </c>
      <c r="C16108" s="74" t="s">
        <v>7064</v>
      </c>
      <c r="D16108" s="65">
        <v>1</v>
      </c>
      <c r="E16108" s="66" t="s">
        <v>71</v>
      </c>
      <c r="F16108" s="67">
        <v>270000</v>
      </c>
      <c r="G16108" s="68">
        <f t="shared" si="458"/>
        <v>270000</v>
      </c>
      <c r="H16108" s="69" t="s">
        <v>2048</v>
      </c>
      <c r="I16108" s="73" t="s">
        <v>12611</v>
      </c>
    </row>
    <row r="16109" spans="1:9" hidden="1" x14ac:dyDescent="0.25">
      <c r="A16109" s="60" t="s">
        <v>375</v>
      </c>
      <c r="B16109" s="60" t="s">
        <v>6783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58"/>
        <v>200000</v>
      </c>
      <c r="H16109" s="69" t="s">
        <v>2048</v>
      </c>
      <c r="I16109" s="73" t="s">
        <v>12611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58"/>
        <v>225000</v>
      </c>
      <c r="H16110" s="69" t="s">
        <v>2048</v>
      </c>
      <c r="I16110" s="73" t="s">
        <v>12611</v>
      </c>
    </row>
    <row r="16111" spans="1:9" hidden="1" x14ac:dyDescent="0.25">
      <c r="A16111" s="60" t="s">
        <v>375</v>
      </c>
      <c r="B16111" s="60" t="s">
        <v>12612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58"/>
        <v>162500</v>
      </c>
      <c r="H16111" s="69" t="s">
        <v>2048</v>
      </c>
      <c r="I16111" s="73" t="s">
        <v>12611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58"/>
        <v>25000</v>
      </c>
      <c r="H16112" s="69" t="s">
        <v>2048</v>
      </c>
      <c r="I16112" s="73" t="s">
        <v>12611</v>
      </c>
    </row>
    <row r="16113" spans="1:9" hidden="1" x14ac:dyDescent="0.25">
      <c r="A16113" s="60" t="s">
        <v>375</v>
      </c>
      <c r="B16113" s="60" t="s">
        <v>4925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58"/>
        <v>10000</v>
      </c>
      <c r="H16113" s="69" t="s">
        <v>2048</v>
      </c>
      <c r="I16113" s="73" t="s">
        <v>12611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12611</v>
      </c>
    </row>
    <row r="16115" spans="1:9" hidden="1" x14ac:dyDescent="0.25">
      <c r="A16115" s="60" t="s">
        <v>375</v>
      </c>
      <c r="B16115" s="79" t="s">
        <v>10556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12611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12611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12613</v>
      </c>
    </row>
    <row r="16118" spans="1:9" hidden="1" x14ac:dyDescent="0.25">
      <c r="A16118" s="60" t="s">
        <v>375</v>
      </c>
      <c r="B16118" s="111" t="s">
        <v>6937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58"/>
        <v>120000</v>
      </c>
      <c r="H16118" s="69" t="s">
        <v>536</v>
      </c>
      <c r="I16118" s="73" t="s">
        <v>12613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58"/>
        <v>50000</v>
      </c>
      <c r="H16119" s="69" t="s">
        <v>536</v>
      </c>
      <c r="I16119" s="73" t="s">
        <v>12613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58"/>
        <v>134500</v>
      </c>
      <c r="H16120" s="69" t="s">
        <v>536</v>
      </c>
      <c r="I16120" s="73" t="s">
        <v>12613</v>
      </c>
    </row>
    <row r="16121" spans="1:9" hidden="1" x14ac:dyDescent="0.25">
      <c r="A16121" s="60" t="s">
        <v>375</v>
      </c>
      <c r="B16121" s="60" t="s">
        <v>7068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58"/>
        <v>2200000</v>
      </c>
      <c r="H16121" s="69" t="s">
        <v>12614</v>
      </c>
      <c r="I16121" s="73" t="s">
        <v>8616</v>
      </c>
    </row>
    <row r="16122" spans="1:9" hidden="1" x14ac:dyDescent="0.25">
      <c r="A16122" s="60" t="s">
        <v>375</v>
      </c>
      <c r="B16122" s="60" t="s">
        <v>4278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58"/>
        <v>1200000</v>
      </c>
      <c r="H16122" s="69" t="s">
        <v>536</v>
      </c>
      <c r="I16122" s="73" t="s">
        <v>8616</v>
      </c>
    </row>
    <row r="16123" spans="1:9" hidden="1" x14ac:dyDescent="0.25">
      <c r="A16123" s="60" t="s">
        <v>375</v>
      </c>
      <c r="B16123" s="60" t="s">
        <v>7065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58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58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7068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58"/>
        <v>2200000</v>
      </c>
      <c r="H16125" s="69" t="s">
        <v>561</v>
      </c>
      <c r="I16125" s="73" t="s">
        <v>8843</v>
      </c>
    </row>
    <row r="16126" spans="1:9" hidden="1" x14ac:dyDescent="0.25">
      <c r="A16126" s="60" t="s">
        <v>375</v>
      </c>
      <c r="B16126" s="60" t="s">
        <v>4278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58"/>
        <v>1200000</v>
      </c>
      <c r="H16126" s="69" t="s">
        <v>561</v>
      </c>
      <c r="I16126" s="73" t="s">
        <v>8843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58"/>
        <v>900000</v>
      </c>
      <c r="H16127" s="69" t="s">
        <v>909</v>
      </c>
      <c r="I16127" s="73" t="s">
        <v>12615</v>
      </c>
    </row>
    <row r="16128" spans="1:9" hidden="1" x14ac:dyDescent="0.25">
      <c r="A16128" s="60" t="s">
        <v>375</v>
      </c>
      <c r="B16128" s="63" t="s">
        <v>7898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58"/>
        <v>242182</v>
      </c>
      <c r="H16128" s="69" t="s">
        <v>909</v>
      </c>
      <c r="I16128" s="73" t="s">
        <v>12615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58"/>
        <v>40000</v>
      </c>
      <c r="H16129" s="69" t="s">
        <v>909</v>
      </c>
      <c r="I16129" s="73" t="s">
        <v>12615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58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12607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58"/>
        <v>460000</v>
      </c>
      <c r="H16131" s="69" t="s">
        <v>1095</v>
      </c>
      <c r="I16131" s="73" t="s">
        <v>12616</v>
      </c>
    </row>
    <row r="16132" spans="1:9" hidden="1" x14ac:dyDescent="0.25">
      <c r="A16132" s="60" t="s">
        <v>7070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58"/>
        <v>900000</v>
      </c>
      <c r="H16132" s="69" t="s">
        <v>154</v>
      </c>
      <c r="I16132" s="73" t="s">
        <v>12617</v>
      </c>
    </row>
    <row r="16133" spans="1:9" hidden="1" x14ac:dyDescent="0.25">
      <c r="A16133" s="60" t="s">
        <v>7070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58"/>
        <v>93000</v>
      </c>
      <c r="H16133" s="69" t="s">
        <v>169</v>
      </c>
      <c r="I16133" s="73"/>
    </row>
    <row r="16134" spans="1:9" hidden="1" x14ac:dyDescent="0.25">
      <c r="A16134" s="60" t="s">
        <v>7070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58"/>
        <v>36975</v>
      </c>
      <c r="H16134" s="69" t="s">
        <v>953</v>
      </c>
      <c r="I16134" s="73"/>
    </row>
    <row r="16135" spans="1:9" hidden="1" x14ac:dyDescent="0.25">
      <c r="A16135" s="60" t="s">
        <v>7070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58"/>
        <v>39000</v>
      </c>
      <c r="H16135" s="69" t="s">
        <v>7092</v>
      </c>
      <c r="I16135" s="73"/>
    </row>
    <row r="16136" spans="1:9" hidden="1" x14ac:dyDescent="0.25">
      <c r="A16136" s="60" t="s">
        <v>7070</v>
      </c>
      <c r="B16136" s="79" t="s">
        <v>7045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60">F16136*D16136</f>
        <v>456000</v>
      </c>
      <c r="H16136" s="69" t="s">
        <v>6204</v>
      </c>
      <c r="I16136" s="73"/>
    </row>
    <row r="16137" spans="1:9" hidden="1" x14ac:dyDescent="0.25">
      <c r="A16137" s="60" t="s">
        <v>7070</v>
      </c>
      <c r="B16137" s="63" t="s">
        <v>7091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60"/>
        <v>510000</v>
      </c>
      <c r="H16137" s="69" t="s">
        <v>7092</v>
      </c>
      <c r="I16137" s="73"/>
    </row>
    <row r="16138" spans="1:9" hidden="1" x14ac:dyDescent="0.25">
      <c r="A16138" s="60" t="s">
        <v>7070</v>
      </c>
      <c r="B16138" s="74" t="s">
        <v>7093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60"/>
        <v>450000</v>
      </c>
      <c r="H16138" s="69" t="s">
        <v>7092</v>
      </c>
      <c r="I16138" s="73"/>
    </row>
    <row r="16139" spans="1:9" hidden="1" x14ac:dyDescent="0.25">
      <c r="A16139" s="60" t="s">
        <v>7070</v>
      </c>
      <c r="B16139" s="79" t="s">
        <v>3442</v>
      </c>
      <c r="C16139" s="60" t="s">
        <v>12618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12619</v>
      </c>
    </row>
    <row r="16140" spans="1:9" hidden="1" x14ac:dyDescent="0.25">
      <c r="A16140" s="60" t="s">
        <v>7070</v>
      </c>
      <c r="B16140" s="79" t="s">
        <v>3442</v>
      </c>
      <c r="C16140" s="60" t="s">
        <v>12620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12619</v>
      </c>
    </row>
    <row r="16141" spans="1:9" hidden="1" x14ac:dyDescent="0.25">
      <c r="A16141" s="60" t="s">
        <v>7070</v>
      </c>
      <c r="B16141" s="79" t="s">
        <v>3442</v>
      </c>
      <c r="C16141" s="60" t="s">
        <v>12621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12619</v>
      </c>
    </row>
    <row r="16142" spans="1:9" hidden="1" x14ac:dyDescent="0.25">
      <c r="A16142" s="60" t="s">
        <v>7070</v>
      </c>
      <c r="B16142" s="79" t="s">
        <v>3442</v>
      </c>
      <c r="C16142" s="60" t="s">
        <v>12622</v>
      </c>
      <c r="D16142" s="81">
        <v>1</v>
      </c>
      <c r="E16142" s="66" t="s">
        <v>31</v>
      </c>
      <c r="F16142" s="217">
        <v>1650000</v>
      </c>
      <c r="G16142" s="68">
        <f t="shared" si="460"/>
        <v>1650000</v>
      </c>
      <c r="H16142" s="69" t="s">
        <v>552</v>
      </c>
      <c r="I16142" s="73" t="s">
        <v>12619</v>
      </c>
    </row>
    <row r="16143" spans="1:9" hidden="1" x14ac:dyDescent="0.25">
      <c r="A16143" s="60" t="s">
        <v>7070</v>
      </c>
      <c r="B16143" s="79" t="s">
        <v>3442</v>
      </c>
      <c r="C16143" s="215" t="s">
        <v>12623</v>
      </c>
      <c r="D16143" s="81">
        <v>1</v>
      </c>
      <c r="E16143" s="66" t="s">
        <v>31</v>
      </c>
      <c r="F16143" s="217">
        <v>1650000</v>
      </c>
      <c r="G16143" s="68">
        <f t="shared" si="460"/>
        <v>1650000</v>
      </c>
      <c r="H16143" s="69" t="s">
        <v>552</v>
      </c>
      <c r="I16143" s="73" t="s">
        <v>12619</v>
      </c>
    </row>
    <row r="16144" spans="1:9" hidden="1" x14ac:dyDescent="0.25">
      <c r="A16144" s="60" t="s">
        <v>7070</v>
      </c>
      <c r="B16144" s="79" t="s">
        <v>3442</v>
      </c>
      <c r="C16144" s="74" t="s">
        <v>12624</v>
      </c>
      <c r="D16144" s="65">
        <v>1</v>
      </c>
      <c r="E16144" s="66" t="s">
        <v>31</v>
      </c>
      <c r="F16144" s="217">
        <v>1650000</v>
      </c>
      <c r="G16144" s="68">
        <f t="shared" si="460"/>
        <v>1650000</v>
      </c>
      <c r="H16144" s="69" t="s">
        <v>552</v>
      </c>
      <c r="I16144" s="73" t="s">
        <v>12619</v>
      </c>
    </row>
    <row r="16145" spans="1:9" hidden="1" x14ac:dyDescent="0.25">
      <c r="A16145" s="60" t="s">
        <v>7070</v>
      </c>
      <c r="B16145" s="80" t="s">
        <v>6441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60"/>
        <v>475000</v>
      </c>
      <c r="H16145" s="69" t="s">
        <v>2858</v>
      </c>
      <c r="I16145" s="73" t="s">
        <v>12625</v>
      </c>
    </row>
    <row r="16146" spans="1:9" hidden="1" x14ac:dyDescent="0.25">
      <c r="A16146" s="60" t="s">
        <v>7070</v>
      </c>
      <c r="B16146" s="79" t="s">
        <v>7071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60"/>
        <v>425000</v>
      </c>
      <c r="H16146" s="69" t="s">
        <v>2858</v>
      </c>
      <c r="I16146" s="73" t="s">
        <v>12625</v>
      </c>
    </row>
    <row r="16147" spans="1:9" hidden="1" x14ac:dyDescent="0.25">
      <c r="A16147" s="60" t="s">
        <v>7070</v>
      </c>
      <c r="B16147" s="63" t="s">
        <v>12626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12625</v>
      </c>
    </row>
    <row r="16148" spans="1:9" hidden="1" x14ac:dyDescent="0.25">
      <c r="A16148" s="60" t="s">
        <v>7070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61">F16148*D16148</f>
        <v>188000</v>
      </c>
      <c r="H16148" s="69" t="s">
        <v>714</v>
      </c>
      <c r="I16148" s="73" t="s">
        <v>12627</v>
      </c>
    </row>
    <row r="16149" spans="1:9" hidden="1" x14ac:dyDescent="0.25">
      <c r="A16149" s="60" t="s">
        <v>7070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61"/>
        <v>50000</v>
      </c>
      <c r="H16149" s="69" t="s">
        <v>714</v>
      </c>
      <c r="I16149" s="73" t="s">
        <v>12627</v>
      </c>
    </row>
    <row r="16150" spans="1:9" hidden="1" x14ac:dyDescent="0.25">
      <c r="A16150" s="60" t="s">
        <v>7070</v>
      </c>
      <c r="B16150" s="60" t="s">
        <v>4925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61"/>
        <v>30000</v>
      </c>
      <c r="H16150" s="69" t="s">
        <v>714</v>
      </c>
      <c r="I16150" s="73" t="s">
        <v>12627</v>
      </c>
    </row>
    <row r="16151" spans="1:9" hidden="1" x14ac:dyDescent="0.25">
      <c r="A16151" s="60" t="s">
        <v>7070</v>
      </c>
      <c r="B16151" s="63" t="s">
        <v>6938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61"/>
        <v>60000</v>
      </c>
      <c r="H16151" s="69" t="s">
        <v>714</v>
      </c>
      <c r="I16151" s="73" t="s">
        <v>12627</v>
      </c>
    </row>
    <row r="16152" spans="1:9" hidden="1" x14ac:dyDescent="0.25">
      <c r="A16152" s="60" t="s">
        <v>7070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61"/>
        <v>264000</v>
      </c>
      <c r="H16152" s="69" t="s">
        <v>714</v>
      </c>
      <c r="I16152" s="73" t="s">
        <v>12627</v>
      </c>
    </row>
    <row r="16153" spans="1:9" hidden="1" x14ac:dyDescent="0.25">
      <c r="A16153" s="60" t="s">
        <v>7070</v>
      </c>
      <c r="B16153" s="79" t="s">
        <v>12607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61"/>
        <v>460000</v>
      </c>
      <c r="H16153" s="69" t="s">
        <v>789</v>
      </c>
      <c r="I16153" s="73" t="s">
        <v>12628</v>
      </c>
    </row>
    <row r="16154" spans="1:9" hidden="1" x14ac:dyDescent="0.25">
      <c r="A16154" s="60" t="s">
        <v>7070</v>
      </c>
      <c r="B16154" s="60" t="s">
        <v>115</v>
      </c>
      <c r="C16154" s="60" t="s">
        <v>12410</v>
      </c>
      <c r="D16154" s="65">
        <v>1</v>
      </c>
      <c r="E16154" s="76" t="s">
        <v>71</v>
      </c>
      <c r="F16154" s="67">
        <v>2100000</v>
      </c>
      <c r="G16154" s="68">
        <f t="shared" si="461"/>
        <v>2100000</v>
      </c>
      <c r="H16154" s="69" t="s">
        <v>3876</v>
      </c>
      <c r="I16154" s="73"/>
    </row>
    <row r="16155" spans="1:9" hidden="1" x14ac:dyDescent="0.25">
      <c r="A16155" s="60" t="s">
        <v>7070</v>
      </c>
      <c r="B16155" s="60" t="s">
        <v>115</v>
      </c>
      <c r="C16155" s="60" t="s">
        <v>12183</v>
      </c>
      <c r="D16155" s="65">
        <v>1</v>
      </c>
      <c r="E16155" s="76" t="s">
        <v>71</v>
      </c>
      <c r="F16155" s="67">
        <v>2100000</v>
      </c>
      <c r="G16155" s="68">
        <f t="shared" si="461"/>
        <v>2100000</v>
      </c>
      <c r="H16155" s="69" t="s">
        <v>3876</v>
      </c>
      <c r="I16155" s="73"/>
    </row>
    <row r="16156" spans="1:9" hidden="1" x14ac:dyDescent="0.25">
      <c r="A16156" s="60" t="s">
        <v>7070</v>
      </c>
      <c r="B16156" s="60" t="s">
        <v>115</v>
      </c>
      <c r="C16156" s="60" t="s">
        <v>12629</v>
      </c>
      <c r="D16156" s="65">
        <v>1</v>
      </c>
      <c r="E16156" s="76" t="s">
        <v>71</v>
      </c>
      <c r="F16156" s="67">
        <v>2100000</v>
      </c>
      <c r="G16156" s="217">
        <f t="shared" si="460"/>
        <v>2100000</v>
      </c>
      <c r="H16156" s="69" t="s">
        <v>3876</v>
      </c>
      <c r="I16156" s="73"/>
    </row>
    <row r="16157" spans="1:9" hidden="1" x14ac:dyDescent="0.25">
      <c r="A16157" s="60" t="s">
        <v>7070</v>
      </c>
      <c r="B16157" s="60" t="s">
        <v>115</v>
      </c>
      <c r="C16157" s="60" t="s">
        <v>12630</v>
      </c>
      <c r="D16157" s="65">
        <v>1</v>
      </c>
      <c r="E16157" s="76" t="s">
        <v>71</v>
      </c>
      <c r="F16157" s="67">
        <v>2100000</v>
      </c>
      <c r="G16157" s="217">
        <f t="shared" si="460"/>
        <v>2100000</v>
      </c>
      <c r="H16157" s="69" t="s">
        <v>3876</v>
      </c>
      <c r="I16157" s="73"/>
    </row>
    <row r="16158" spans="1:9" hidden="1" x14ac:dyDescent="0.25">
      <c r="A16158" s="60" t="s">
        <v>7097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60"/>
        <v>167500</v>
      </c>
      <c r="H16158" s="69" t="s">
        <v>909</v>
      </c>
      <c r="I16158" s="73" t="s">
        <v>12615</v>
      </c>
    </row>
    <row r="16159" spans="1:9" hidden="1" x14ac:dyDescent="0.25">
      <c r="A16159" s="60" t="s">
        <v>7097</v>
      </c>
      <c r="B16159" s="60" t="s">
        <v>7080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60"/>
        <v>85000</v>
      </c>
      <c r="H16159" s="69" t="s">
        <v>536</v>
      </c>
      <c r="I16159" s="73"/>
    </row>
    <row r="16160" spans="1:9" hidden="1" x14ac:dyDescent="0.25">
      <c r="A16160" s="60" t="s">
        <v>7097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60"/>
        <v>52033.5</v>
      </c>
      <c r="H16160" s="69" t="s">
        <v>198</v>
      </c>
      <c r="I16160" s="73"/>
    </row>
    <row r="16161" spans="1:9" hidden="1" x14ac:dyDescent="0.25">
      <c r="A16161" s="60" t="s">
        <v>7097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60"/>
        <v>279000</v>
      </c>
      <c r="H16161" s="69" t="s">
        <v>3891</v>
      </c>
      <c r="I16161" s="73"/>
    </row>
    <row r="16162" spans="1:9" hidden="1" x14ac:dyDescent="0.25">
      <c r="A16162" s="60" t="s">
        <v>7097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60"/>
        <v>900000</v>
      </c>
      <c r="H16162" s="69" t="s">
        <v>3876</v>
      </c>
      <c r="I16162" s="73"/>
    </row>
    <row r="16163" spans="1:9" hidden="1" x14ac:dyDescent="0.25">
      <c r="A16163" s="60" t="s">
        <v>7097</v>
      </c>
      <c r="B16163" s="79" t="s">
        <v>6430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60"/>
        <v>10500</v>
      </c>
      <c r="H16163" s="69" t="s">
        <v>3876</v>
      </c>
      <c r="I16163" s="73"/>
    </row>
    <row r="16164" spans="1:9" hidden="1" x14ac:dyDescent="0.25">
      <c r="A16164" s="60" t="s">
        <v>7097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60"/>
        <v>93000</v>
      </c>
      <c r="H16164" s="69" t="s">
        <v>169</v>
      </c>
      <c r="I16164" s="73"/>
    </row>
    <row r="16165" spans="1:9" hidden="1" x14ac:dyDescent="0.25">
      <c r="A16165" s="60" t="s">
        <v>7097</v>
      </c>
      <c r="B16165" s="79" t="s">
        <v>3442</v>
      </c>
      <c r="C16165" s="507" t="s">
        <v>12631</v>
      </c>
      <c r="D16165" s="65">
        <v>1</v>
      </c>
      <c r="E16165" s="76" t="s">
        <v>31</v>
      </c>
      <c r="F16165" s="68">
        <v>1650000</v>
      </c>
      <c r="G16165" s="95">
        <f t="shared" si="460"/>
        <v>1650000</v>
      </c>
      <c r="H16165" s="69" t="s">
        <v>552</v>
      </c>
      <c r="I16165" s="73" t="s">
        <v>12632</v>
      </c>
    </row>
    <row r="16166" spans="1:9" hidden="1" x14ac:dyDescent="0.25">
      <c r="A16166" s="60" t="s">
        <v>7097</v>
      </c>
      <c r="B16166" s="79" t="s">
        <v>3442</v>
      </c>
      <c r="C16166" s="77" t="s">
        <v>12633</v>
      </c>
      <c r="D16166" s="81">
        <v>1</v>
      </c>
      <c r="E16166" s="66" t="s">
        <v>31</v>
      </c>
      <c r="F16166" s="217">
        <v>1650000</v>
      </c>
      <c r="G16166" s="68">
        <f t="shared" si="460"/>
        <v>1650000</v>
      </c>
      <c r="H16166" s="69" t="s">
        <v>552</v>
      </c>
      <c r="I16166" s="73" t="s">
        <v>12632</v>
      </c>
    </row>
    <row r="16167" spans="1:9" hidden="1" x14ac:dyDescent="0.25">
      <c r="A16167" s="60" t="s">
        <v>7097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60"/>
        <v>75000</v>
      </c>
      <c r="H16167" s="69" t="s">
        <v>552</v>
      </c>
      <c r="I16167" s="73" t="s">
        <v>12632</v>
      </c>
    </row>
    <row r="16168" spans="1:9" hidden="1" x14ac:dyDescent="0.25">
      <c r="A16168" s="60" t="s">
        <v>7097</v>
      </c>
      <c r="B16168" s="79" t="s">
        <v>4776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60"/>
        <v>190000</v>
      </c>
      <c r="H16168" s="69" t="s">
        <v>552</v>
      </c>
      <c r="I16168" s="73" t="s">
        <v>12632</v>
      </c>
    </row>
    <row r="16169" spans="1:9" hidden="1" x14ac:dyDescent="0.25">
      <c r="A16169" s="60" t="s">
        <v>7097</v>
      </c>
      <c r="B16169" s="80" t="s">
        <v>7098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60"/>
        <v>315000</v>
      </c>
      <c r="H16169" s="14" t="s">
        <v>5068</v>
      </c>
      <c r="I16169" s="73"/>
    </row>
    <row r="16170" spans="1:9" hidden="1" x14ac:dyDescent="0.25">
      <c r="A16170" s="60" t="s">
        <v>7097</v>
      </c>
      <c r="B16170" s="63" t="s">
        <v>7101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60"/>
        <v>35000</v>
      </c>
      <c r="H16170" s="69" t="s">
        <v>5068</v>
      </c>
      <c r="I16170" s="73"/>
    </row>
    <row r="16171" spans="1:9" hidden="1" x14ac:dyDescent="0.25">
      <c r="A16171" s="60" t="s">
        <v>7097</v>
      </c>
      <c r="B16171" s="60" t="s">
        <v>7103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60"/>
        <v>8000</v>
      </c>
      <c r="H16171" s="69" t="s">
        <v>7092</v>
      </c>
      <c r="I16171" s="73"/>
    </row>
    <row r="16172" spans="1:9" hidden="1" x14ac:dyDescent="0.25">
      <c r="A16172" s="60" t="s">
        <v>7097</v>
      </c>
      <c r="B16172" s="79" t="s">
        <v>7099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60"/>
        <v>65000</v>
      </c>
      <c r="H16172" s="69" t="s">
        <v>7092</v>
      </c>
      <c r="I16172" s="73"/>
    </row>
    <row r="16173" spans="1:9" hidden="1" x14ac:dyDescent="0.25">
      <c r="A16173" s="60" t="s">
        <v>7097</v>
      </c>
      <c r="B16173" s="60" t="s">
        <v>7100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60"/>
        <v>65000</v>
      </c>
      <c r="H16173" s="69" t="s">
        <v>7092</v>
      </c>
      <c r="I16173" s="73"/>
    </row>
    <row r="16174" spans="1:9" hidden="1" x14ac:dyDescent="0.25">
      <c r="A16174" s="60" t="s">
        <v>7097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60"/>
        <v>297000</v>
      </c>
      <c r="H16174" s="69" t="s">
        <v>1032</v>
      </c>
      <c r="I16174" s="73" t="s">
        <v>12634</v>
      </c>
    </row>
    <row r="16175" spans="1:9" hidden="1" x14ac:dyDescent="0.25">
      <c r="A16175" s="60" t="s">
        <v>7097</v>
      </c>
      <c r="B16175" s="60" t="s">
        <v>6475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60"/>
        <v>95000</v>
      </c>
      <c r="H16175" s="69" t="s">
        <v>1032</v>
      </c>
      <c r="I16175" s="73" t="s">
        <v>12634</v>
      </c>
    </row>
    <row r="16176" spans="1:9" hidden="1" x14ac:dyDescent="0.25">
      <c r="A16176" s="60" t="s">
        <v>7097</v>
      </c>
      <c r="B16176" s="60" t="s">
        <v>8381</v>
      </c>
      <c r="C16176" s="60" t="s">
        <v>8382</v>
      </c>
      <c r="D16176" s="65">
        <v>1</v>
      </c>
      <c r="E16176" s="66" t="s">
        <v>31</v>
      </c>
      <c r="F16176" s="68">
        <v>93000</v>
      </c>
      <c r="G16176" s="68">
        <f t="shared" si="460"/>
        <v>93000</v>
      </c>
      <c r="H16176" s="69" t="s">
        <v>1032</v>
      </c>
      <c r="I16176" s="73" t="s">
        <v>12634</v>
      </c>
    </row>
    <row r="16177" spans="1:9" hidden="1" x14ac:dyDescent="0.25">
      <c r="A16177" s="60" t="s">
        <v>7097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60"/>
        <v>39000</v>
      </c>
      <c r="H16177" s="69" t="s">
        <v>1032</v>
      </c>
      <c r="I16177" s="73" t="s">
        <v>12634</v>
      </c>
    </row>
    <row r="16178" spans="1:9" hidden="1" x14ac:dyDescent="0.25">
      <c r="A16178" s="60" t="s">
        <v>7097</v>
      </c>
      <c r="B16178" s="63" t="s">
        <v>6938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60"/>
        <v>115000</v>
      </c>
      <c r="H16178" s="69" t="s">
        <v>1637</v>
      </c>
      <c r="I16178" s="73" t="s">
        <v>12635</v>
      </c>
    </row>
    <row r="16179" spans="1:9" hidden="1" x14ac:dyDescent="0.25">
      <c r="A16179" s="60" t="s">
        <v>7097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60"/>
        <v>297000</v>
      </c>
      <c r="H16179" s="69" t="s">
        <v>166</v>
      </c>
      <c r="I16179" s="73" t="s">
        <v>12636</v>
      </c>
    </row>
    <row r="16180" spans="1:9" hidden="1" x14ac:dyDescent="0.25">
      <c r="A16180" s="60" t="s">
        <v>7097</v>
      </c>
      <c r="B16180" s="60" t="s">
        <v>6475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60"/>
        <v>95000</v>
      </c>
      <c r="H16180" s="69" t="s">
        <v>166</v>
      </c>
      <c r="I16180" s="73" t="s">
        <v>12636</v>
      </c>
    </row>
    <row r="16181" spans="1:9" hidden="1" x14ac:dyDescent="0.25">
      <c r="A16181" s="60" t="s">
        <v>7097</v>
      </c>
      <c r="B16181" s="111" t="s">
        <v>6937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60"/>
        <v>120000</v>
      </c>
      <c r="H16181" s="69" t="s">
        <v>166</v>
      </c>
      <c r="I16181" s="73" t="s">
        <v>12636</v>
      </c>
    </row>
    <row r="16182" spans="1:9" hidden="1" x14ac:dyDescent="0.25">
      <c r="A16182" s="60" t="s">
        <v>7097</v>
      </c>
      <c r="B16182" s="111" t="s">
        <v>4522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60"/>
        <v>11500</v>
      </c>
      <c r="H16182" s="69" t="s">
        <v>134</v>
      </c>
      <c r="I16182" s="73"/>
    </row>
    <row r="16183" spans="1:9" hidden="1" x14ac:dyDescent="0.25">
      <c r="A16183" s="60" t="s">
        <v>7097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60"/>
        <v>210000</v>
      </c>
      <c r="H16183" s="69" t="s">
        <v>134</v>
      </c>
      <c r="I16183" s="73"/>
    </row>
    <row r="16184" spans="1:9" hidden="1" x14ac:dyDescent="0.25">
      <c r="A16184" s="60" t="s">
        <v>7097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60"/>
        <v>13125</v>
      </c>
      <c r="H16184" s="69" t="s">
        <v>134</v>
      </c>
      <c r="I16184" s="73"/>
    </row>
    <row r="16185" spans="1:9" hidden="1" x14ac:dyDescent="0.25">
      <c r="A16185" s="60" t="s">
        <v>7097</v>
      </c>
      <c r="B16185" s="60" t="s">
        <v>5733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60"/>
        <v>15000</v>
      </c>
      <c r="H16185" s="69" t="s">
        <v>134</v>
      </c>
      <c r="I16185" s="73"/>
    </row>
    <row r="16186" spans="1:9" hidden="1" x14ac:dyDescent="0.25">
      <c r="A16186" s="60" t="s">
        <v>7097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7097</v>
      </c>
      <c r="B16187" s="60" t="s">
        <v>12637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7097</v>
      </c>
      <c r="B16188" s="60" t="s">
        <v>115</v>
      </c>
      <c r="C16188" s="74" t="s">
        <v>8772</v>
      </c>
      <c r="D16188" s="65">
        <v>1</v>
      </c>
      <c r="E16188" s="66" t="s">
        <v>71</v>
      </c>
      <c r="F16188" s="67">
        <v>2100000</v>
      </c>
      <c r="G16188" s="68">
        <f t="shared" si="460"/>
        <v>2100000</v>
      </c>
      <c r="H16188" s="69" t="s">
        <v>909</v>
      </c>
      <c r="I16188" s="73" t="s">
        <v>12638</v>
      </c>
    </row>
    <row r="16189" spans="1:9" hidden="1" x14ac:dyDescent="0.25">
      <c r="A16189" s="60" t="s">
        <v>7097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60"/>
        <v>94000</v>
      </c>
      <c r="H16189" s="69" t="s">
        <v>909</v>
      </c>
      <c r="I16189" s="73" t="s">
        <v>12638</v>
      </c>
    </row>
    <row r="16190" spans="1:9" hidden="1" x14ac:dyDescent="0.25">
      <c r="A16190" s="60" t="s">
        <v>7097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60"/>
        <v>24750</v>
      </c>
      <c r="H16190" s="69" t="s">
        <v>909</v>
      </c>
      <c r="I16190" s="73" t="s">
        <v>12638</v>
      </c>
    </row>
    <row r="16191" spans="1:9" hidden="1" x14ac:dyDescent="0.25">
      <c r="A16191" s="60" t="s">
        <v>7097</v>
      </c>
      <c r="B16191" s="60" t="s">
        <v>115</v>
      </c>
      <c r="C16191" s="203" t="s">
        <v>8772</v>
      </c>
      <c r="D16191" s="65">
        <v>1</v>
      </c>
      <c r="E16191" s="66" t="s">
        <v>71</v>
      </c>
      <c r="F16191" s="67">
        <v>2100000</v>
      </c>
      <c r="G16191" s="68">
        <f t="shared" si="460"/>
        <v>2100000</v>
      </c>
      <c r="H16191" s="69" t="s">
        <v>2319</v>
      </c>
      <c r="I16191" s="73" t="s">
        <v>12639</v>
      </c>
    </row>
    <row r="16192" spans="1:9" hidden="1" x14ac:dyDescent="0.25">
      <c r="A16192" s="60" t="s">
        <v>7097</v>
      </c>
      <c r="B16192" s="60" t="s">
        <v>115</v>
      </c>
      <c r="C16192" s="60" t="s">
        <v>12409</v>
      </c>
      <c r="D16192" s="65">
        <v>1</v>
      </c>
      <c r="E16192" s="66" t="s">
        <v>71</v>
      </c>
      <c r="F16192" s="67">
        <v>2100000</v>
      </c>
      <c r="G16192" s="68">
        <f t="shared" si="460"/>
        <v>2100000</v>
      </c>
      <c r="H16192" s="69" t="s">
        <v>2319</v>
      </c>
      <c r="I16192" s="73" t="s">
        <v>12639</v>
      </c>
    </row>
    <row r="16193" spans="1:9" hidden="1" x14ac:dyDescent="0.25">
      <c r="A16193" s="60" t="s">
        <v>7097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12639</v>
      </c>
    </row>
    <row r="16194" spans="1:9" hidden="1" x14ac:dyDescent="0.25">
      <c r="A16194" s="60" t="s">
        <v>7097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7097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7097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12640</v>
      </c>
    </row>
    <row r="16197" spans="1:9" hidden="1" x14ac:dyDescent="0.25">
      <c r="A16197" s="60" t="s">
        <v>7097</v>
      </c>
      <c r="B16197" s="60" t="s">
        <v>4958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60"/>
        <v>55000</v>
      </c>
      <c r="H16197" s="69" t="s">
        <v>3239</v>
      </c>
      <c r="I16197" s="73" t="s">
        <v>12640</v>
      </c>
    </row>
    <row r="16198" spans="1:9" hidden="1" x14ac:dyDescent="0.25">
      <c r="A16198" s="60" t="s">
        <v>7097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60"/>
        <v>49300</v>
      </c>
      <c r="H16198" s="69" t="s">
        <v>3239</v>
      </c>
      <c r="I16198" s="73" t="s">
        <v>12640</v>
      </c>
    </row>
    <row r="16199" spans="1:9" hidden="1" x14ac:dyDescent="0.25">
      <c r="A16199" s="60" t="s">
        <v>7097</v>
      </c>
      <c r="B16199" s="60" t="s">
        <v>6669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60"/>
        <v>15000</v>
      </c>
      <c r="H16199" s="69" t="s">
        <v>3239</v>
      </c>
      <c r="I16199" s="73" t="s">
        <v>12640</v>
      </c>
    </row>
    <row r="16200" spans="1:9" hidden="1" x14ac:dyDescent="0.25">
      <c r="A16200" s="60" t="s">
        <v>7097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62">F16200*D16200</f>
        <v>134500</v>
      </c>
      <c r="H16200" s="69" t="s">
        <v>3239</v>
      </c>
      <c r="I16200" s="73" t="s">
        <v>12640</v>
      </c>
    </row>
    <row r="16201" spans="1:9" hidden="1" x14ac:dyDescent="0.25">
      <c r="A16201" s="60" t="s">
        <v>7097</v>
      </c>
      <c r="B16201" s="60" t="s">
        <v>7102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62"/>
        <v>235000</v>
      </c>
      <c r="H16201" s="69" t="s">
        <v>1041</v>
      </c>
      <c r="I16201" s="73" t="s">
        <v>8616</v>
      </c>
    </row>
    <row r="16202" spans="1:9" hidden="1" x14ac:dyDescent="0.25">
      <c r="A16202" s="60" t="s">
        <v>7097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62"/>
        <v>195000</v>
      </c>
      <c r="H16202" s="69" t="s">
        <v>1041</v>
      </c>
      <c r="I16202" s="73" t="s">
        <v>8616</v>
      </c>
    </row>
    <row r="16203" spans="1:9" hidden="1" x14ac:dyDescent="0.25">
      <c r="A16203" s="60" t="s">
        <v>7097</v>
      </c>
      <c r="B16203" s="60" t="s">
        <v>4207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62"/>
        <v>140000</v>
      </c>
      <c r="H16203" s="69" t="s">
        <v>1041</v>
      </c>
      <c r="I16203" s="73" t="s">
        <v>8616</v>
      </c>
    </row>
    <row r="16204" spans="1:9" hidden="1" x14ac:dyDescent="0.25">
      <c r="A16204" s="60" t="s">
        <v>7097</v>
      </c>
      <c r="B16204" s="60" t="s">
        <v>6559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62"/>
        <v>50000</v>
      </c>
      <c r="H16204" s="69" t="s">
        <v>12594</v>
      </c>
      <c r="I16204" s="73" t="s">
        <v>8616</v>
      </c>
    </row>
    <row r="16205" spans="1:9" hidden="1" x14ac:dyDescent="0.25">
      <c r="A16205" s="60" t="s">
        <v>7097</v>
      </c>
      <c r="B16205" s="63" t="s">
        <v>6658</v>
      </c>
      <c r="C16205" s="87" t="s">
        <v>6659</v>
      </c>
      <c r="D16205" s="81">
        <v>1</v>
      </c>
      <c r="E16205" s="66" t="s">
        <v>31</v>
      </c>
      <c r="F16205" s="82">
        <v>125000</v>
      </c>
      <c r="G16205" s="68">
        <f t="shared" si="462"/>
        <v>125000</v>
      </c>
      <c r="H16205" s="69" t="s">
        <v>12594</v>
      </c>
      <c r="I16205" s="73" t="s">
        <v>8616</v>
      </c>
    </row>
    <row r="16206" spans="1:9" hidden="1" x14ac:dyDescent="0.25">
      <c r="A16206" s="60" t="s">
        <v>7097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62"/>
        <v>50000</v>
      </c>
      <c r="H16206" s="86" t="s">
        <v>2003</v>
      </c>
      <c r="I16206" s="60"/>
    </row>
    <row r="16207" spans="1:9" hidden="1" x14ac:dyDescent="0.25">
      <c r="A16207" s="60" t="s">
        <v>7097</v>
      </c>
      <c r="B16207" s="63" t="s">
        <v>7105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62"/>
        <v>175000</v>
      </c>
      <c r="H16207" s="69" t="s">
        <v>536</v>
      </c>
      <c r="I16207" s="60"/>
    </row>
    <row r="16208" spans="1:9" hidden="1" x14ac:dyDescent="0.25">
      <c r="A16208" s="60" t="s">
        <v>7097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62"/>
        <v>75000</v>
      </c>
      <c r="H16208" s="69" t="s">
        <v>536</v>
      </c>
      <c r="I16208" s="60"/>
    </row>
    <row r="16209" spans="1:9" hidden="1" x14ac:dyDescent="0.25">
      <c r="A16209" s="60" t="s">
        <v>7106</v>
      </c>
      <c r="B16209" s="378" t="s">
        <v>135</v>
      </c>
      <c r="C16209" s="378" t="s">
        <v>136</v>
      </c>
      <c r="D16209" s="378">
        <v>8</v>
      </c>
      <c r="E16209" s="446" t="s">
        <v>137</v>
      </c>
      <c r="F16209" s="641">
        <v>33000</v>
      </c>
      <c r="G16209" s="382">
        <f t="shared" si="462"/>
        <v>264000</v>
      </c>
      <c r="H16209" s="445" t="s">
        <v>558</v>
      </c>
      <c r="I16209" s="446"/>
    </row>
    <row r="16210" spans="1:9" hidden="1" x14ac:dyDescent="0.25">
      <c r="A16210" s="60" t="s">
        <v>7106</v>
      </c>
      <c r="B16210" s="111" t="s">
        <v>7029</v>
      </c>
      <c r="C16210" s="119" t="s">
        <v>3986</v>
      </c>
      <c r="D16210" s="65">
        <v>1</v>
      </c>
      <c r="E16210" s="66" t="s">
        <v>31</v>
      </c>
      <c r="F16210" s="90">
        <v>45000</v>
      </c>
      <c r="G16210" s="217">
        <f t="shared" si="462"/>
        <v>45000</v>
      </c>
      <c r="H16210" s="69" t="s">
        <v>565</v>
      </c>
      <c r="I16210" s="73"/>
    </row>
    <row r="16211" spans="1:9" hidden="1" x14ac:dyDescent="0.25">
      <c r="A16211" s="60" t="s">
        <v>7106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62"/>
        <v>93000</v>
      </c>
      <c r="H16211" s="69" t="s">
        <v>169</v>
      </c>
      <c r="I16211" s="73"/>
    </row>
    <row r="16212" spans="1:9" hidden="1" x14ac:dyDescent="0.25">
      <c r="A16212" s="60" t="s">
        <v>7106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62"/>
        <v>33000</v>
      </c>
      <c r="H16212" s="69" t="s">
        <v>169</v>
      </c>
      <c r="I16212" s="73"/>
    </row>
    <row r="16213" spans="1:9" hidden="1" x14ac:dyDescent="0.25">
      <c r="A16213" s="60" t="s">
        <v>7106</v>
      </c>
      <c r="B16213" s="60" t="s">
        <v>5181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62"/>
        <v>2</v>
      </c>
      <c r="H16213" s="69" t="s">
        <v>1916</v>
      </c>
      <c r="I16213" s="73" t="s">
        <v>12641</v>
      </c>
    </row>
    <row r="16214" spans="1:9" hidden="1" x14ac:dyDescent="0.25">
      <c r="A16214" s="60" t="s">
        <v>7106</v>
      </c>
      <c r="B16214" s="63" t="s">
        <v>7104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62"/>
        <v>2</v>
      </c>
      <c r="H16214" s="69" t="s">
        <v>12642</v>
      </c>
      <c r="I16214" s="73" t="s">
        <v>12641</v>
      </c>
    </row>
    <row r="16215" spans="1:9" hidden="1" x14ac:dyDescent="0.25">
      <c r="A16215" s="60" t="s">
        <v>7106</v>
      </c>
      <c r="B16215" s="60" t="s">
        <v>12643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62"/>
        <v>225000</v>
      </c>
      <c r="H16215" s="86" t="s">
        <v>6204</v>
      </c>
      <c r="I16215" s="73"/>
    </row>
    <row r="16216" spans="1:9" hidden="1" x14ac:dyDescent="0.25">
      <c r="A16216" s="60" t="s">
        <v>7106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62"/>
        <v>450000</v>
      </c>
      <c r="H16216" s="69" t="s">
        <v>7092</v>
      </c>
      <c r="I16216" s="73"/>
    </row>
    <row r="16217" spans="1:9" hidden="1" x14ac:dyDescent="0.25">
      <c r="A16217" s="60" t="s">
        <v>7106</v>
      </c>
      <c r="B16217" s="60" t="s">
        <v>6743</v>
      </c>
      <c r="C16217" s="60" t="s">
        <v>6395</v>
      </c>
      <c r="D16217" s="60">
        <v>1</v>
      </c>
      <c r="E16217" s="60" t="s">
        <v>31</v>
      </c>
      <c r="F16217" s="61">
        <v>7000</v>
      </c>
      <c r="G16217" s="68">
        <f t="shared" si="462"/>
        <v>7000</v>
      </c>
      <c r="H16217" s="69" t="s">
        <v>7092</v>
      </c>
      <c r="I16217" s="73"/>
    </row>
    <row r="16218" spans="1:9" hidden="1" x14ac:dyDescent="0.25">
      <c r="A16218" s="60" t="s">
        <v>7106</v>
      </c>
      <c r="B16218" s="63" t="s">
        <v>6038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62"/>
        <v>57500</v>
      </c>
      <c r="H16218" s="69" t="s">
        <v>7092</v>
      </c>
      <c r="I16218" s="73"/>
    </row>
    <row r="16219" spans="1:9" hidden="1" x14ac:dyDescent="0.25">
      <c r="A16219" s="60" t="s">
        <v>7106</v>
      </c>
      <c r="B16219" s="80" t="s">
        <v>7107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62"/>
        <v>7500</v>
      </c>
      <c r="H16219" s="86" t="s">
        <v>6204</v>
      </c>
      <c r="I16219" s="73"/>
    </row>
    <row r="16220" spans="1:9" hidden="1" x14ac:dyDescent="0.25">
      <c r="A16220" s="60" t="s">
        <v>7106</v>
      </c>
      <c r="B16220" s="75" t="s">
        <v>10556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62"/>
        <v>10000</v>
      </c>
      <c r="H16220" s="86" t="s">
        <v>6204</v>
      </c>
      <c r="I16220" s="73"/>
    </row>
    <row r="16221" spans="1:9" hidden="1" x14ac:dyDescent="0.25">
      <c r="A16221" s="60" t="s">
        <v>7106</v>
      </c>
      <c r="B16221" s="79" t="s">
        <v>7108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62"/>
        <v>27000</v>
      </c>
      <c r="H16221" s="86" t="s">
        <v>6204</v>
      </c>
      <c r="I16221" s="73"/>
    </row>
    <row r="16222" spans="1:9" hidden="1" x14ac:dyDescent="0.25">
      <c r="A16222" s="60" t="s">
        <v>7106</v>
      </c>
      <c r="B16222" s="60" t="s">
        <v>12644</v>
      </c>
      <c r="C16222" s="87" t="s">
        <v>12645</v>
      </c>
      <c r="D16222" s="81">
        <v>1</v>
      </c>
      <c r="E16222" s="66" t="s">
        <v>31</v>
      </c>
      <c r="F16222" s="72">
        <v>1450000</v>
      </c>
      <c r="G16222" s="68">
        <f t="shared" si="462"/>
        <v>1450000</v>
      </c>
      <c r="H16222" s="86" t="s">
        <v>6204</v>
      </c>
      <c r="I16222" s="73"/>
    </row>
    <row r="16223" spans="1:9" hidden="1" x14ac:dyDescent="0.25">
      <c r="A16223" s="60" t="s">
        <v>7106</v>
      </c>
      <c r="B16223" s="60" t="s">
        <v>12644</v>
      </c>
      <c r="C16223" s="87" t="s">
        <v>12646</v>
      </c>
      <c r="D16223" s="81">
        <v>1</v>
      </c>
      <c r="E16223" s="66" t="s">
        <v>31</v>
      </c>
      <c r="F16223" s="72">
        <v>1450000</v>
      </c>
      <c r="G16223" s="68">
        <f t="shared" si="462"/>
        <v>1450000</v>
      </c>
      <c r="H16223" s="86" t="s">
        <v>6204</v>
      </c>
      <c r="I16223" s="73"/>
    </row>
    <row r="16224" spans="1:9" hidden="1" x14ac:dyDescent="0.25">
      <c r="A16224" s="60" t="s">
        <v>7106</v>
      </c>
      <c r="B16224" s="60" t="s">
        <v>12644</v>
      </c>
      <c r="C16224" s="87" t="s">
        <v>12647</v>
      </c>
      <c r="D16224" s="81">
        <v>1</v>
      </c>
      <c r="E16224" s="66" t="s">
        <v>31</v>
      </c>
      <c r="F16224" s="72">
        <v>1450000</v>
      </c>
      <c r="G16224" s="68">
        <f t="shared" si="462"/>
        <v>1450000</v>
      </c>
      <c r="H16224" s="86" t="s">
        <v>6204</v>
      </c>
      <c r="I16224" s="73"/>
    </row>
    <row r="16225" spans="1:9" hidden="1" x14ac:dyDescent="0.25">
      <c r="A16225" s="60" t="s">
        <v>7106</v>
      </c>
      <c r="B16225" s="60" t="s">
        <v>12644</v>
      </c>
      <c r="C16225" s="87" t="s">
        <v>12647</v>
      </c>
      <c r="D16225" s="81">
        <v>1</v>
      </c>
      <c r="E16225" s="66" t="s">
        <v>31</v>
      </c>
      <c r="F16225" s="72">
        <v>1450000</v>
      </c>
      <c r="G16225" s="68">
        <f t="shared" si="462"/>
        <v>1450000</v>
      </c>
      <c r="H16225" s="86" t="s">
        <v>6204</v>
      </c>
      <c r="I16225" s="73"/>
    </row>
    <row r="16226" spans="1:9" hidden="1" x14ac:dyDescent="0.25">
      <c r="A16226" s="60" t="s">
        <v>7106</v>
      </c>
      <c r="B16226" s="63" t="s">
        <v>12648</v>
      </c>
      <c r="C16226" s="87" t="s">
        <v>12649</v>
      </c>
      <c r="D16226" s="65">
        <v>1</v>
      </c>
      <c r="E16226" s="66" t="s">
        <v>31</v>
      </c>
      <c r="F16226" s="67">
        <v>775000</v>
      </c>
      <c r="G16226" s="68">
        <f t="shared" si="462"/>
        <v>775000</v>
      </c>
      <c r="H16226" s="86" t="s">
        <v>6204</v>
      </c>
      <c r="I16226" s="73"/>
    </row>
    <row r="16227" spans="1:9" hidden="1" x14ac:dyDescent="0.25">
      <c r="A16227" s="60" t="s">
        <v>7106</v>
      </c>
      <c r="B16227" s="63" t="s">
        <v>4104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62"/>
        <v>12000</v>
      </c>
      <c r="H16227" s="86" t="s">
        <v>6204</v>
      </c>
      <c r="I16227" s="73"/>
    </row>
    <row r="16228" spans="1:9" hidden="1" x14ac:dyDescent="0.25">
      <c r="A16228" s="60" t="s">
        <v>7106</v>
      </c>
      <c r="B16228" s="60" t="s">
        <v>6923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62"/>
        <v>45500</v>
      </c>
      <c r="H16228" s="86" t="s">
        <v>6204</v>
      </c>
      <c r="I16228" s="73"/>
    </row>
    <row r="16229" spans="1:9" hidden="1" x14ac:dyDescent="0.25">
      <c r="A16229" s="60" t="s">
        <v>7106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62"/>
        <v>15000</v>
      </c>
      <c r="H16229" s="86" t="s">
        <v>6204</v>
      </c>
      <c r="I16229" s="73"/>
    </row>
    <row r="16230" spans="1:9" hidden="1" x14ac:dyDescent="0.25">
      <c r="A16230" s="60" t="s">
        <v>7106</v>
      </c>
      <c r="B16230" s="63" t="s">
        <v>7113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62"/>
        <v>22000</v>
      </c>
      <c r="H16230" s="86" t="s">
        <v>6204</v>
      </c>
      <c r="I16230" s="73"/>
    </row>
    <row r="16231" spans="1:9" hidden="1" x14ac:dyDescent="0.25">
      <c r="A16231" s="60" t="s">
        <v>7106</v>
      </c>
      <c r="B16231" s="77" t="s">
        <v>7117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62"/>
        <v>155000</v>
      </c>
      <c r="H16231" s="86" t="s">
        <v>6204</v>
      </c>
      <c r="I16231" s="73"/>
    </row>
    <row r="16232" spans="1:9" hidden="1" x14ac:dyDescent="0.25">
      <c r="A16232" s="60" t="s">
        <v>7106</v>
      </c>
      <c r="B16232" s="60" t="s">
        <v>7118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62"/>
        <v>280000</v>
      </c>
      <c r="H16232" s="86" t="s">
        <v>6204</v>
      </c>
      <c r="I16232" s="73"/>
    </row>
    <row r="16233" spans="1:9" hidden="1" x14ac:dyDescent="0.25">
      <c r="A16233" s="60" t="s">
        <v>7106</v>
      </c>
      <c r="B16233" s="60" t="s">
        <v>7120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62"/>
        <v>225000</v>
      </c>
      <c r="H16233" s="86" t="s">
        <v>6204</v>
      </c>
      <c r="I16233" s="73"/>
    </row>
    <row r="16234" spans="1:9" hidden="1" x14ac:dyDescent="0.25">
      <c r="A16234" s="60" t="s">
        <v>7106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12650</v>
      </c>
    </row>
    <row r="16235" spans="1:9" hidden="1" x14ac:dyDescent="0.25">
      <c r="A16235" s="60" t="s">
        <v>7106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63">F16235*D16235</f>
        <v>208134</v>
      </c>
      <c r="H16235" s="69" t="s">
        <v>2214</v>
      </c>
      <c r="I16235" s="73" t="s">
        <v>12651</v>
      </c>
    </row>
    <row r="16236" spans="1:9" hidden="1" x14ac:dyDescent="0.25">
      <c r="A16236" s="60" t="s">
        <v>7106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63"/>
        <v>37500</v>
      </c>
      <c r="H16236" s="69" t="s">
        <v>2214</v>
      </c>
      <c r="I16236" s="73" t="s">
        <v>12651</v>
      </c>
    </row>
    <row r="16237" spans="1:9" hidden="1" x14ac:dyDescent="0.25">
      <c r="A16237" s="60" t="s">
        <v>7106</v>
      </c>
      <c r="B16237" s="79" t="s">
        <v>4205</v>
      </c>
      <c r="C16237" s="71" t="s">
        <v>5967</v>
      </c>
      <c r="D16237" s="81">
        <v>1</v>
      </c>
      <c r="E16237" s="66" t="s">
        <v>31</v>
      </c>
      <c r="F16237" s="217">
        <v>265000</v>
      </c>
      <c r="G16237" s="68">
        <f t="shared" si="463"/>
        <v>265000</v>
      </c>
      <c r="H16237" s="69" t="s">
        <v>2214</v>
      </c>
      <c r="I16237" s="73" t="s">
        <v>12651</v>
      </c>
    </row>
    <row r="16238" spans="1:9" hidden="1" x14ac:dyDescent="0.25">
      <c r="A16238" s="60" t="s">
        <v>7106</v>
      </c>
      <c r="B16238" s="79" t="s">
        <v>4062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63"/>
        <v>60000</v>
      </c>
      <c r="H16238" s="69" t="s">
        <v>2214</v>
      </c>
      <c r="I16238" s="73" t="s">
        <v>12651</v>
      </c>
    </row>
    <row r="16239" spans="1:9" hidden="1" x14ac:dyDescent="0.25">
      <c r="A16239" s="60" t="s">
        <v>7106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63"/>
        <v>297000</v>
      </c>
      <c r="H16239" s="69" t="s">
        <v>3462</v>
      </c>
      <c r="I16239" s="73" t="s">
        <v>12652</v>
      </c>
    </row>
    <row r="16240" spans="1:9" hidden="1" x14ac:dyDescent="0.25">
      <c r="A16240" s="60" t="s">
        <v>7106</v>
      </c>
      <c r="B16240" s="60" t="s">
        <v>6475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63"/>
        <v>95000</v>
      </c>
      <c r="H16240" s="69" t="s">
        <v>3462</v>
      </c>
      <c r="I16240" s="73" t="s">
        <v>12652</v>
      </c>
    </row>
    <row r="16241" spans="1:9" hidden="1" x14ac:dyDescent="0.25">
      <c r="A16241" s="60" t="s">
        <v>7106</v>
      </c>
      <c r="B16241" s="60" t="s">
        <v>8381</v>
      </c>
      <c r="C16241" s="60" t="s">
        <v>8382</v>
      </c>
      <c r="D16241" s="65">
        <v>1</v>
      </c>
      <c r="E16241" s="66" t="s">
        <v>31</v>
      </c>
      <c r="F16241" s="68">
        <v>93000</v>
      </c>
      <c r="G16241" s="68">
        <f t="shared" si="463"/>
        <v>93000</v>
      </c>
      <c r="H16241" s="69" t="s">
        <v>3462</v>
      </c>
      <c r="I16241" s="73" t="s">
        <v>12652</v>
      </c>
    </row>
    <row r="16242" spans="1:9" hidden="1" x14ac:dyDescent="0.25">
      <c r="A16242" s="60" t="s">
        <v>7106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63"/>
        <v>36000</v>
      </c>
      <c r="H16242" s="69" t="s">
        <v>3462</v>
      </c>
      <c r="I16242" s="73" t="s">
        <v>12652</v>
      </c>
    </row>
    <row r="16243" spans="1:9" hidden="1" x14ac:dyDescent="0.25">
      <c r="A16243" s="60" t="s">
        <v>7106</v>
      </c>
      <c r="B16243" s="60" t="s">
        <v>6694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63"/>
        <v>175000</v>
      </c>
      <c r="H16243" s="69" t="s">
        <v>3462</v>
      </c>
      <c r="I16243" s="73" t="s">
        <v>12652</v>
      </c>
    </row>
    <row r="16244" spans="1:9" hidden="1" x14ac:dyDescent="0.25">
      <c r="A16244" s="60" t="s">
        <v>7106</v>
      </c>
      <c r="B16244" s="60" t="s">
        <v>6783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63"/>
        <v>100000</v>
      </c>
      <c r="H16244" s="69" t="s">
        <v>3462</v>
      </c>
      <c r="I16244" s="73" t="s">
        <v>12652</v>
      </c>
    </row>
    <row r="16245" spans="1:9" hidden="1" x14ac:dyDescent="0.25">
      <c r="A16245" s="60" t="s">
        <v>7106</v>
      </c>
      <c r="B16245" s="60" t="s">
        <v>7119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63"/>
        <v>60000</v>
      </c>
      <c r="H16245" s="69" t="s">
        <v>6952</v>
      </c>
      <c r="I16245" s="73"/>
    </row>
    <row r="16246" spans="1:9" hidden="1" x14ac:dyDescent="0.25">
      <c r="A16246" s="60" t="s">
        <v>7106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63"/>
        <v>193500</v>
      </c>
      <c r="H16246" s="69" t="s">
        <v>631</v>
      </c>
      <c r="I16246" s="73" t="s">
        <v>12653</v>
      </c>
    </row>
    <row r="16247" spans="1:9" hidden="1" x14ac:dyDescent="0.25">
      <c r="A16247" s="60" t="s">
        <v>7106</v>
      </c>
      <c r="B16247" s="79" t="s">
        <v>4852</v>
      </c>
      <c r="C16247" s="60" t="s">
        <v>4853</v>
      </c>
      <c r="D16247" s="65">
        <v>1</v>
      </c>
      <c r="E16247" s="66" t="s">
        <v>31</v>
      </c>
      <c r="F16247" s="67">
        <v>187035</v>
      </c>
      <c r="G16247" s="68">
        <f t="shared" si="463"/>
        <v>187035</v>
      </c>
      <c r="H16247" s="69" t="s">
        <v>631</v>
      </c>
      <c r="I16247" s="73" t="s">
        <v>12653</v>
      </c>
    </row>
    <row r="16248" spans="1:9" hidden="1" x14ac:dyDescent="0.25">
      <c r="A16248" s="65" t="s">
        <v>7106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63"/>
        <v>36975</v>
      </c>
      <c r="H16248" s="69" t="s">
        <v>631</v>
      </c>
      <c r="I16248" s="73" t="s">
        <v>12653</v>
      </c>
    </row>
    <row r="16249" spans="1:9" hidden="1" x14ac:dyDescent="0.25">
      <c r="A16249" s="60" t="s">
        <v>7106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63"/>
        <v>32500</v>
      </c>
      <c r="H16249" s="69" t="s">
        <v>631</v>
      </c>
      <c r="I16249" s="73" t="s">
        <v>12653</v>
      </c>
    </row>
    <row r="16250" spans="1:9" hidden="1" x14ac:dyDescent="0.25">
      <c r="A16250" s="60" t="s">
        <v>7106</v>
      </c>
      <c r="B16250" s="60" t="s">
        <v>7121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63"/>
        <v>13000</v>
      </c>
      <c r="H16250" s="86" t="s">
        <v>6204</v>
      </c>
      <c r="I16250" s="73"/>
    </row>
    <row r="16251" spans="1:9" hidden="1" x14ac:dyDescent="0.25">
      <c r="A16251" s="60" t="s">
        <v>7106</v>
      </c>
      <c r="B16251" s="75" t="s">
        <v>10556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63"/>
        <v>20000</v>
      </c>
      <c r="H16251" s="69" t="s">
        <v>2058</v>
      </c>
      <c r="I16251" s="73" t="s">
        <v>12654</v>
      </c>
    </row>
    <row r="16252" spans="1:9" hidden="1" x14ac:dyDescent="0.25">
      <c r="A16252" s="60" t="s">
        <v>7106</v>
      </c>
      <c r="B16252" s="63" t="s">
        <v>7898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63"/>
        <v>242182</v>
      </c>
      <c r="H16252" s="69" t="s">
        <v>2058</v>
      </c>
      <c r="I16252" s="73" t="s">
        <v>12654</v>
      </c>
    </row>
    <row r="16253" spans="1:9" hidden="1" x14ac:dyDescent="0.25">
      <c r="A16253" s="60" t="s">
        <v>7106</v>
      </c>
      <c r="B16253" s="60" t="s">
        <v>12037</v>
      </c>
      <c r="C16253" s="353" t="s">
        <v>12655</v>
      </c>
      <c r="D16253" s="65">
        <v>1</v>
      </c>
      <c r="E16253" s="66" t="s">
        <v>31</v>
      </c>
      <c r="F16253" s="67">
        <v>1400000</v>
      </c>
      <c r="G16253" s="68">
        <f t="shared" si="463"/>
        <v>1400000</v>
      </c>
      <c r="H16253" s="69" t="s">
        <v>2058</v>
      </c>
      <c r="I16253" s="73" t="s">
        <v>12654</v>
      </c>
    </row>
    <row r="16254" spans="1:9" hidden="1" x14ac:dyDescent="0.25">
      <c r="A16254" s="60" t="s">
        <v>7106</v>
      </c>
      <c r="B16254" s="75" t="s">
        <v>7111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63"/>
        <v>167500</v>
      </c>
      <c r="H16254" s="69" t="s">
        <v>2058</v>
      </c>
      <c r="I16254" s="73" t="s">
        <v>12654</v>
      </c>
    </row>
    <row r="16255" spans="1:9" hidden="1" x14ac:dyDescent="0.25">
      <c r="A16255" s="60" t="s">
        <v>7106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63"/>
        <v>40000</v>
      </c>
      <c r="H16255" s="69" t="s">
        <v>2058</v>
      </c>
      <c r="I16255" s="73" t="s">
        <v>12654</v>
      </c>
    </row>
    <row r="16256" spans="1:9" hidden="1" x14ac:dyDescent="0.25">
      <c r="A16256" s="65" t="s">
        <v>7106</v>
      </c>
      <c r="B16256" s="111" t="s">
        <v>7122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63"/>
        <v>2200000</v>
      </c>
      <c r="H16256" s="69" t="s">
        <v>789</v>
      </c>
      <c r="I16256" s="73"/>
    </row>
    <row r="16257" spans="1:9" hidden="1" x14ac:dyDescent="0.25">
      <c r="A16257" s="65" t="s">
        <v>7106</v>
      </c>
      <c r="B16257" s="63" t="s">
        <v>4278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63"/>
        <v>1200000</v>
      </c>
      <c r="H16257" s="69" t="s">
        <v>789</v>
      </c>
      <c r="I16257" s="73"/>
    </row>
    <row r="16258" spans="1:9" hidden="1" x14ac:dyDescent="0.25">
      <c r="A16258" s="60" t="s">
        <v>7123</v>
      </c>
      <c r="B16258" s="63" t="s">
        <v>12656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63"/>
        <v>40000</v>
      </c>
      <c r="H16258" s="69" t="s">
        <v>134</v>
      </c>
      <c r="I16258" s="73"/>
    </row>
    <row r="16259" spans="1:9" hidden="1" x14ac:dyDescent="0.25">
      <c r="A16259" s="60" t="s">
        <v>7123</v>
      </c>
      <c r="B16259" s="60" t="s">
        <v>7127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63"/>
        <v>800000</v>
      </c>
      <c r="H16259" s="69" t="s">
        <v>134</v>
      </c>
      <c r="I16259" s="73"/>
    </row>
    <row r="16260" spans="1:9" hidden="1" x14ac:dyDescent="0.25">
      <c r="A16260" s="60" t="s">
        <v>7123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63"/>
        <v>208134</v>
      </c>
      <c r="H16260" s="69" t="s">
        <v>2277</v>
      </c>
      <c r="I16260" s="73"/>
    </row>
    <row r="16261" spans="1:9" hidden="1" x14ac:dyDescent="0.25">
      <c r="A16261" s="60" t="s">
        <v>7123</v>
      </c>
      <c r="B16261" s="60" t="s">
        <v>8381</v>
      </c>
      <c r="C16261" s="60" t="s">
        <v>8382</v>
      </c>
      <c r="D16261" s="81">
        <v>1</v>
      </c>
      <c r="E16261" s="66" t="s">
        <v>31</v>
      </c>
      <c r="F16261" s="217">
        <v>93000</v>
      </c>
      <c r="G16261" s="68">
        <f t="shared" si="463"/>
        <v>93000</v>
      </c>
      <c r="H16261" s="69" t="s">
        <v>12657</v>
      </c>
      <c r="I16261" s="73" t="s">
        <v>12658</v>
      </c>
    </row>
    <row r="16262" spans="1:9" hidden="1" x14ac:dyDescent="0.25">
      <c r="A16262" s="60" t="s">
        <v>7123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63"/>
        <v>36000</v>
      </c>
      <c r="H16262" s="69" t="s">
        <v>12657</v>
      </c>
      <c r="I16262" s="73" t="s">
        <v>12658</v>
      </c>
    </row>
    <row r="16263" spans="1:9" hidden="1" x14ac:dyDescent="0.25">
      <c r="A16263" s="60" t="s">
        <v>7123</v>
      </c>
      <c r="B16263" s="60" t="s">
        <v>7138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63"/>
        <v>95000</v>
      </c>
      <c r="H16263" s="69" t="s">
        <v>1301</v>
      </c>
      <c r="I16263" s="73"/>
    </row>
    <row r="16264" spans="1:9" hidden="1" x14ac:dyDescent="0.25">
      <c r="A16264" s="60" t="s">
        <v>7123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63"/>
        <v>160000</v>
      </c>
      <c r="H16264" s="69" t="s">
        <v>1301</v>
      </c>
      <c r="I16264" s="73"/>
    </row>
    <row r="16265" spans="1:9" hidden="1" x14ac:dyDescent="0.25">
      <c r="A16265" s="60" t="s">
        <v>7123</v>
      </c>
      <c r="B16265" s="60" t="s">
        <v>12659</v>
      </c>
      <c r="C16265" s="77" t="s">
        <v>12660</v>
      </c>
      <c r="D16265" s="81">
        <v>1</v>
      </c>
      <c r="E16265" s="66" t="s">
        <v>31</v>
      </c>
      <c r="F16265" s="72">
        <v>1450000</v>
      </c>
      <c r="G16265" s="68">
        <f t="shared" si="463"/>
        <v>1450000</v>
      </c>
      <c r="H16265" s="69" t="s">
        <v>552</v>
      </c>
      <c r="I16265" s="73" t="s">
        <v>12661</v>
      </c>
    </row>
    <row r="16266" spans="1:9" hidden="1" x14ac:dyDescent="0.25">
      <c r="A16266" s="60" t="s">
        <v>7123</v>
      </c>
      <c r="B16266" s="60" t="s">
        <v>12659</v>
      </c>
      <c r="C16266" s="77" t="s">
        <v>12662</v>
      </c>
      <c r="D16266" s="81">
        <v>1</v>
      </c>
      <c r="E16266" s="66" t="s">
        <v>31</v>
      </c>
      <c r="F16266" s="72">
        <v>1450000</v>
      </c>
      <c r="G16266" s="68">
        <f t="shared" si="463"/>
        <v>1450000</v>
      </c>
      <c r="H16266" s="69" t="s">
        <v>552</v>
      </c>
      <c r="I16266" s="73" t="s">
        <v>12661</v>
      </c>
    </row>
    <row r="16267" spans="1:9" hidden="1" x14ac:dyDescent="0.25">
      <c r="A16267" s="60" t="s">
        <v>7123</v>
      </c>
      <c r="B16267" s="60" t="s">
        <v>12659</v>
      </c>
      <c r="C16267" s="77" t="s">
        <v>12663</v>
      </c>
      <c r="D16267" s="81">
        <v>1</v>
      </c>
      <c r="E16267" s="66" t="s">
        <v>31</v>
      </c>
      <c r="F16267" s="72">
        <v>1450000</v>
      </c>
      <c r="G16267" s="68">
        <f t="shared" si="463"/>
        <v>1450000</v>
      </c>
      <c r="H16267" s="69" t="s">
        <v>552</v>
      </c>
      <c r="I16267" s="73" t="s">
        <v>12661</v>
      </c>
    </row>
    <row r="16268" spans="1:9" hidden="1" x14ac:dyDescent="0.25">
      <c r="A16268" s="60" t="s">
        <v>7123</v>
      </c>
      <c r="B16268" s="60" t="s">
        <v>12659</v>
      </c>
      <c r="C16268" s="77" t="s">
        <v>12664</v>
      </c>
      <c r="D16268" s="81">
        <v>1</v>
      </c>
      <c r="E16268" s="66" t="s">
        <v>31</v>
      </c>
      <c r="F16268" s="72">
        <v>1450000</v>
      </c>
      <c r="G16268" s="68">
        <f t="shared" si="463"/>
        <v>1450000</v>
      </c>
      <c r="H16268" s="69" t="s">
        <v>552</v>
      </c>
      <c r="I16268" s="73" t="s">
        <v>12661</v>
      </c>
    </row>
    <row r="16269" spans="1:9" hidden="1" x14ac:dyDescent="0.25">
      <c r="A16269" s="60" t="s">
        <v>7123</v>
      </c>
      <c r="B16269" s="60" t="s">
        <v>12659</v>
      </c>
      <c r="C16269" s="77" t="s">
        <v>12665</v>
      </c>
      <c r="D16269" s="81">
        <v>1</v>
      </c>
      <c r="E16269" s="66" t="s">
        <v>31</v>
      </c>
      <c r="F16269" s="72">
        <v>1450000</v>
      </c>
      <c r="G16269" s="68">
        <f t="shared" si="463"/>
        <v>1450000</v>
      </c>
      <c r="H16269" s="69" t="s">
        <v>552</v>
      </c>
      <c r="I16269" s="73" t="s">
        <v>12661</v>
      </c>
    </row>
    <row r="16270" spans="1:9" hidden="1" x14ac:dyDescent="0.25">
      <c r="A16270" s="60" t="s">
        <v>7123</v>
      </c>
      <c r="B16270" s="60" t="s">
        <v>12659</v>
      </c>
      <c r="C16270" s="77" t="s">
        <v>12666</v>
      </c>
      <c r="D16270" s="81">
        <v>1</v>
      </c>
      <c r="E16270" s="66" t="s">
        <v>31</v>
      </c>
      <c r="F16270" s="72">
        <v>1450000</v>
      </c>
      <c r="G16270" s="68">
        <f t="shared" si="463"/>
        <v>1450000</v>
      </c>
      <c r="H16270" s="69" t="s">
        <v>552</v>
      </c>
      <c r="I16270" s="73" t="s">
        <v>12661</v>
      </c>
    </row>
    <row r="16271" spans="1:9" hidden="1" x14ac:dyDescent="0.25">
      <c r="A16271" s="60" t="s">
        <v>7123</v>
      </c>
      <c r="B16271" s="79" t="s">
        <v>101</v>
      </c>
      <c r="C16271" s="60" t="s">
        <v>12667</v>
      </c>
      <c r="D16271" s="65">
        <v>1</v>
      </c>
      <c r="E16271" s="66" t="s">
        <v>31</v>
      </c>
      <c r="F16271" s="217">
        <v>3400000</v>
      </c>
      <c r="G16271" s="68">
        <f t="shared" si="463"/>
        <v>3400000</v>
      </c>
      <c r="H16271" s="69" t="s">
        <v>552</v>
      </c>
      <c r="I16271" s="73" t="s">
        <v>12661</v>
      </c>
    </row>
    <row r="16272" spans="1:9" hidden="1" x14ac:dyDescent="0.25">
      <c r="A16272" s="60" t="s">
        <v>7123</v>
      </c>
      <c r="B16272" s="79" t="s">
        <v>101</v>
      </c>
      <c r="C16272" s="60" t="s">
        <v>12668</v>
      </c>
      <c r="D16272" s="65">
        <v>1</v>
      </c>
      <c r="E16272" s="66" t="s">
        <v>31</v>
      </c>
      <c r="F16272" s="217">
        <v>3400000</v>
      </c>
      <c r="G16272" s="68">
        <f t="shared" si="463"/>
        <v>3400000</v>
      </c>
      <c r="H16272" s="69" t="s">
        <v>552</v>
      </c>
      <c r="I16272" s="73" t="s">
        <v>12661</v>
      </c>
    </row>
    <row r="16273" spans="1:9" hidden="1" x14ac:dyDescent="0.25">
      <c r="A16273" s="60" t="s">
        <v>7123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63"/>
        <v>335000</v>
      </c>
      <c r="H16273" s="69" t="s">
        <v>552</v>
      </c>
      <c r="I16273" s="73" t="s">
        <v>12661</v>
      </c>
    </row>
    <row r="16274" spans="1:9" hidden="1" x14ac:dyDescent="0.25">
      <c r="A16274" s="60" t="s">
        <v>7123</v>
      </c>
      <c r="B16274" s="63" t="s">
        <v>7135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63"/>
        <v>19000</v>
      </c>
      <c r="H16274" s="86" t="s">
        <v>6204</v>
      </c>
      <c r="I16274" s="73"/>
    </row>
    <row r="16275" spans="1:9" hidden="1" x14ac:dyDescent="0.25">
      <c r="A16275" s="60" t="s">
        <v>7123</v>
      </c>
      <c r="B16275" s="80" t="s">
        <v>7124</v>
      </c>
      <c r="C16275" s="87" t="s">
        <v>7125</v>
      </c>
      <c r="D16275" s="65">
        <v>1</v>
      </c>
      <c r="E16275" s="66" t="s">
        <v>31</v>
      </c>
      <c r="F16275" s="67">
        <v>300000</v>
      </c>
      <c r="G16275" s="68">
        <f t="shared" si="463"/>
        <v>300000</v>
      </c>
      <c r="H16275" s="86" t="s">
        <v>6204</v>
      </c>
      <c r="I16275" s="73"/>
    </row>
    <row r="16276" spans="1:9" hidden="1" x14ac:dyDescent="0.25">
      <c r="A16276" s="60" t="s">
        <v>7123</v>
      </c>
      <c r="B16276" s="79" t="s">
        <v>7126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63"/>
        <v>250000</v>
      </c>
      <c r="H16276" s="86" t="s">
        <v>6204</v>
      </c>
      <c r="I16276" s="73"/>
    </row>
    <row r="16277" spans="1:9" hidden="1" x14ac:dyDescent="0.25">
      <c r="A16277" s="60" t="s">
        <v>7123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63"/>
        <v>13000</v>
      </c>
      <c r="H16277" s="86" t="s">
        <v>6204</v>
      </c>
      <c r="I16277" s="73"/>
    </row>
    <row r="16278" spans="1:9" hidden="1" x14ac:dyDescent="0.25">
      <c r="A16278" s="60" t="s">
        <v>7123</v>
      </c>
      <c r="B16278" s="77" t="s">
        <v>5312</v>
      </c>
      <c r="C16278" s="60" t="s">
        <v>5313</v>
      </c>
      <c r="D16278" s="81">
        <v>1</v>
      </c>
      <c r="E16278" s="66" t="s">
        <v>31</v>
      </c>
      <c r="F16278" s="217">
        <v>99000</v>
      </c>
      <c r="G16278" s="68">
        <f t="shared" si="463"/>
        <v>99000</v>
      </c>
      <c r="H16278" s="86" t="s">
        <v>6204</v>
      </c>
      <c r="I16278" s="73"/>
    </row>
    <row r="16279" spans="1:9" hidden="1" x14ac:dyDescent="0.25">
      <c r="A16279" s="60" t="s">
        <v>7123</v>
      </c>
      <c r="B16279" s="60" t="s">
        <v>7129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63"/>
        <v>60000</v>
      </c>
      <c r="H16279" s="86" t="s">
        <v>6204</v>
      </c>
      <c r="I16279" s="73"/>
    </row>
    <row r="16280" spans="1:9" hidden="1" x14ac:dyDescent="0.25">
      <c r="A16280" s="60" t="s">
        <v>7123</v>
      </c>
      <c r="B16280" s="75" t="s">
        <v>7130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63"/>
        <v>50000</v>
      </c>
      <c r="H16280" s="69" t="s">
        <v>6204</v>
      </c>
      <c r="I16280" s="73"/>
    </row>
    <row r="16281" spans="1:9" hidden="1" x14ac:dyDescent="0.25">
      <c r="A16281" s="60" t="s">
        <v>7123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63"/>
        <v>93000</v>
      </c>
      <c r="H16281" s="86" t="s">
        <v>169</v>
      </c>
      <c r="I16281" s="73"/>
    </row>
    <row r="16282" spans="1:9" hidden="1" x14ac:dyDescent="0.25">
      <c r="A16282" s="60" t="s">
        <v>7123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63"/>
        <v>49300</v>
      </c>
      <c r="H16282" s="86" t="s">
        <v>169</v>
      </c>
      <c r="I16282" s="73"/>
    </row>
    <row r="16283" spans="1:9" hidden="1" x14ac:dyDescent="0.25">
      <c r="A16283" s="60" t="s">
        <v>7123</v>
      </c>
      <c r="B16283" s="60" t="s">
        <v>7136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63"/>
        <v>33000</v>
      </c>
      <c r="H16283" s="86" t="s">
        <v>12669</v>
      </c>
      <c r="I16283" s="73"/>
    </row>
    <row r="16284" spans="1:9" x14ac:dyDescent="0.25">
      <c r="A16284" s="60" t="s">
        <v>7123</v>
      </c>
      <c r="B16284" s="63" t="s">
        <v>12670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63"/>
        <v>11500</v>
      </c>
      <c r="H16284" s="86" t="s">
        <v>12669</v>
      </c>
      <c r="I16284" s="73"/>
    </row>
    <row r="16285" spans="1:9" hidden="1" x14ac:dyDescent="0.25">
      <c r="A16285" s="60" t="s">
        <v>7123</v>
      </c>
      <c r="B16285" s="60" t="s">
        <v>7128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4216</v>
      </c>
      <c r="I16285" s="73"/>
    </row>
    <row r="16286" spans="1:9" hidden="1" x14ac:dyDescent="0.25">
      <c r="A16286" s="60" t="s">
        <v>7123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4216</v>
      </c>
      <c r="I16286" s="73"/>
    </row>
    <row r="16287" spans="1:9" hidden="1" x14ac:dyDescent="0.25">
      <c r="A16287" s="60" t="s">
        <v>7123</v>
      </c>
      <c r="B16287" s="60" t="s">
        <v>7131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4216</v>
      </c>
      <c r="I16287" s="73"/>
    </row>
    <row r="16288" spans="1:9" hidden="1" x14ac:dyDescent="0.25">
      <c r="A16288" s="60" t="s">
        <v>7123</v>
      </c>
      <c r="B16288" s="63" t="s">
        <v>7132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4216</v>
      </c>
      <c r="I16288" s="73"/>
    </row>
    <row r="16289" spans="1:9" hidden="1" x14ac:dyDescent="0.25">
      <c r="A16289" s="60" t="s">
        <v>7123</v>
      </c>
      <c r="B16289" s="63" t="s">
        <v>7133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4216</v>
      </c>
      <c r="I16289" s="73"/>
    </row>
    <row r="16290" spans="1:9" hidden="1" x14ac:dyDescent="0.25">
      <c r="A16290" s="60" t="s">
        <v>7123</v>
      </c>
      <c r="B16290" s="111" t="s">
        <v>6937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63"/>
        <v>120000</v>
      </c>
      <c r="H16290" s="86" t="s">
        <v>2274</v>
      </c>
      <c r="I16290" s="73" t="s">
        <v>12671</v>
      </c>
    </row>
    <row r="16291" spans="1:9" hidden="1" x14ac:dyDescent="0.25">
      <c r="A16291" s="60" t="s">
        <v>7123</v>
      </c>
      <c r="B16291" s="60" t="s">
        <v>12037</v>
      </c>
      <c r="C16291" s="60" t="s">
        <v>12672</v>
      </c>
      <c r="D16291" s="81">
        <v>1</v>
      </c>
      <c r="E16291" s="66" t="s">
        <v>31</v>
      </c>
      <c r="F16291" s="217">
        <v>1400000</v>
      </c>
      <c r="G16291" s="68">
        <f t="shared" si="463"/>
        <v>1400000</v>
      </c>
      <c r="H16291" s="69" t="s">
        <v>166</v>
      </c>
      <c r="I16291" s="73" t="s">
        <v>12673</v>
      </c>
    </row>
    <row r="16292" spans="1:9" hidden="1" x14ac:dyDescent="0.25">
      <c r="A16292" s="60" t="s">
        <v>7123</v>
      </c>
      <c r="B16292" s="75" t="s">
        <v>7111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63"/>
        <v>167500</v>
      </c>
      <c r="H16292" s="69" t="s">
        <v>166</v>
      </c>
      <c r="I16292" s="73" t="s">
        <v>12673</v>
      </c>
    </row>
    <row r="16293" spans="1:9" hidden="1" x14ac:dyDescent="0.25">
      <c r="A16293" s="60" t="s">
        <v>7123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63"/>
        <v>40000</v>
      </c>
      <c r="H16293" s="69" t="s">
        <v>166</v>
      </c>
      <c r="I16293" s="73" t="s">
        <v>12673</v>
      </c>
    </row>
    <row r="16294" spans="1:9" hidden="1" x14ac:dyDescent="0.25">
      <c r="A16294" s="60" t="s">
        <v>7123</v>
      </c>
      <c r="B16294" s="111" t="s">
        <v>7139</v>
      </c>
      <c r="C16294" s="60" t="s">
        <v>6195</v>
      </c>
      <c r="D16294" s="65">
        <v>1</v>
      </c>
      <c r="E16294" s="75" t="s">
        <v>28</v>
      </c>
      <c r="F16294" s="217">
        <v>950000</v>
      </c>
      <c r="G16294" s="68">
        <f t="shared" si="463"/>
        <v>950000</v>
      </c>
      <c r="H16294" s="69" t="s">
        <v>6952</v>
      </c>
      <c r="I16294" s="73" t="s">
        <v>12674</v>
      </c>
    </row>
    <row r="16295" spans="1:9" hidden="1" x14ac:dyDescent="0.25">
      <c r="A16295" s="60" t="s">
        <v>7123</v>
      </c>
      <c r="B16295" s="63" t="s">
        <v>7140</v>
      </c>
      <c r="C16295" s="60" t="s">
        <v>6195</v>
      </c>
      <c r="D16295" s="65">
        <v>1</v>
      </c>
      <c r="E16295" s="76" t="s">
        <v>31</v>
      </c>
      <c r="F16295" s="72">
        <v>1200000</v>
      </c>
      <c r="G16295" s="68">
        <f t="shared" si="463"/>
        <v>1200000</v>
      </c>
      <c r="H16295" s="69" t="s">
        <v>6952</v>
      </c>
      <c r="I16295" s="73" t="s">
        <v>12674</v>
      </c>
    </row>
    <row r="16296" spans="1:9" hidden="1" x14ac:dyDescent="0.25">
      <c r="A16296" s="60" t="s">
        <v>7123</v>
      </c>
      <c r="B16296" s="79" t="s">
        <v>7114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6952</v>
      </c>
      <c r="I16296" s="73" t="s">
        <v>12674</v>
      </c>
    </row>
    <row r="16297" spans="1:9" hidden="1" x14ac:dyDescent="0.25">
      <c r="A16297" s="60" t="s">
        <v>7123</v>
      </c>
      <c r="B16297" s="60" t="s">
        <v>7115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6952</v>
      </c>
      <c r="I16297" s="73" t="s">
        <v>12674</v>
      </c>
    </row>
    <row r="16298" spans="1:9" hidden="1" x14ac:dyDescent="0.25">
      <c r="A16298" s="60" t="s">
        <v>7123</v>
      </c>
      <c r="B16298" s="60" t="s">
        <v>7116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6952</v>
      </c>
      <c r="I16298" s="73" t="s">
        <v>12674</v>
      </c>
    </row>
    <row r="16299" spans="1:9" hidden="1" x14ac:dyDescent="0.25">
      <c r="A16299" s="491" t="s">
        <v>7123</v>
      </c>
      <c r="B16299" s="611" t="s">
        <v>5651</v>
      </c>
      <c r="C16299" s="491" t="s">
        <v>600</v>
      </c>
      <c r="D16299" s="486">
        <v>1</v>
      </c>
      <c r="E16299" s="487" t="s">
        <v>31</v>
      </c>
      <c r="F16299" s="591">
        <v>500000</v>
      </c>
      <c r="G16299" s="489">
        <f>F16299*D16299</f>
        <v>500000</v>
      </c>
      <c r="H16299" s="592" t="s">
        <v>198</v>
      </c>
      <c r="I16299" s="617"/>
    </row>
    <row r="16300" spans="1:9" hidden="1" x14ac:dyDescent="0.25">
      <c r="A16300" s="60" t="s">
        <v>7141</v>
      </c>
      <c r="B16300" s="60" t="s">
        <v>465</v>
      </c>
      <c r="C16300" s="63" t="s">
        <v>12675</v>
      </c>
      <c r="D16300" s="65">
        <v>1</v>
      </c>
      <c r="E16300" s="66" t="s">
        <v>31</v>
      </c>
      <c r="F16300" s="72">
        <v>1700000</v>
      </c>
      <c r="G16300" s="217">
        <f t="shared" ref="G16300:G16364" si="464">F16300*D16300</f>
        <v>1700000</v>
      </c>
      <c r="H16300" s="69" t="s">
        <v>671</v>
      </c>
      <c r="I16300" s="73" t="s">
        <v>12676</v>
      </c>
    </row>
    <row r="16301" spans="1:9" hidden="1" x14ac:dyDescent="0.25">
      <c r="A16301" s="60" t="s">
        <v>7141</v>
      </c>
      <c r="B16301" s="60" t="s">
        <v>465</v>
      </c>
      <c r="C16301" s="87" t="s">
        <v>12677</v>
      </c>
      <c r="D16301" s="81">
        <v>1</v>
      </c>
      <c r="E16301" s="66" t="s">
        <v>31</v>
      </c>
      <c r="F16301" s="72">
        <v>1700000</v>
      </c>
      <c r="G16301" s="68">
        <f t="shared" si="464"/>
        <v>1700000</v>
      </c>
      <c r="H16301" s="69" t="s">
        <v>671</v>
      </c>
      <c r="I16301" s="73" t="s">
        <v>12676</v>
      </c>
    </row>
    <row r="16302" spans="1:9" hidden="1" x14ac:dyDescent="0.25">
      <c r="A16302" s="60" t="s">
        <v>7141</v>
      </c>
      <c r="B16302" s="60" t="s">
        <v>5831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64"/>
        <v>400000</v>
      </c>
      <c r="H16302" s="86" t="s">
        <v>552</v>
      </c>
      <c r="I16302" s="73"/>
    </row>
    <row r="16303" spans="1:9" hidden="1" x14ac:dyDescent="0.25">
      <c r="A16303" s="60" t="s">
        <v>7141</v>
      </c>
      <c r="B16303" s="60" t="s">
        <v>465</v>
      </c>
      <c r="C16303" s="188" t="s">
        <v>12678</v>
      </c>
      <c r="D16303" s="65">
        <v>1</v>
      </c>
      <c r="E16303" s="76" t="s">
        <v>31</v>
      </c>
      <c r="F16303" s="72">
        <v>1700000</v>
      </c>
      <c r="G16303" s="68">
        <f t="shared" si="464"/>
        <v>1700000</v>
      </c>
      <c r="H16303" s="69" t="s">
        <v>160</v>
      </c>
      <c r="I16303" s="73" t="s">
        <v>12679</v>
      </c>
    </row>
    <row r="16304" spans="1:9" hidden="1" x14ac:dyDescent="0.25">
      <c r="A16304" s="60" t="s">
        <v>7141</v>
      </c>
      <c r="B16304" s="60" t="s">
        <v>465</v>
      </c>
      <c r="C16304" s="60" t="s">
        <v>12680</v>
      </c>
      <c r="D16304" s="81">
        <v>1</v>
      </c>
      <c r="E16304" s="66" t="s">
        <v>31</v>
      </c>
      <c r="F16304" s="72">
        <v>1700000</v>
      </c>
      <c r="G16304" s="68">
        <f t="shared" si="464"/>
        <v>1700000</v>
      </c>
      <c r="H16304" s="69" t="s">
        <v>160</v>
      </c>
      <c r="I16304" s="73" t="s">
        <v>12679</v>
      </c>
    </row>
    <row r="16305" spans="1:9" hidden="1" x14ac:dyDescent="0.25">
      <c r="A16305" s="60" t="s">
        <v>7141</v>
      </c>
      <c r="B16305" s="79" t="s">
        <v>5651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64"/>
        <v>500000</v>
      </c>
      <c r="H16305" s="69" t="s">
        <v>160</v>
      </c>
      <c r="I16305" s="73" t="s">
        <v>12679</v>
      </c>
    </row>
    <row r="16306" spans="1:9" hidden="1" x14ac:dyDescent="0.25">
      <c r="A16306" s="60" t="s">
        <v>7141</v>
      </c>
      <c r="B16306" s="111" t="s">
        <v>6937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64"/>
        <v>57500</v>
      </c>
      <c r="H16306" s="69" t="s">
        <v>160</v>
      </c>
      <c r="I16306" s="73" t="s">
        <v>12679</v>
      </c>
    </row>
    <row r="16307" spans="1:9" hidden="1" x14ac:dyDescent="0.25">
      <c r="A16307" s="60" t="s">
        <v>7141</v>
      </c>
      <c r="B16307" s="63" t="s">
        <v>7156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64"/>
        <v>45000</v>
      </c>
      <c r="H16307" s="69" t="s">
        <v>169</v>
      </c>
      <c r="I16307" s="73"/>
    </row>
    <row r="16308" spans="1:9" hidden="1" x14ac:dyDescent="0.25">
      <c r="A16308" s="60" t="s">
        <v>7141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64"/>
        <v>7875</v>
      </c>
      <c r="H16308" s="69" t="s">
        <v>12681</v>
      </c>
      <c r="I16308" s="73"/>
    </row>
    <row r="16309" spans="1:9" hidden="1" x14ac:dyDescent="0.25">
      <c r="A16309" s="60" t="s">
        <v>7141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64"/>
        <v>7875</v>
      </c>
      <c r="H16309" s="69" t="s">
        <v>134</v>
      </c>
      <c r="I16309" s="73"/>
    </row>
    <row r="16310" spans="1:9" hidden="1" x14ac:dyDescent="0.25">
      <c r="A16310" s="60" t="s">
        <v>7141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64"/>
        <v>150000</v>
      </c>
      <c r="H16310" s="86" t="s">
        <v>134</v>
      </c>
      <c r="I16310" s="73"/>
    </row>
    <row r="16311" spans="1:9" hidden="1" x14ac:dyDescent="0.25">
      <c r="A16311" s="60" t="s">
        <v>7141</v>
      </c>
      <c r="B16311" s="60" t="s">
        <v>7144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64"/>
        <v>612700</v>
      </c>
      <c r="H16311" s="69" t="s">
        <v>648</v>
      </c>
      <c r="I16311" s="73"/>
    </row>
    <row r="16312" spans="1:9" hidden="1" x14ac:dyDescent="0.25">
      <c r="A16312" s="60" t="s">
        <v>7141</v>
      </c>
      <c r="B16312" s="63" t="s">
        <v>7146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64"/>
        <v>120000</v>
      </c>
      <c r="H16312" s="69" t="s">
        <v>6204</v>
      </c>
      <c r="I16312" s="73"/>
    </row>
    <row r="16313" spans="1:9" hidden="1" x14ac:dyDescent="0.25">
      <c r="A16313" s="60" t="s">
        <v>7141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64"/>
        <v>200000</v>
      </c>
      <c r="H16313" s="69" t="s">
        <v>6204</v>
      </c>
      <c r="I16313" s="73"/>
    </row>
    <row r="16314" spans="1:9" hidden="1" x14ac:dyDescent="0.25">
      <c r="A16314" s="60" t="s">
        <v>7141</v>
      </c>
      <c r="B16314" s="75" t="s">
        <v>7147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64"/>
        <v>8000</v>
      </c>
      <c r="H16314" s="69" t="s">
        <v>6204</v>
      </c>
      <c r="I16314" s="73"/>
    </row>
    <row r="16315" spans="1:9" hidden="1" x14ac:dyDescent="0.25">
      <c r="A16315" s="60" t="s">
        <v>7141</v>
      </c>
      <c r="B16315" s="111" t="s">
        <v>7155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64"/>
        <v>126000</v>
      </c>
      <c r="H16315" s="69" t="s">
        <v>6204</v>
      </c>
      <c r="I16315" s="73"/>
    </row>
    <row r="16316" spans="1:9" hidden="1" x14ac:dyDescent="0.25">
      <c r="A16316" s="60" t="s">
        <v>7141</v>
      </c>
      <c r="B16316" s="60" t="s">
        <v>7150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64"/>
        <v>20000</v>
      </c>
      <c r="H16316" s="86" t="s">
        <v>7151</v>
      </c>
      <c r="I16316" s="73"/>
    </row>
    <row r="16317" spans="1:9" hidden="1" x14ac:dyDescent="0.25">
      <c r="A16317" s="60" t="s">
        <v>7141</v>
      </c>
      <c r="B16317" s="60" t="s">
        <v>7152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64"/>
        <v>29000</v>
      </c>
      <c r="H16317" s="86" t="s">
        <v>7151</v>
      </c>
      <c r="I16317" s="73"/>
    </row>
    <row r="16318" spans="1:9" hidden="1" x14ac:dyDescent="0.25">
      <c r="A16318" s="60" t="s">
        <v>7141</v>
      </c>
      <c r="B16318" s="60" t="s">
        <v>7153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64"/>
        <v>37500</v>
      </c>
      <c r="H16318" s="86" t="s">
        <v>7151</v>
      </c>
      <c r="I16318" s="73"/>
    </row>
    <row r="16319" spans="1:9" hidden="1" x14ac:dyDescent="0.25">
      <c r="A16319" s="60" t="s">
        <v>7141</v>
      </c>
      <c r="B16319" s="60" t="s">
        <v>4874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64"/>
        <v>55000</v>
      </c>
      <c r="H16319" s="86" t="s">
        <v>3898</v>
      </c>
      <c r="I16319" s="73"/>
    </row>
    <row r="16320" spans="1:9" hidden="1" x14ac:dyDescent="0.25">
      <c r="A16320" s="60" t="s">
        <v>7141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64"/>
        <v>40000</v>
      </c>
      <c r="H16320" s="86" t="s">
        <v>3898</v>
      </c>
      <c r="I16320" s="73"/>
    </row>
    <row r="16321" spans="1:9" hidden="1" x14ac:dyDescent="0.25">
      <c r="A16321" s="60" t="s">
        <v>7141</v>
      </c>
      <c r="B16321" s="60" t="s">
        <v>7154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64"/>
        <v>5000</v>
      </c>
      <c r="H16321" s="86" t="s">
        <v>3898</v>
      </c>
      <c r="I16321" s="73"/>
    </row>
    <row r="16322" spans="1:9" hidden="1" x14ac:dyDescent="0.25">
      <c r="A16322" s="60" t="s">
        <v>7141</v>
      </c>
      <c r="B16322" s="111" t="s">
        <v>6937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64"/>
        <v>230000</v>
      </c>
      <c r="H16322" s="86" t="s">
        <v>1146</v>
      </c>
      <c r="I16322" s="73" t="s">
        <v>12682</v>
      </c>
    </row>
    <row r="16323" spans="1:9" hidden="1" x14ac:dyDescent="0.25">
      <c r="A16323" s="60" t="s">
        <v>7141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64"/>
        <v>49500</v>
      </c>
      <c r="H16323" s="86" t="s">
        <v>1146</v>
      </c>
      <c r="I16323" s="73" t="s">
        <v>12682</v>
      </c>
    </row>
    <row r="16324" spans="1:9" hidden="1" x14ac:dyDescent="0.25">
      <c r="A16324" s="60" t="s">
        <v>7141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64"/>
        <v>173445</v>
      </c>
      <c r="H16324" s="86" t="s">
        <v>3462</v>
      </c>
      <c r="I16324" s="73" t="s">
        <v>8616</v>
      </c>
    </row>
    <row r="16325" spans="1:9" hidden="1" x14ac:dyDescent="0.25">
      <c r="A16325" s="60" t="s">
        <v>7141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64"/>
        <v>12500</v>
      </c>
      <c r="H16325" s="86" t="s">
        <v>3462</v>
      </c>
      <c r="I16325" s="73" t="s">
        <v>8616</v>
      </c>
    </row>
    <row r="16326" spans="1:9" hidden="1" x14ac:dyDescent="0.25">
      <c r="A16326" s="60" t="s">
        <v>7157</v>
      </c>
      <c r="B16326" s="79" t="s">
        <v>5651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64"/>
        <v>500000</v>
      </c>
      <c r="H16326" s="69" t="s">
        <v>2274</v>
      </c>
      <c r="I16326" s="73" t="s">
        <v>12683</v>
      </c>
    </row>
    <row r="16327" spans="1:9" hidden="1" x14ac:dyDescent="0.25">
      <c r="A16327" s="60" t="s">
        <v>7157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64"/>
        <v>93000</v>
      </c>
      <c r="H16327" s="69" t="s">
        <v>169</v>
      </c>
      <c r="I16327" s="73"/>
    </row>
    <row r="16328" spans="1:9" hidden="1" x14ac:dyDescent="0.25">
      <c r="A16328" s="60" t="s">
        <v>7157</v>
      </c>
      <c r="B16328" s="111" t="s">
        <v>7172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64"/>
        <v>15000</v>
      </c>
      <c r="H16328" s="69" t="s">
        <v>648</v>
      </c>
      <c r="I16328" s="73"/>
    </row>
    <row r="16329" spans="1:9" hidden="1" x14ac:dyDescent="0.25">
      <c r="A16329" s="60" t="s">
        <v>7157</v>
      </c>
      <c r="B16329" s="60" t="s">
        <v>7158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64"/>
        <v>70000</v>
      </c>
      <c r="H16329" s="69" t="s">
        <v>3239</v>
      </c>
      <c r="I16329" s="73"/>
    </row>
    <row r="16330" spans="1:9" hidden="1" x14ac:dyDescent="0.25">
      <c r="A16330" s="60" t="s">
        <v>7157</v>
      </c>
      <c r="B16330" s="60" t="s">
        <v>7159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7157</v>
      </c>
      <c r="B16331" s="63" t="s">
        <v>7173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x14ac:dyDescent="0.25">
      <c r="A16332" s="60" t="s">
        <v>7157</v>
      </c>
      <c r="B16332" s="63" t="s">
        <v>12670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12681</v>
      </c>
      <c r="I16332" s="73"/>
    </row>
    <row r="16333" spans="1:9" hidden="1" x14ac:dyDescent="0.25">
      <c r="A16333" s="60" t="s">
        <v>7157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64"/>
        <v>15750</v>
      </c>
      <c r="H16333" s="69" t="s">
        <v>12681</v>
      </c>
      <c r="I16333" s="73"/>
    </row>
    <row r="16334" spans="1:9" x14ac:dyDescent="0.25">
      <c r="A16334" s="60" t="s">
        <v>7157</v>
      </c>
      <c r="B16334" s="63" t="s">
        <v>12670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12669</v>
      </c>
      <c r="I16334" s="73"/>
    </row>
    <row r="16335" spans="1:9" hidden="1" x14ac:dyDescent="0.25">
      <c r="A16335" s="60" t="s">
        <v>7157</v>
      </c>
      <c r="B16335" s="80" t="s">
        <v>11575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64"/>
        <v>20000</v>
      </c>
      <c r="H16335" s="86" t="s">
        <v>12681</v>
      </c>
      <c r="I16335" s="73"/>
    </row>
    <row r="16336" spans="1:9" hidden="1" x14ac:dyDescent="0.25">
      <c r="A16336" s="60" t="s">
        <v>7157</v>
      </c>
      <c r="B16336" s="63" t="s">
        <v>7176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64"/>
        <v>1067500</v>
      </c>
      <c r="H16336" s="69" t="s">
        <v>3947</v>
      </c>
      <c r="I16336" s="73"/>
    </row>
    <row r="16337" spans="1:9" hidden="1" x14ac:dyDescent="0.25">
      <c r="A16337" s="60" t="s">
        <v>7157</v>
      </c>
      <c r="B16337" s="60" t="s">
        <v>12684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64"/>
        <v>1800000</v>
      </c>
      <c r="H16337" s="69" t="s">
        <v>12685</v>
      </c>
      <c r="I16337" s="69" t="s">
        <v>7162</v>
      </c>
    </row>
    <row r="16338" spans="1:9" hidden="1" x14ac:dyDescent="0.25">
      <c r="A16338" s="60" t="s">
        <v>7157</v>
      </c>
      <c r="B16338" s="60" t="s">
        <v>12684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64"/>
        <v>1800000</v>
      </c>
      <c r="H16338" s="69" t="s">
        <v>12685</v>
      </c>
      <c r="I16338" s="69" t="s">
        <v>7162</v>
      </c>
    </row>
    <row r="16339" spans="1:9" hidden="1" x14ac:dyDescent="0.25">
      <c r="A16339" s="60" t="s">
        <v>7157</v>
      </c>
      <c r="B16339" s="60" t="s">
        <v>12684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64"/>
        <v>1800000</v>
      </c>
      <c r="H16339" s="69" t="s">
        <v>12685</v>
      </c>
      <c r="I16339" s="69" t="s">
        <v>7162</v>
      </c>
    </row>
    <row r="16340" spans="1:9" hidden="1" x14ac:dyDescent="0.25">
      <c r="A16340" s="60" t="s">
        <v>7157</v>
      </c>
      <c r="B16340" s="60" t="s">
        <v>12684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64"/>
        <v>1800000</v>
      </c>
      <c r="H16340" s="69" t="s">
        <v>12685</v>
      </c>
      <c r="I16340" s="69" t="s">
        <v>7162</v>
      </c>
    </row>
    <row r="16341" spans="1:9" hidden="1" x14ac:dyDescent="0.25">
      <c r="A16341" s="60" t="s">
        <v>7157</v>
      </c>
      <c r="B16341" s="60" t="s">
        <v>12684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64"/>
        <v>1800000</v>
      </c>
      <c r="H16341" s="69" t="s">
        <v>12685</v>
      </c>
      <c r="I16341" s="69" t="s">
        <v>7162</v>
      </c>
    </row>
    <row r="16342" spans="1:9" hidden="1" x14ac:dyDescent="0.25">
      <c r="A16342" s="60" t="s">
        <v>7157</v>
      </c>
      <c r="B16342" s="63" t="s">
        <v>7160</v>
      </c>
      <c r="C16342" s="87" t="s">
        <v>7161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7162</v>
      </c>
      <c r="I16342" s="73"/>
    </row>
    <row r="16343" spans="1:9" hidden="1" x14ac:dyDescent="0.25">
      <c r="A16343" s="60" t="s">
        <v>7157</v>
      </c>
      <c r="B16343" s="60" t="s">
        <v>12684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64"/>
        <v>1800000</v>
      </c>
      <c r="H16343" s="86" t="s">
        <v>12686</v>
      </c>
      <c r="I16343" s="69" t="s">
        <v>7162</v>
      </c>
    </row>
    <row r="16344" spans="1:9" hidden="1" x14ac:dyDescent="0.25">
      <c r="A16344" s="60" t="s">
        <v>7157</v>
      </c>
      <c r="B16344" s="60" t="s">
        <v>12684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64"/>
        <v>1800000</v>
      </c>
      <c r="H16344" s="86" t="s">
        <v>12686</v>
      </c>
      <c r="I16344" s="69" t="s">
        <v>7162</v>
      </c>
    </row>
    <row r="16345" spans="1:9" hidden="1" x14ac:dyDescent="0.25">
      <c r="A16345" s="60" t="s">
        <v>7157</v>
      </c>
      <c r="B16345" s="60" t="s">
        <v>12684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64"/>
        <v>1800000</v>
      </c>
      <c r="H16345" s="86" t="s">
        <v>12686</v>
      </c>
      <c r="I16345" s="69" t="s">
        <v>7162</v>
      </c>
    </row>
    <row r="16346" spans="1:9" hidden="1" x14ac:dyDescent="0.25">
      <c r="A16346" s="60" t="s">
        <v>7157</v>
      </c>
      <c r="B16346" s="60" t="s">
        <v>12684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64"/>
        <v>1800000</v>
      </c>
      <c r="H16346" s="86" t="s">
        <v>12686</v>
      </c>
      <c r="I16346" s="69" t="s">
        <v>7162</v>
      </c>
    </row>
    <row r="16347" spans="1:9" hidden="1" x14ac:dyDescent="0.25">
      <c r="A16347" s="60" t="s">
        <v>7157</v>
      </c>
      <c r="B16347" s="60" t="s">
        <v>12684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64"/>
        <v>1800000</v>
      </c>
      <c r="H16347" s="86" t="s">
        <v>12686</v>
      </c>
      <c r="I16347" s="69" t="s">
        <v>7162</v>
      </c>
    </row>
    <row r="16348" spans="1:9" hidden="1" x14ac:dyDescent="0.25">
      <c r="A16348" s="60" t="s">
        <v>7157</v>
      </c>
      <c r="B16348" s="60" t="s">
        <v>7164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64"/>
        <v>1750000</v>
      </c>
      <c r="H16348" s="69" t="s">
        <v>147</v>
      </c>
      <c r="I16348" s="73"/>
    </row>
    <row r="16349" spans="1:9" hidden="1" x14ac:dyDescent="0.25">
      <c r="A16349" s="60" t="s">
        <v>7157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64"/>
        <v>49300</v>
      </c>
      <c r="H16349" s="69" t="s">
        <v>147</v>
      </c>
      <c r="I16349" s="73"/>
    </row>
    <row r="16350" spans="1:9" hidden="1" x14ac:dyDescent="0.25">
      <c r="A16350" s="60" t="s">
        <v>7157</v>
      </c>
      <c r="B16350" s="60" t="s">
        <v>7170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64"/>
        <v>110000</v>
      </c>
      <c r="H16350" s="69" t="s">
        <v>147</v>
      </c>
      <c r="I16350" s="73"/>
    </row>
    <row r="16351" spans="1:9" hidden="1" x14ac:dyDescent="0.25">
      <c r="A16351" s="60" t="s">
        <v>7157</v>
      </c>
      <c r="B16351" s="378" t="s">
        <v>135</v>
      </c>
      <c r="C16351" s="378" t="s">
        <v>136</v>
      </c>
      <c r="D16351" s="378">
        <v>8</v>
      </c>
      <c r="E16351" s="446" t="s">
        <v>137</v>
      </c>
      <c r="F16351" s="641">
        <v>33000</v>
      </c>
      <c r="G16351" s="382">
        <f t="shared" si="464"/>
        <v>264000</v>
      </c>
      <c r="H16351" s="445" t="s">
        <v>558</v>
      </c>
      <c r="I16351" s="446"/>
    </row>
    <row r="16352" spans="1:9" hidden="1" x14ac:dyDescent="0.25">
      <c r="A16352" s="60" t="s">
        <v>7157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42">
        <v>33000</v>
      </c>
      <c r="G16352" s="217">
        <f t="shared" si="464"/>
        <v>264000</v>
      </c>
      <c r="H16352" s="69" t="s">
        <v>3530</v>
      </c>
      <c r="I16352" s="73" t="s">
        <v>12687</v>
      </c>
    </row>
    <row r="16353" spans="1:9" hidden="1" x14ac:dyDescent="0.25">
      <c r="A16353" s="60" t="s">
        <v>7157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64"/>
        <v>31000</v>
      </c>
      <c r="H16353" s="69" t="s">
        <v>3530</v>
      </c>
      <c r="I16353" s="73" t="s">
        <v>12687</v>
      </c>
    </row>
    <row r="16354" spans="1:9" hidden="1" x14ac:dyDescent="0.25">
      <c r="A16354" s="60" t="s">
        <v>7157</v>
      </c>
      <c r="B16354" s="60" t="s">
        <v>7177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64"/>
        <v>256500</v>
      </c>
      <c r="H16354" s="69" t="s">
        <v>134</v>
      </c>
      <c r="I16354" s="73"/>
    </row>
    <row r="16355" spans="1:9" hidden="1" x14ac:dyDescent="0.25">
      <c r="A16355" s="60" t="s">
        <v>7157</v>
      </c>
      <c r="B16355" s="60" t="s">
        <v>7148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64"/>
        <v>4</v>
      </c>
      <c r="H16355" s="69" t="s">
        <v>552</v>
      </c>
      <c r="I16355" s="73" t="s">
        <v>12688</v>
      </c>
    </row>
    <row r="16356" spans="1:9" hidden="1" x14ac:dyDescent="0.25">
      <c r="A16356" s="60" t="s">
        <v>7157</v>
      </c>
      <c r="B16356" s="63" t="s">
        <v>7149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64"/>
        <v>2</v>
      </c>
      <c r="H16356" s="69" t="s">
        <v>552</v>
      </c>
      <c r="I16356" s="73" t="s">
        <v>12688</v>
      </c>
    </row>
    <row r="16357" spans="1:9" hidden="1" x14ac:dyDescent="0.25">
      <c r="A16357" s="60" t="s">
        <v>7157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64"/>
        <v>6450000</v>
      </c>
      <c r="H16357" s="69" t="s">
        <v>552</v>
      </c>
      <c r="I16357" s="73" t="s">
        <v>12688</v>
      </c>
    </row>
    <row r="16358" spans="1:9" hidden="1" x14ac:dyDescent="0.25">
      <c r="A16358" s="60" t="s">
        <v>7157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64"/>
        <v>6850000</v>
      </c>
      <c r="H16358" s="69" t="s">
        <v>552</v>
      </c>
      <c r="I16358" s="73" t="s">
        <v>12688</v>
      </c>
    </row>
    <row r="16359" spans="1:9" hidden="1" x14ac:dyDescent="0.25">
      <c r="A16359" s="60" t="s">
        <v>7157</v>
      </c>
      <c r="B16359" s="60" t="s">
        <v>7178</v>
      </c>
      <c r="C16359" s="60" t="s">
        <v>7179</v>
      </c>
      <c r="D16359" s="65">
        <v>1</v>
      </c>
      <c r="E16359" s="76" t="s">
        <v>71</v>
      </c>
      <c r="F16359" s="72">
        <v>600000</v>
      </c>
      <c r="G16359" s="68">
        <f t="shared" si="464"/>
        <v>600000</v>
      </c>
      <c r="H16359" s="69" t="s">
        <v>6869</v>
      </c>
      <c r="I16359" s="73"/>
    </row>
    <row r="16360" spans="1:9" hidden="1" x14ac:dyDescent="0.25">
      <c r="A16360" s="60" t="s">
        <v>7157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64"/>
        <v>85000</v>
      </c>
      <c r="H16360" s="69" t="s">
        <v>1041</v>
      </c>
      <c r="I16360" s="73" t="s">
        <v>12689</v>
      </c>
    </row>
    <row r="16361" spans="1:9" hidden="1" x14ac:dyDescent="0.25">
      <c r="A16361" s="60" t="s">
        <v>7157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64"/>
        <v>40000</v>
      </c>
      <c r="H16361" s="69" t="s">
        <v>1041</v>
      </c>
      <c r="I16361" s="73" t="s">
        <v>12689</v>
      </c>
    </row>
    <row r="16362" spans="1:9" hidden="1" x14ac:dyDescent="0.25">
      <c r="A16362" s="60" t="s">
        <v>7157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64"/>
        <v>24750</v>
      </c>
      <c r="H16362" s="69" t="s">
        <v>1041</v>
      </c>
      <c r="I16362" s="73" t="s">
        <v>12689</v>
      </c>
    </row>
    <row r="16363" spans="1:9" hidden="1" x14ac:dyDescent="0.25">
      <c r="A16363" s="60" t="s">
        <v>7180</v>
      </c>
      <c r="B16363" s="132" t="s">
        <v>7174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64"/>
        <v>480000</v>
      </c>
      <c r="H16363" s="69" t="s">
        <v>552</v>
      </c>
      <c r="I16363" s="73" t="s">
        <v>12690</v>
      </c>
    </row>
    <row r="16364" spans="1:9" hidden="1" x14ac:dyDescent="0.25">
      <c r="A16364" s="60" t="s">
        <v>7180</v>
      </c>
      <c r="B16364" s="63" t="s">
        <v>6431</v>
      </c>
      <c r="C16364" s="60" t="s">
        <v>5581</v>
      </c>
      <c r="D16364" s="81">
        <v>1</v>
      </c>
      <c r="E16364" s="66" t="s">
        <v>31</v>
      </c>
      <c r="F16364" s="72">
        <v>950000</v>
      </c>
      <c r="G16364" s="68">
        <f t="shared" si="464"/>
        <v>950000</v>
      </c>
      <c r="H16364" s="69" t="s">
        <v>552</v>
      </c>
      <c r="I16364" s="73" t="s">
        <v>12690</v>
      </c>
    </row>
    <row r="16365" spans="1:9" hidden="1" x14ac:dyDescent="0.25">
      <c r="A16365" s="60" t="s">
        <v>7180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65">F16365*D16365</f>
        <v>155000</v>
      </c>
      <c r="H16365" s="69" t="s">
        <v>169</v>
      </c>
      <c r="I16365" s="73"/>
    </row>
    <row r="16366" spans="1:9" hidden="1" x14ac:dyDescent="0.25">
      <c r="A16366" s="60" t="s">
        <v>7180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65"/>
        <v>155000</v>
      </c>
      <c r="H16366" s="69" t="s">
        <v>35</v>
      </c>
      <c r="I16366" s="73"/>
    </row>
    <row r="16367" spans="1:9" hidden="1" x14ac:dyDescent="0.25">
      <c r="A16367" s="60" t="s">
        <v>7180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65"/>
        <v>39375</v>
      </c>
      <c r="H16367" s="69" t="s">
        <v>12681</v>
      </c>
      <c r="I16367" s="73"/>
    </row>
    <row r="16368" spans="1:9" hidden="1" x14ac:dyDescent="0.25">
      <c r="A16368" s="60" t="s">
        <v>7180</v>
      </c>
      <c r="B16368" s="60" t="s">
        <v>471</v>
      </c>
      <c r="C16368" s="87" t="s">
        <v>12691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12692</v>
      </c>
    </row>
    <row r="16369" spans="1:9" hidden="1" x14ac:dyDescent="0.25">
      <c r="A16369" s="60" t="s">
        <v>7180</v>
      </c>
      <c r="B16369" s="60" t="s">
        <v>471</v>
      </c>
      <c r="C16369" s="60" t="s">
        <v>12693</v>
      </c>
      <c r="D16369" s="65">
        <v>1</v>
      </c>
      <c r="E16369" s="66" t="s">
        <v>31</v>
      </c>
      <c r="F16369" s="67">
        <v>3700000</v>
      </c>
      <c r="G16369" s="68">
        <f t="shared" si="465"/>
        <v>3700000</v>
      </c>
      <c r="H16369" s="86" t="s">
        <v>696</v>
      </c>
      <c r="I16369" s="73" t="s">
        <v>12692</v>
      </c>
    </row>
    <row r="16370" spans="1:9" hidden="1" x14ac:dyDescent="0.25">
      <c r="A16370" s="60" t="s">
        <v>7180</v>
      </c>
      <c r="B16370" s="79" t="s">
        <v>6990</v>
      </c>
      <c r="C16370" s="60" t="s">
        <v>6412</v>
      </c>
      <c r="D16370" s="65">
        <v>2</v>
      </c>
      <c r="E16370" s="66" t="s">
        <v>31</v>
      </c>
      <c r="F16370" s="67">
        <v>335000</v>
      </c>
      <c r="G16370" s="68">
        <f t="shared" si="465"/>
        <v>670000</v>
      </c>
      <c r="H16370" s="86" t="s">
        <v>696</v>
      </c>
      <c r="I16370" s="73" t="s">
        <v>12692</v>
      </c>
    </row>
    <row r="16371" spans="1:9" hidden="1" x14ac:dyDescent="0.25">
      <c r="A16371" s="60" t="s">
        <v>7180</v>
      </c>
      <c r="B16371" s="60" t="s">
        <v>7134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65"/>
        <v>140000</v>
      </c>
      <c r="H16371" s="86" t="s">
        <v>696</v>
      </c>
      <c r="I16371" s="73" t="s">
        <v>12692</v>
      </c>
    </row>
    <row r="16372" spans="1:9" hidden="1" x14ac:dyDescent="0.25">
      <c r="A16372" s="60" t="s">
        <v>7180</v>
      </c>
      <c r="B16372" s="79" t="s">
        <v>7143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65"/>
        <v>900000</v>
      </c>
      <c r="H16372" s="86" t="s">
        <v>696</v>
      </c>
      <c r="I16372" s="73" t="s">
        <v>12692</v>
      </c>
    </row>
    <row r="16373" spans="1:9" hidden="1" x14ac:dyDescent="0.25">
      <c r="A16373" s="60" t="s">
        <v>7180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65"/>
        <v>1400000</v>
      </c>
      <c r="H16373" s="86" t="s">
        <v>696</v>
      </c>
      <c r="I16373" s="73" t="s">
        <v>12692</v>
      </c>
    </row>
    <row r="16374" spans="1:9" hidden="1" x14ac:dyDescent="0.25">
      <c r="A16374" s="60" t="s">
        <v>7180</v>
      </c>
      <c r="B16374" s="63" t="s">
        <v>7077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65"/>
        <v>480000</v>
      </c>
      <c r="H16374" s="86" t="s">
        <v>696</v>
      </c>
      <c r="I16374" s="73" t="s">
        <v>12692</v>
      </c>
    </row>
    <row r="16375" spans="1:9" hidden="1" x14ac:dyDescent="0.25">
      <c r="A16375" s="60" t="s">
        <v>7180</v>
      </c>
      <c r="B16375" s="79" t="s">
        <v>7078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65"/>
        <v>200000</v>
      </c>
      <c r="H16375" s="86" t="s">
        <v>696</v>
      </c>
      <c r="I16375" s="73" t="s">
        <v>12692</v>
      </c>
    </row>
    <row r="16376" spans="1:9" hidden="1" x14ac:dyDescent="0.25">
      <c r="A16376" s="60" t="s">
        <v>7180</v>
      </c>
      <c r="B16376" s="60" t="s">
        <v>7082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65"/>
        <v>55000</v>
      </c>
      <c r="H16376" s="86" t="s">
        <v>696</v>
      </c>
      <c r="I16376" s="73" t="s">
        <v>12692</v>
      </c>
    </row>
    <row r="16377" spans="1:9" hidden="1" x14ac:dyDescent="0.25">
      <c r="A16377" s="60" t="s">
        <v>7180</v>
      </c>
      <c r="B16377" s="60" t="s">
        <v>7083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65"/>
        <v>75000</v>
      </c>
      <c r="H16377" s="86" t="s">
        <v>696</v>
      </c>
      <c r="I16377" s="73" t="s">
        <v>12692</v>
      </c>
    </row>
    <row r="16378" spans="1:9" hidden="1" x14ac:dyDescent="0.25">
      <c r="A16378" s="60" t="s">
        <v>7180</v>
      </c>
      <c r="B16378" s="63" t="s">
        <v>7084</v>
      </c>
      <c r="C16378" s="60" t="s">
        <v>105</v>
      </c>
      <c r="D16378" s="81">
        <v>1</v>
      </c>
      <c r="E16378" s="76" t="s">
        <v>31</v>
      </c>
      <c r="F16378" s="643" t="s">
        <v>12694</v>
      </c>
      <c r="G16378" s="68">
        <f t="shared" si="465"/>
        <v>360000</v>
      </c>
      <c r="H16378" s="86" t="s">
        <v>696</v>
      </c>
      <c r="I16378" s="73" t="s">
        <v>12692</v>
      </c>
    </row>
    <row r="16379" spans="1:9" hidden="1" x14ac:dyDescent="0.25">
      <c r="A16379" s="60" t="s">
        <v>7180</v>
      </c>
      <c r="B16379" s="132" t="s">
        <v>7087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65"/>
        <v>215000</v>
      </c>
      <c r="H16379" s="86" t="s">
        <v>696</v>
      </c>
      <c r="I16379" s="73" t="s">
        <v>12692</v>
      </c>
    </row>
    <row r="16380" spans="1:9" hidden="1" x14ac:dyDescent="0.25">
      <c r="A16380" s="60" t="s">
        <v>7180</v>
      </c>
      <c r="B16380" s="132" t="s">
        <v>7088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65"/>
        <v>225000</v>
      </c>
      <c r="H16380" s="86" t="s">
        <v>696</v>
      </c>
      <c r="I16380" s="73" t="s">
        <v>12692</v>
      </c>
    </row>
    <row r="16381" spans="1:9" hidden="1" x14ac:dyDescent="0.25">
      <c r="A16381" s="60" t="s">
        <v>7180</v>
      </c>
      <c r="B16381" s="60" t="s">
        <v>7079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12695</v>
      </c>
    </row>
    <row r="16382" spans="1:9" hidden="1" x14ac:dyDescent="0.25">
      <c r="A16382" s="60" t="s">
        <v>7180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65"/>
        <v>216000</v>
      </c>
      <c r="H16382" s="86" t="s">
        <v>696</v>
      </c>
      <c r="I16382" s="73" t="s">
        <v>12695</v>
      </c>
    </row>
    <row r="16383" spans="1:9" hidden="1" x14ac:dyDescent="0.25">
      <c r="A16383" s="60" t="s">
        <v>7180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65"/>
        <v>75000</v>
      </c>
      <c r="H16383" s="86" t="s">
        <v>696</v>
      </c>
      <c r="I16383" s="73" t="s">
        <v>12695</v>
      </c>
    </row>
    <row r="16384" spans="1:9" hidden="1" x14ac:dyDescent="0.25">
      <c r="A16384" s="60" t="s">
        <v>7180</v>
      </c>
      <c r="B16384" s="60" t="s">
        <v>7181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65"/>
        <v>45000</v>
      </c>
      <c r="H16384" s="69" t="s">
        <v>134</v>
      </c>
      <c r="I16384" s="73"/>
    </row>
    <row r="16385" spans="1:9" hidden="1" x14ac:dyDescent="0.25">
      <c r="A16385" s="60" t="s">
        <v>7180</v>
      </c>
      <c r="B16385" s="60" t="s">
        <v>7182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7180</v>
      </c>
      <c r="B16386" s="60" t="s">
        <v>4043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7180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12696</v>
      </c>
      <c r="I16387" s="73" t="s">
        <v>12697</v>
      </c>
    </row>
    <row r="16388" spans="1:9" hidden="1" x14ac:dyDescent="0.25">
      <c r="A16388" s="60" t="s">
        <v>7180</v>
      </c>
      <c r="B16388" s="60" t="s">
        <v>7185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66">F16388*D16388</f>
        <v>2327000</v>
      </c>
      <c r="H16388" s="69" t="s">
        <v>7186</v>
      </c>
      <c r="I16388" s="73"/>
    </row>
    <row r="16389" spans="1:9" hidden="1" x14ac:dyDescent="0.25">
      <c r="A16389" s="60" t="s">
        <v>7180</v>
      </c>
      <c r="B16389" s="60" t="s">
        <v>7187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66"/>
        <v>2163000</v>
      </c>
      <c r="H16389" s="69" t="s">
        <v>2858</v>
      </c>
      <c r="I16389" s="73"/>
    </row>
    <row r="16390" spans="1:9" hidden="1" x14ac:dyDescent="0.25">
      <c r="A16390" s="60" t="s">
        <v>7180</v>
      </c>
      <c r="B16390" s="63" t="s">
        <v>7188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66"/>
        <v>280000</v>
      </c>
      <c r="H16390" s="86" t="s">
        <v>3947</v>
      </c>
      <c r="I16390" s="73"/>
    </row>
    <row r="16391" spans="1:9" hidden="1" x14ac:dyDescent="0.25">
      <c r="A16391" s="60" t="s">
        <v>7180</v>
      </c>
      <c r="B16391" s="60" t="s">
        <v>7189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66"/>
        <v>142500</v>
      </c>
      <c r="H16391" s="86" t="s">
        <v>7190</v>
      </c>
      <c r="I16391" s="73"/>
    </row>
    <row r="16392" spans="1:9" hidden="1" x14ac:dyDescent="0.25">
      <c r="A16392" s="60" t="s">
        <v>7180</v>
      </c>
      <c r="B16392" s="79" t="s">
        <v>7193</v>
      </c>
      <c r="C16392" s="75" t="s">
        <v>7194</v>
      </c>
      <c r="D16392" s="81">
        <v>1</v>
      </c>
      <c r="E16392" s="66" t="s">
        <v>31</v>
      </c>
      <c r="F16392" s="217">
        <v>1</v>
      </c>
      <c r="G16392" s="68">
        <f t="shared" si="466"/>
        <v>1</v>
      </c>
      <c r="H16392" s="86" t="s">
        <v>7195</v>
      </c>
      <c r="I16392" s="73" t="s">
        <v>10438</v>
      </c>
    </row>
    <row r="16393" spans="1:9" hidden="1" x14ac:dyDescent="0.25">
      <c r="A16393" s="60" t="s">
        <v>7180</v>
      </c>
      <c r="B16393" s="60" t="s">
        <v>7196</v>
      </c>
      <c r="C16393" s="75" t="s">
        <v>7194</v>
      </c>
      <c r="D16393" s="65">
        <v>2</v>
      </c>
      <c r="E16393" s="66" t="s">
        <v>31</v>
      </c>
      <c r="F16393" s="67">
        <v>1</v>
      </c>
      <c r="G16393" s="68">
        <f t="shared" si="466"/>
        <v>2</v>
      </c>
      <c r="H16393" s="86" t="s">
        <v>7197</v>
      </c>
      <c r="I16393" s="73" t="s">
        <v>10438</v>
      </c>
    </row>
    <row r="16394" spans="1:9" hidden="1" x14ac:dyDescent="0.25">
      <c r="A16394" s="60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66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66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4522</v>
      </c>
      <c r="C16396" s="60" t="s">
        <v>4705</v>
      </c>
      <c r="D16396" s="65">
        <v>1</v>
      </c>
      <c r="E16396" s="66" t="s">
        <v>31</v>
      </c>
      <c r="F16396" s="67">
        <v>15000</v>
      </c>
      <c r="G16396" s="68">
        <f t="shared" si="466"/>
        <v>15000</v>
      </c>
      <c r="H16396" s="69" t="s">
        <v>12681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66"/>
        <v>5250</v>
      </c>
      <c r="H16397" s="69" t="s">
        <v>12681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66"/>
        <v>75000</v>
      </c>
      <c r="H16398" s="69" t="s">
        <v>12681</v>
      </c>
      <c r="I16398" s="73"/>
    </row>
    <row r="16399" spans="1:9" hidden="1" x14ac:dyDescent="0.25">
      <c r="A16399" s="218">
        <v>44571</v>
      </c>
      <c r="B16399" s="60" t="s">
        <v>11078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66"/>
        <v>10000</v>
      </c>
      <c r="H16399" s="69" t="s">
        <v>12681</v>
      </c>
      <c r="I16399" s="73"/>
    </row>
    <row r="16400" spans="1:9" hidden="1" x14ac:dyDescent="0.25">
      <c r="A16400" s="218">
        <v>44571</v>
      </c>
      <c r="B16400" s="111" t="s">
        <v>7198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7190</v>
      </c>
      <c r="I16400" s="73"/>
    </row>
    <row r="16401" spans="1:9" hidden="1" x14ac:dyDescent="0.25">
      <c r="A16401" s="218">
        <v>44571</v>
      </c>
      <c r="B16401" s="60" t="s">
        <v>7199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7190</v>
      </c>
      <c r="I16401" s="73"/>
    </row>
    <row r="16402" spans="1:9" hidden="1" x14ac:dyDescent="0.25">
      <c r="A16402" s="218">
        <v>44571</v>
      </c>
      <c r="B16402" s="60" t="s">
        <v>7200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7190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66"/>
        <v>5250</v>
      </c>
      <c r="H16403" s="86" t="s">
        <v>7190</v>
      </c>
      <c r="I16403" s="73"/>
    </row>
    <row r="16404" spans="1:9" hidden="1" x14ac:dyDescent="0.25">
      <c r="A16404" s="218">
        <v>44571</v>
      </c>
      <c r="B16404" s="79" t="s">
        <v>4522</v>
      </c>
      <c r="C16404" s="60" t="s">
        <v>4705</v>
      </c>
      <c r="D16404" s="65">
        <v>1</v>
      </c>
      <c r="E16404" s="66" t="s">
        <v>31</v>
      </c>
      <c r="F16404" s="67">
        <v>15000</v>
      </c>
      <c r="G16404" s="68">
        <f t="shared" si="466"/>
        <v>15000</v>
      </c>
      <c r="H16404" s="86" t="s">
        <v>7190</v>
      </c>
      <c r="I16404" s="73"/>
    </row>
    <row r="16405" spans="1:9" hidden="1" x14ac:dyDescent="0.25">
      <c r="A16405" s="218">
        <v>44571</v>
      </c>
      <c r="B16405" s="60" t="s">
        <v>4287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66"/>
        <v>7500</v>
      </c>
      <c r="H16405" s="86" t="s">
        <v>7190</v>
      </c>
      <c r="I16405" s="73"/>
    </row>
    <row r="16406" spans="1:9" hidden="1" x14ac:dyDescent="0.25">
      <c r="A16406" s="218">
        <v>44571</v>
      </c>
      <c r="B16406" s="75" t="s">
        <v>5942</v>
      </c>
      <c r="C16406" s="60" t="s">
        <v>5941</v>
      </c>
      <c r="D16406" s="60">
        <v>1</v>
      </c>
      <c r="E16406" s="71" t="s">
        <v>31</v>
      </c>
      <c r="F16406" s="61">
        <v>70000</v>
      </c>
      <c r="G16406" s="68">
        <f t="shared" si="466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6991</v>
      </c>
      <c r="C16407" s="60" t="s">
        <v>6992</v>
      </c>
      <c r="D16407" s="65">
        <v>1</v>
      </c>
      <c r="E16407" s="66" t="s">
        <v>31</v>
      </c>
      <c r="F16407" s="68">
        <v>85000</v>
      </c>
      <c r="G16407" s="68">
        <f t="shared" si="466"/>
        <v>85000</v>
      </c>
      <c r="H16407" s="86" t="s">
        <v>667</v>
      </c>
      <c r="I16407" s="73" t="s">
        <v>12698</v>
      </c>
    </row>
    <row r="16408" spans="1:9" hidden="1" x14ac:dyDescent="0.25">
      <c r="A16408" s="588">
        <v>44571</v>
      </c>
      <c r="B16408" s="611" t="s">
        <v>5651</v>
      </c>
      <c r="C16408" s="491" t="s">
        <v>600</v>
      </c>
      <c r="D16408" s="486">
        <v>1</v>
      </c>
      <c r="E16408" s="487" t="s">
        <v>31</v>
      </c>
      <c r="F16408" s="591">
        <v>500000</v>
      </c>
      <c r="G16408" s="489">
        <f t="shared" si="466"/>
        <v>500000</v>
      </c>
      <c r="H16408" s="592" t="s">
        <v>667</v>
      </c>
      <c r="I16408" s="617" t="s">
        <v>12698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66"/>
        <v>297000</v>
      </c>
      <c r="H16409" s="86" t="s">
        <v>1095</v>
      </c>
      <c r="I16409" s="73" t="s">
        <v>12699</v>
      </c>
    </row>
    <row r="16410" spans="1:9" hidden="1" x14ac:dyDescent="0.25">
      <c r="A16410" s="218">
        <v>44571</v>
      </c>
      <c r="B16410" s="60" t="s">
        <v>6475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66"/>
        <v>95000</v>
      </c>
      <c r="H16410" s="86" t="s">
        <v>1095</v>
      </c>
      <c r="I16410" s="73" t="s">
        <v>12699</v>
      </c>
    </row>
    <row r="16411" spans="1:9" hidden="1" x14ac:dyDescent="0.25">
      <c r="A16411" s="218">
        <v>44571</v>
      </c>
      <c r="B16411" s="60" t="s">
        <v>8381</v>
      </c>
      <c r="C16411" s="60" t="s">
        <v>8382</v>
      </c>
      <c r="D16411" s="81">
        <v>1</v>
      </c>
      <c r="E16411" s="76" t="s">
        <v>31</v>
      </c>
      <c r="F16411" s="643" t="s">
        <v>12700</v>
      </c>
      <c r="G16411" s="68">
        <f t="shared" si="466"/>
        <v>93000</v>
      </c>
      <c r="H16411" s="86" t="s">
        <v>1095</v>
      </c>
      <c r="I16411" s="73" t="s">
        <v>12699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66"/>
        <v>39000</v>
      </c>
      <c r="H16412" s="86" t="s">
        <v>1095</v>
      </c>
      <c r="I16412" s="73" t="s">
        <v>12699</v>
      </c>
    </row>
    <row r="16413" spans="1:9" hidden="1" x14ac:dyDescent="0.25">
      <c r="A16413" s="218">
        <v>44571</v>
      </c>
      <c r="B16413" s="79" t="s">
        <v>5651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66"/>
        <v>500000</v>
      </c>
      <c r="H16413" s="86" t="s">
        <v>1095</v>
      </c>
      <c r="I16413" s="73" t="s">
        <v>12699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66"/>
        <v>90000</v>
      </c>
      <c r="H16414" s="86" t="s">
        <v>2214</v>
      </c>
      <c r="I16414" s="73" t="s">
        <v>12701</v>
      </c>
    </row>
    <row r="16415" spans="1:9" hidden="1" x14ac:dyDescent="0.25">
      <c r="A16415" s="218">
        <v>44571</v>
      </c>
      <c r="B16415" s="79" t="s">
        <v>5651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66"/>
        <v>500000</v>
      </c>
      <c r="H16415" s="86" t="s">
        <v>2214</v>
      </c>
      <c r="I16415" s="73" t="s">
        <v>12701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66"/>
        <v>40000</v>
      </c>
      <c r="H16416" s="69" t="s">
        <v>166</v>
      </c>
      <c r="I16416" s="73" t="s">
        <v>12702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66"/>
        <v>49500</v>
      </c>
      <c r="H16417" s="69" t="s">
        <v>166</v>
      </c>
      <c r="I16417" s="73" t="s">
        <v>12702</v>
      </c>
    </row>
    <row r="16418" spans="1:9" hidden="1" x14ac:dyDescent="0.25">
      <c r="A16418" s="218">
        <v>44571</v>
      </c>
      <c r="B16418" s="79" t="s">
        <v>4205</v>
      </c>
      <c r="C16418" s="71" t="s">
        <v>5967</v>
      </c>
      <c r="D16418" s="65">
        <v>1</v>
      </c>
      <c r="E16418" s="66" t="s">
        <v>31</v>
      </c>
      <c r="F16418" s="67">
        <v>265000</v>
      </c>
      <c r="G16418" s="68">
        <f t="shared" si="466"/>
        <v>265000</v>
      </c>
      <c r="H16418" s="69" t="s">
        <v>166</v>
      </c>
      <c r="I16418" s="73" t="s">
        <v>12702</v>
      </c>
    </row>
    <row r="16419" spans="1:9" hidden="1" x14ac:dyDescent="0.25">
      <c r="A16419" s="218">
        <v>44571</v>
      </c>
      <c r="B16419" s="63" t="s">
        <v>12648</v>
      </c>
      <c r="C16419" s="75" t="s">
        <v>12703</v>
      </c>
      <c r="D16419" s="81">
        <v>1</v>
      </c>
      <c r="E16419" s="66" t="s">
        <v>31</v>
      </c>
      <c r="F16419" s="67">
        <v>775000</v>
      </c>
      <c r="G16419" s="68">
        <f t="shared" si="466"/>
        <v>775000</v>
      </c>
      <c r="H16419" s="69" t="s">
        <v>552</v>
      </c>
      <c r="I16419" s="73" t="s">
        <v>12704</v>
      </c>
    </row>
    <row r="16420" spans="1:9" hidden="1" x14ac:dyDescent="0.25">
      <c r="A16420" s="218">
        <v>44571</v>
      </c>
      <c r="B16420" s="63" t="s">
        <v>12648</v>
      </c>
      <c r="C16420" s="75" t="s">
        <v>12705</v>
      </c>
      <c r="D16420" s="65">
        <v>1</v>
      </c>
      <c r="E16420" s="66" t="s">
        <v>31</v>
      </c>
      <c r="F16420" s="67">
        <v>775000</v>
      </c>
      <c r="G16420" s="68">
        <f t="shared" si="466"/>
        <v>775000</v>
      </c>
      <c r="H16420" s="69" t="s">
        <v>552</v>
      </c>
      <c r="I16420" s="73" t="s">
        <v>12704</v>
      </c>
    </row>
    <row r="16421" spans="1:9" hidden="1" x14ac:dyDescent="0.25">
      <c r="A16421" s="218">
        <v>44571</v>
      </c>
      <c r="B16421" s="63" t="s">
        <v>12648</v>
      </c>
      <c r="C16421" s="75" t="s">
        <v>12706</v>
      </c>
      <c r="D16421" s="60">
        <v>1</v>
      </c>
      <c r="E16421" s="66" t="s">
        <v>31</v>
      </c>
      <c r="F16421" s="67">
        <v>775000</v>
      </c>
      <c r="G16421" s="68">
        <f t="shared" si="466"/>
        <v>775000</v>
      </c>
      <c r="H16421" s="69" t="s">
        <v>552</v>
      </c>
      <c r="I16421" s="73" t="s">
        <v>12704</v>
      </c>
    </row>
    <row r="16422" spans="1:9" hidden="1" x14ac:dyDescent="0.25">
      <c r="A16422" s="218">
        <v>44571</v>
      </c>
      <c r="B16422" s="63" t="s">
        <v>12648</v>
      </c>
      <c r="C16422" s="75" t="s">
        <v>12707</v>
      </c>
      <c r="D16422" s="81">
        <v>1</v>
      </c>
      <c r="E16422" s="66" t="s">
        <v>31</v>
      </c>
      <c r="F16422" s="67">
        <v>775000</v>
      </c>
      <c r="G16422" s="68">
        <f t="shared" si="466"/>
        <v>775000</v>
      </c>
      <c r="H16422" s="69" t="s">
        <v>552</v>
      </c>
      <c r="I16422" s="73" t="s">
        <v>12704</v>
      </c>
    </row>
    <row r="16423" spans="1:9" hidden="1" x14ac:dyDescent="0.25">
      <c r="A16423" s="218">
        <v>44571</v>
      </c>
      <c r="B16423" s="60" t="s">
        <v>7134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66"/>
        <v>140000</v>
      </c>
      <c r="H16423" s="69" t="s">
        <v>552</v>
      </c>
      <c r="I16423" s="73" t="s">
        <v>12704</v>
      </c>
    </row>
    <row r="16424" spans="1:9" hidden="1" x14ac:dyDescent="0.25">
      <c r="A16424" s="218">
        <v>44571</v>
      </c>
      <c r="B16424" s="79" t="s">
        <v>5651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66"/>
        <v>500000</v>
      </c>
      <c r="H16424" s="69" t="s">
        <v>2038</v>
      </c>
      <c r="I16424" s="73" t="s">
        <v>12708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66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6938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66"/>
        <v>115000</v>
      </c>
      <c r="H16426" s="69" t="s">
        <v>536</v>
      </c>
      <c r="I16426" s="73" t="s">
        <v>12709</v>
      </c>
    </row>
    <row r="16427" spans="1:9" hidden="1" x14ac:dyDescent="0.25">
      <c r="A16427" s="218">
        <v>44571</v>
      </c>
      <c r="B16427" s="79" t="s">
        <v>4852</v>
      </c>
      <c r="C16427" s="60" t="s">
        <v>4853</v>
      </c>
      <c r="D16427" s="60">
        <v>1</v>
      </c>
      <c r="E16427" s="60" t="s">
        <v>31</v>
      </c>
      <c r="F16427" s="61">
        <v>187035</v>
      </c>
      <c r="G16427" s="68">
        <f t="shared" si="466"/>
        <v>187035</v>
      </c>
      <c r="H16427" s="69" t="s">
        <v>536</v>
      </c>
      <c r="I16427" s="73" t="s">
        <v>12709</v>
      </c>
    </row>
    <row r="16428" spans="1:9" hidden="1" x14ac:dyDescent="0.25">
      <c r="A16428" s="218">
        <v>44571</v>
      </c>
      <c r="B16428" s="63" t="s">
        <v>4170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66"/>
        <v>21000</v>
      </c>
      <c r="H16428" s="69" t="s">
        <v>536</v>
      </c>
      <c r="I16428" s="73" t="s">
        <v>12709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66"/>
        <v>162500</v>
      </c>
      <c r="H16429" s="69" t="s">
        <v>536</v>
      </c>
      <c r="I16429" s="73" t="s">
        <v>12709</v>
      </c>
    </row>
    <row r="16430" spans="1:9" hidden="1" x14ac:dyDescent="0.25">
      <c r="A16430" s="218">
        <v>44571</v>
      </c>
      <c r="B16430" s="60" t="s">
        <v>5110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12709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12709</v>
      </c>
    </row>
    <row r="16432" spans="1:9" hidden="1" x14ac:dyDescent="0.25">
      <c r="A16432" s="218">
        <v>44571</v>
      </c>
      <c r="B16432" s="60" t="s">
        <v>115</v>
      </c>
      <c r="C16432" s="60" t="s">
        <v>12710</v>
      </c>
      <c r="D16432" s="65">
        <v>1</v>
      </c>
      <c r="E16432" s="66" t="s">
        <v>71</v>
      </c>
      <c r="F16432" s="72">
        <v>2100000</v>
      </c>
      <c r="G16432" s="68">
        <f t="shared" ref="G16432:G16478" si="467">F16432*D16432</f>
        <v>2100000</v>
      </c>
      <c r="H16432" s="86" t="s">
        <v>2007</v>
      </c>
      <c r="I16432" s="73" t="s">
        <v>12711</v>
      </c>
    </row>
    <row r="16433" spans="1:9" hidden="1" x14ac:dyDescent="0.25">
      <c r="A16433" s="218">
        <v>44571</v>
      </c>
      <c r="B16433" s="60" t="s">
        <v>115</v>
      </c>
      <c r="C16433" s="60" t="s">
        <v>11679</v>
      </c>
      <c r="D16433" s="60">
        <v>1</v>
      </c>
      <c r="E16433" s="60" t="s">
        <v>71</v>
      </c>
      <c r="F16433" s="72">
        <v>2100000</v>
      </c>
      <c r="G16433" s="68">
        <f t="shared" si="467"/>
        <v>2100000</v>
      </c>
      <c r="H16433" s="86" t="s">
        <v>2007</v>
      </c>
      <c r="I16433" s="73" t="s">
        <v>12711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67"/>
        <v>297000</v>
      </c>
      <c r="H16434" s="86" t="s">
        <v>2007</v>
      </c>
      <c r="I16434" s="73" t="s">
        <v>12711</v>
      </c>
    </row>
    <row r="16435" spans="1:9" hidden="1" x14ac:dyDescent="0.25">
      <c r="A16435" s="218">
        <v>44571</v>
      </c>
      <c r="B16435" s="60" t="s">
        <v>6475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67"/>
        <v>95000</v>
      </c>
      <c r="H16435" s="86" t="s">
        <v>2007</v>
      </c>
      <c r="I16435" s="73" t="s">
        <v>12711</v>
      </c>
    </row>
    <row r="16436" spans="1:9" hidden="1" x14ac:dyDescent="0.25">
      <c r="A16436" s="218">
        <v>44571</v>
      </c>
      <c r="B16436" s="63" t="s">
        <v>7201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67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67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7112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67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67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67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67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67"/>
        <v>550000</v>
      </c>
      <c r="H16442" s="69" t="s">
        <v>3894</v>
      </c>
      <c r="I16442" s="73" t="s">
        <v>11376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67"/>
        <v>650000</v>
      </c>
      <c r="H16443" s="69" t="s">
        <v>3894</v>
      </c>
      <c r="I16443" s="73" t="s">
        <v>11376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67"/>
        <v>800000</v>
      </c>
      <c r="H16444" s="69" t="s">
        <v>3894</v>
      </c>
      <c r="I16444" s="73" t="s">
        <v>11376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67"/>
        <v>1920000</v>
      </c>
      <c r="H16445" s="69" t="s">
        <v>3894</v>
      </c>
      <c r="I16445" s="73" t="s">
        <v>11376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67"/>
        <v>650000</v>
      </c>
      <c r="H16446" s="69" t="s">
        <v>3894</v>
      </c>
      <c r="I16446" s="73" t="s">
        <v>11376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67"/>
        <v>6450000</v>
      </c>
      <c r="H16447" s="69" t="s">
        <v>3894</v>
      </c>
      <c r="I16447" s="73" t="s">
        <v>11376</v>
      </c>
    </row>
    <row r="16448" spans="1:9" hidden="1" x14ac:dyDescent="0.25">
      <c r="A16448" s="218">
        <v>44630</v>
      </c>
      <c r="B16448" s="60" t="s">
        <v>7208</v>
      </c>
      <c r="C16448" s="87" t="s">
        <v>7209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67"/>
        <v>13125</v>
      </c>
      <c r="H16449" s="69" t="s">
        <v>12681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67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67"/>
        <v>264000</v>
      </c>
      <c r="H16451" s="86" t="s">
        <v>1101</v>
      </c>
      <c r="I16451" s="73" t="s">
        <v>12712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67"/>
        <v>264000</v>
      </c>
      <c r="H16452" s="86" t="s">
        <v>1606</v>
      </c>
      <c r="I16452" s="73" t="s">
        <v>12713</v>
      </c>
    </row>
    <row r="16453" spans="1:9" hidden="1" x14ac:dyDescent="0.25">
      <c r="A16453" s="218">
        <v>44630</v>
      </c>
      <c r="B16453" s="63" t="s">
        <v>7213</v>
      </c>
      <c r="C16453" s="75" t="s">
        <v>7209</v>
      </c>
      <c r="D16453" s="65">
        <v>2</v>
      </c>
      <c r="E16453" s="66" t="s">
        <v>31</v>
      </c>
      <c r="F16453" s="68">
        <v>25000</v>
      </c>
      <c r="G16453" s="68">
        <f t="shared" si="467"/>
        <v>50000</v>
      </c>
      <c r="H16453" s="86" t="s">
        <v>7214</v>
      </c>
      <c r="I16453" s="73"/>
    </row>
    <row r="16454" spans="1:9" hidden="1" x14ac:dyDescent="0.25">
      <c r="A16454" s="218">
        <v>44630</v>
      </c>
      <c r="B16454" s="60" t="s">
        <v>7215</v>
      </c>
      <c r="C16454" s="75" t="s">
        <v>7209</v>
      </c>
      <c r="D16454" s="60">
        <v>2</v>
      </c>
      <c r="E16454" s="60" t="s">
        <v>31</v>
      </c>
      <c r="F16454" s="61">
        <v>25000</v>
      </c>
      <c r="G16454" s="68">
        <f t="shared" si="467"/>
        <v>50000</v>
      </c>
      <c r="H16454" s="86" t="s">
        <v>7214</v>
      </c>
      <c r="I16454" s="73"/>
    </row>
    <row r="16455" spans="1:9" hidden="1" x14ac:dyDescent="0.25">
      <c r="A16455" s="218">
        <v>44630</v>
      </c>
      <c r="B16455" s="60" t="s">
        <v>7205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67"/>
        <v>175000</v>
      </c>
      <c r="H16455" s="86" t="s">
        <v>3462</v>
      </c>
      <c r="I16455" s="73" t="s">
        <v>8616</v>
      </c>
    </row>
    <row r="16456" spans="1:9" hidden="1" x14ac:dyDescent="0.25">
      <c r="A16456" s="218">
        <v>44630</v>
      </c>
      <c r="B16456" s="111" t="s">
        <v>7206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67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67"/>
        <v>297000</v>
      </c>
      <c r="H16457" s="86" t="s">
        <v>1791</v>
      </c>
      <c r="I16457" s="73" t="s">
        <v>12714</v>
      </c>
    </row>
    <row r="16458" spans="1:9" hidden="1" x14ac:dyDescent="0.25">
      <c r="A16458" s="218">
        <v>44630</v>
      </c>
      <c r="B16458" s="60" t="s">
        <v>6475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67"/>
        <v>95000</v>
      </c>
      <c r="H16458" s="86" t="s">
        <v>1791</v>
      </c>
      <c r="I16458" s="73" t="s">
        <v>12714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67"/>
        <v>210000</v>
      </c>
      <c r="H16459" s="86" t="s">
        <v>1791</v>
      </c>
      <c r="I16459" s="73" t="s">
        <v>12714</v>
      </c>
    </row>
    <row r="16460" spans="1:9" hidden="1" x14ac:dyDescent="0.25">
      <c r="A16460" s="218">
        <v>44630</v>
      </c>
      <c r="B16460" s="60" t="s">
        <v>8381</v>
      </c>
      <c r="C16460" s="60" t="s">
        <v>8382</v>
      </c>
      <c r="D16460" s="65">
        <v>1</v>
      </c>
      <c r="E16460" s="66" t="s">
        <v>31</v>
      </c>
      <c r="F16460" s="68">
        <v>93000</v>
      </c>
      <c r="G16460" s="68">
        <f t="shared" si="467"/>
        <v>93000</v>
      </c>
      <c r="H16460" s="86" t="s">
        <v>1791</v>
      </c>
      <c r="I16460" s="73" t="s">
        <v>12714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67"/>
        <v>39000</v>
      </c>
      <c r="H16461" s="86" t="s">
        <v>1791</v>
      </c>
      <c r="I16461" s="73" t="s">
        <v>12714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67"/>
        <v>264000</v>
      </c>
      <c r="H16462" s="86" t="s">
        <v>1637</v>
      </c>
      <c r="I16462" s="73" t="s">
        <v>12715</v>
      </c>
    </row>
    <row r="16463" spans="1:9" hidden="1" x14ac:dyDescent="0.25">
      <c r="A16463" s="218">
        <v>44630</v>
      </c>
      <c r="B16463" s="60" t="s">
        <v>8381</v>
      </c>
      <c r="C16463" s="60" t="s">
        <v>8382</v>
      </c>
      <c r="D16463" s="65">
        <v>1</v>
      </c>
      <c r="E16463" s="66" t="s">
        <v>28</v>
      </c>
      <c r="F16463" s="72">
        <v>93000</v>
      </c>
      <c r="G16463" s="68">
        <f t="shared" si="467"/>
        <v>93000</v>
      </c>
      <c r="H16463" s="86" t="s">
        <v>1637</v>
      </c>
      <c r="I16463" s="73" t="s">
        <v>12715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67"/>
        <v>39000</v>
      </c>
      <c r="H16464" s="86" t="s">
        <v>1637</v>
      </c>
      <c r="I16464" s="73" t="s">
        <v>12715</v>
      </c>
    </row>
    <row r="16465" spans="1:9" hidden="1" x14ac:dyDescent="0.25">
      <c r="A16465" s="218">
        <v>44630</v>
      </c>
      <c r="B16465" s="60" t="s">
        <v>12716</v>
      </c>
      <c r="C16465" s="60" t="s">
        <v>4305</v>
      </c>
      <c r="D16465" s="513">
        <v>2</v>
      </c>
      <c r="E16465" s="336" t="s">
        <v>28</v>
      </c>
      <c r="F16465" s="72">
        <v>10000</v>
      </c>
      <c r="G16465" s="68">
        <f t="shared" si="467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67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7029</v>
      </c>
      <c r="C16467" s="119" t="s">
        <v>3986</v>
      </c>
      <c r="D16467" s="65">
        <v>1</v>
      </c>
      <c r="E16467" s="66" t="s">
        <v>31</v>
      </c>
      <c r="F16467" s="67">
        <v>45000</v>
      </c>
      <c r="G16467" s="68">
        <f t="shared" si="467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4205</v>
      </c>
      <c r="C16468" s="71" t="s">
        <v>5967</v>
      </c>
      <c r="D16468" s="65">
        <v>1</v>
      </c>
      <c r="E16468" s="66" t="s">
        <v>31</v>
      </c>
      <c r="F16468" s="67">
        <v>265000</v>
      </c>
      <c r="G16468" s="68">
        <f t="shared" si="467"/>
        <v>265000</v>
      </c>
      <c r="H16468" s="69" t="s">
        <v>1788</v>
      </c>
      <c r="I16468" s="73" t="s">
        <v>12717</v>
      </c>
    </row>
    <row r="16469" spans="1:9" hidden="1" x14ac:dyDescent="0.25">
      <c r="A16469" s="218">
        <v>44630</v>
      </c>
      <c r="B16469" s="79" t="s">
        <v>4852</v>
      </c>
      <c r="C16469" s="60" t="s">
        <v>4853</v>
      </c>
      <c r="D16469" s="81">
        <v>1</v>
      </c>
      <c r="E16469" s="66" t="s">
        <v>31</v>
      </c>
      <c r="F16469" s="67">
        <v>187035</v>
      </c>
      <c r="G16469" s="68">
        <f t="shared" si="467"/>
        <v>187035</v>
      </c>
      <c r="H16469" s="69" t="s">
        <v>1788</v>
      </c>
      <c r="I16469" s="73" t="s">
        <v>12717</v>
      </c>
    </row>
    <row r="16470" spans="1:9" hidden="1" x14ac:dyDescent="0.25">
      <c r="A16470" s="218">
        <v>44630</v>
      </c>
      <c r="B16470" s="79" t="s">
        <v>5651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67"/>
        <v>500000</v>
      </c>
      <c r="H16470" s="69" t="s">
        <v>1788</v>
      </c>
      <c r="I16470" s="73" t="s">
        <v>12717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67"/>
        <v>208134</v>
      </c>
      <c r="H16471" s="69" t="s">
        <v>1105</v>
      </c>
      <c r="I16471" s="73" t="s">
        <v>12718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67"/>
        <v>12500</v>
      </c>
      <c r="H16472" s="69" t="s">
        <v>1105</v>
      </c>
      <c r="I16472" s="73" t="s">
        <v>12718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67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67"/>
        <v>1820000</v>
      </c>
      <c r="H16474" s="69" t="s">
        <v>1101</v>
      </c>
      <c r="I16474" s="73" t="s">
        <v>12719</v>
      </c>
    </row>
    <row r="16475" spans="1:9" hidden="1" x14ac:dyDescent="0.25">
      <c r="A16475" s="218">
        <v>44630</v>
      </c>
      <c r="B16475" s="60" t="s">
        <v>115</v>
      </c>
      <c r="C16475" s="71" t="s">
        <v>12720</v>
      </c>
      <c r="D16475" s="65">
        <v>1</v>
      </c>
      <c r="E16475" s="76" t="s">
        <v>71</v>
      </c>
      <c r="F16475" s="72">
        <v>2100000</v>
      </c>
      <c r="G16475" s="68">
        <f t="shared" si="467"/>
        <v>2100000</v>
      </c>
      <c r="H16475" s="69" t="s">
        <v>1101</v>
      </c>
      <c r="I16475" s="73" t="s">
        <v>12719</v>
      </c>
    </row>
    <row r="16476" spans="1:9" hidden="1" x14ac:dyDescent="0.25">
      <c r="A16476" s="218">
        <v>44630</v>
      </c>
      <c r="B16476" s="60" t="s">
        <v>115</v>
      </c>
      <c r="C16476" s="60" t="s">
        <v>12721</v>
      </c>
      <c r="D16476" s="60">
        <v>1</v>
      </c>
      <c r="E16476" s="60" t="s">
        <v>71</v>
      </c>
      <c r="F16476" s="61">
        <v>2100000</v>
      </c>
      <c r="G16476" s="68">
        <f t="shared" si="467"/>
        <v>2100000</v>
      </c>
      <c r="H16476" s="69" t="s">
        <v>1101</v>
      </c>
      <c r="I16476" s="73" t="s">
        <v>12719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67"/>
        <v>62000</v>
      </c>
      <c r="H16477" s="69" t="s">
        <v>1101</v>
      </c>
      <c r="I16477" s="73" t="s">
        <v>12719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67"/>
        <v>94000</v>
      </c>
      <c r="H16478" s="69" t="s">
        <v>3462</v>
      </c>
      <c r="I16478" s="60" t="s">
        <v>12722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12722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12722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68">F16481*D16481</f>
        <v>32500</v>
      </c>
      <c r="H16481" s="69" t="s">
        <v>3462</v>
      </c>
      <c r="I16481" s="60" t="s">
        <v>12722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68"/>
        <v>20000</v>
      </c>
      <c r="H16482" s="69" t="s">
        <v>3462</v>
      </c>
      <c r="I16482" s="60" t="s">
        <v>12722</v>
      </c>
    </row>
    <row r="16483" spans="1:9" hidden="1" x14ac:dyDescent="0.25">
      <c r="A16483" s="218">
        <v>44630</v>
      </c>
      <c r="B16483" s="60" t="s">
        <v>4925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68"/>
        <v>10000</v>
      </c>
      <c r="H16483" s="69" t="s">
        <v>3462</v>
      </c>
      <c r="I16483" s="60" t="s">
        <v>12722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68"/>
        <v>248000</v>
      </c>
      <c r="H16484" s="69" t="s">
        <v>3462</v>
      </c>
      <c r="I16484" s="60" t="s">
        <v>12722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68"/>
        <v>33000</v>
      </c>
      <c r="H16485" s="69" t="s">
        <v>3462</v>
      </c>
      <c r="I16485" s="60" t="s">
        <v>12722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68"/>
        <v>22500</v>
      </c>
      <c r="H16486" s="69" t="s">
        <v>3462</v>
      </c>
      <c r="I16486" s="60" t="s">
        <v>12722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68"/>
        <v>24750</v>
      </c>
      <c r="H16487" s="69" t="s">
        <v>3462</v>
      </c>
      <c r="I16487" s="60" t="s">
        <v>12722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68"/>
        <v>65000</v>
      </c>
      <c r="H16488" s="69" t="s">
        <v>3462</v>
      </c>
      <c r="I16488" s="60" t="s">
        <v>12722</v>
      </c>
    </row>
    <row r="16489" spans="1:9" hidden="1" x14ac:dyDescent="0.25">
      <c r="A16489" s="218">
        <v>44630</v>
      </c>
      <c r="B16489" s="60" t="s">
        <v>7212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68"/>
        <v>230000</v>
      </c>
      <c r="H16489" s="69" t="s">
        <v>3462</v>
      </c>
      <c r="I16489" s="60" t="s">
        <v>12722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68"/>
        <v>900000</v>
      </c>
      <c r="H16490" s="69" t="s">
        <v>3894</v>
      </c>
      <c r="I16490" s="60" t="s">
        <v>11384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68"/>
        <v>239760</v>
      </c>
      <c r="H16491" s="69" t="s">
        <v>3894</v>
      </c>
      <c r="I16491" s="60" t="s">
        <v>11384</v>
      </c>
    </row>
    <row r="16492" spans="1:9" hidden="1" x14ac:dyDescent="0.25">
      <c r="A16492" s="218">
        <v>44630</v>
      </c>
      <c r="B16492" s="77" t="s">
        <v>6773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68"/>
        <v>308692</v>
      </c>
      <c r="H16492" s="69" t="s">
        <v>3894</v>
      </c>
      <c r="I16492" s="60" t="s">
        <v>11384</v>
      </c>
    </row>
    <row r="16493" spans="1:9" hidden="1" x14ac:dyDescent="0.25">
      <c r="A16493" s="218">
        <v>44630</v>
      </c>
      <c r="B16493" s="63" t="s">
        <v>7216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68"/>
        <v>2346500</v>
      </c>
      <c r="H16493" s="86" t="s">
        <v>7217</v>
      </c>
      <c r="I16493" s="60"/>
    </row>
    <row r="16494" spans="1:9" hidden="1" x14ac:dyDescent="0.25">
      <c r="A16494" s="85">
        <v>44630</v>
      </c>
      <c r="B16494" s="60" t="s">
        <v>6556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68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68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68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11078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68"/>
        <v>30000</v>
      </c>
      <c r="H16497" s="69" t="s">
        <v>12681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68"/>
        <v>10500</v>
      </c>
      <c r="H16498" s="69" t="s">
        <v>12681</v>
      </c>
      <c r="I16498" s="73"/>
    </row>
    <row r="16499" spans="1:9" hidden="1" x14ac:dyDescent="0.25">
      <c r="A16499" s="218">
        <v>44661</v>
      </c>
      <c r="B16499" s="60" t="s">
        <v>7218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68"/>
        <v>180000</v>
      </c>
      <c r="H16499" s="86" t="s">
        <v>7219</v>
      </c>
      <c r="I16499" s="73"/>
    </row>
    <row r="16500" spans="1:9" hidden="1" x14ac:dyDescent="0.25">
      <c r="A16500" s="218">
        <v>44661</v>
      </c>
      <c r="B16500" s="60" t="s">
        <v>5628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68"/>
        <v>20000</v>
      </c>
      <c r="H16500" s="86" t="s">
        <v>7219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68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7220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68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12644</v>
      </c>
      <c r="C16503" s="65" t="s">
        <v>12723</v>
      </c>
      <c r="D16503" s="65">
        <v>1</v>
      </c>
      <c r="E16503" s="66" t="s">
        <v>31</v>
      </c>
      <c r="F16503" s="217">
        <v>1650000</v>
      </c>
      <c r="G16503" s="68">
        <f t="shared" si="468"/>
        <v>1650000</v>
      </c>
      <c r="H16503" s="86" t="s">
        <v>552</v>
      </c>
      <c r="I16503" s="73" t="s">
        <v>12724</v>
      </c>
    </row>
    <row r="16504" spans="1:9" hidden="1" x14ac:dyDescent="0.25">
      <c r="A16504" s="218">
        <v>44661</v>
      </c>
      <c r="B16504" s="60" t="s">
        <v>12644</v>
      </c>
      <c r="C16504" s="65" t="s">
        <v>12725</v>
      </c>
      <c r="D16504" s="60">
        <v>1</v>
      </c>
      <c r="E16504" s="60" t="s">
        <v>31</v>
      </c>
      <c r="F16504" s="217">
        <v>1650000</v>
      </c>
      <c r="G16504" s="68">
        <f t="shared" si="468"/>
        <v>1650000</v>
      </c>
      <c r="H16504" s="86" t="s">
        <v>552</v>
      </c>
      <c r="I16504" s="73" t="s">
        <v>12724</v>
      </c>
    </row>
    <row r="16505" spans="1:9" hidden="1" x14ac:dyDescent="0.25">
      <c r="A16505" s="218">
        <v>44661</v>
      </c>
      <c r="B16505" s="60" t="s">
        <v>12644</v>
      </c>
      <c r="C16505" s="65" t="s">
        <v>12726</v>
      </c>
      <c r="D16505" s="65">
        <v>1</v>
      </c>
      <c r="E16505" s="66" t="s">
        <v>31</v>
      </c>
      <c r="F16505" s="217">
        <v>1650000</v>
      </c>
      <c r="G16505" s="68">
        <f t="shared" si="468"/>
        <v>1650000</v>
      </c>
      <c r="H16505" s="86" t="s">
        <v>552</v>
      </c>
      <c r="I16505" s="73" t="s">
        <v>12724</v>
      </c>
    </row>
    <row r="16506" spans="1:9" hidden="1" x14ac:dyDescent="0.25">
      <c r="A16506" s="218">
        <v>44661</v>
      </c>
      <c r="B16506" s="60" t="s">
        <v>12644</v>
      </c>
      <c r="C16506" s="65" t="s">
        <v>12727</v>
      </c>
      <c r="D16506" s="65">
        <v>1</v>
      </c>
      <c r="E16506" s="66" t="s">
        <v>31</v>
      </c>
      <c r="F16506" s="217">
        <v>1650000</v>
      </c>
      <c r="G16506" s="68">
        <f t="shared" si="468"/>
        <v>1650000</v>
      </c>
      <c r="H16506" s="86" t="s">
        <v>552</v>
      </c>
      <c r="I16506" s="73" t="s">
        <v>12724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68"/>
        <v>480000</v>
      </c>
      <c r="H16507" s="86" t="s">
        <v>552</v>
      </c>
      <c r="I16507" s="73" t="s">
        <v>12724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68"/>
        <v>65000</v>
      </c>
      <c r="H16508" s="86" t="s">
        <v>552</v>
      </c>
      <c r="I16508" s="73" t="s">
        <v>12724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68"/>
        <v>75000</v>
      </c>
      <c r="H16509" s="86" t="s">
        <v>552</v>
      </c>
      <c r="I16509" s="73" t="s">
        <v>12724</v>
      </c>
    </row>
    <row r="16510" spans="1:9" hidden="1" x14ac:dyDescent="0.25">
      <c r="A16510" s="218">
        <v>44661</v>
      </c>
      <c r="B16510" s="60" t="s">
        <v>7221</v>
      </c>
      <c r="C16510" s="87" t="s">
        <v>7222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69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6491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69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69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7048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69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7169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69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69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7229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69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7229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69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12684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69"/>
        <v>1800000</v>
      </c>
      <c r="H16520" s="86" t="s">
        <v>12728</v>
      </c>
      <c r="I16520" s="73"/>
    </row>
    <row r="16521" spans="1:9" hidden="1" x14ac:dyDescent="0.25">
      <c r="A16521" s="218">
        <v>44691</v>
      </c>
      <c r="B16521" s="60" t="s">
        <v>12684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69"/>
        <v>1800000</v>
      </c>
      <c r="H16521" s="86" t="s">
        <v>12728</v>
      </c>
      <c r="I16521" s="73"/>
    </row>
    <row r="16522" spans="1:9" hidden="1" x14ac:dyDescent="0.25">
      <c r="A16522" s="218">
        <v>44691</v>
      </c>
      <c r="B16522" s="60" t="s">
        <v>12684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69"/>
        <v>1800000</v>
      </c>
      <c r="H16522" s="86" t="s">
        <v>12728</v>
      </c>
      <c r="I16522" s="73"/>
    </row>
    <row r="16523" spans="1:9" hidden="1" x14ac:dyDescent="0.25">
      <c r="A16523" s="218">
        <v>44691</v>
      </c>
      <c r="B16523" s="60" t="s">
        <v>12684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69"/>
        <v>1800000</v>
      </c>
      <c r="H16523" s="86" t="s">
        <v>12728</v>
      </c>
      <c r="I16523" s="73"/>
    </row>
    <row r="16524" spans="1:9" hidden="1" x14ac:dyDescent="0.25">
      <c r="A16524" s="218">
        <v>44691</v>
      </c>
      <c r="B16524" s="60" t="s">
        <v>12684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69"/>
        <v>1800000</v>
      </c>
      <c r="H16524" s="86" t="s">
        <v>12728</v>
      </c>
      <c r="I16524" s="73"/>
    </row>
    <row r="16525" spans="1:9" hidden="1" x14ac:dyDescent="0.25">
      <c r="A16525" s="218">
        <v>44691</v>
      </c>
      <c r="B16525" s="63" t="s">
        <v>7226</v>
      </c>
      <c r="C16525" s="87" t="s">
        <v>4097</v>
      </c>
      <c r="D16525" s="65">
        <v>1</v>
      </c>
      <c r="E16525" s="66" t="s">
        <v>71</v>
      </c>
      <c r="F16525" s="67">
        <v>6000000</v>
      </c>
      <c r="G16525" s="68">
        <f t="shared" si="469"/>
        <v>6000000</v>
      </c>
      <c r="H16525" s="69" t="s">
        <v>2058</v>
      </c>
      <c r="I16525" s="73" t="s">
        <v>12729</v>
      </c>
    </row>
    <row r="16526" spans="1:9" hidden="1" x14ac:dyDescent="0.25">
      <c r="A16526" s="218">
        <v>44691</v>
      </c>
      <c r="B16526" s="63" t="s">
        <v>7231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69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5160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69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7232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69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12730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69"/>
        <v>3320000</v>
      </c>
      <c r="H16529" s="69" t="s">
        <v>7228</v>
      </c>
      <c r="I16529" s="73" t="s">
        <v>12731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7228</v>
      </c>
      <c r="I16530" s="73" t="s">
        <v>12731</v>
      </c>
    </row>
    <row r="16531" spans="1:9" hidden="1" x14ac:dyDescent="0.25">
      <c r="A16531" s="218">
        <v>44691</v>
      </c>
      <c r="B16531" s="60" t="s">
        <v>7224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69"/>
        <v>75000</v>
      </c>
      <c r="H16531" s="69" t="s">
        <v>7228</v>
      </c>
      <c r="I16531" s="73" t="s">
        <v>12731</v>
      </c>
    </row>
    <row r="16532" spans="1:9" hidden="1" x14ac:dyDescent="0.25">
      <c r="A16532" s="218">
        <v>44691</v>
      </c>
      <c r="B16532" s="60" t="s">
        <v>6739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69"/>
        <v>180000</v>
      </c>
      <c r="H16532" s="69" t="s">
        <v>7228</v>
      </c>
      <c r="I16532" s="73" t="s">
        <v>12731</v>
      </c>
    </row>
    <row r="16533" spans="1:9" hidden="1" x14ac:dyDescent="0.25">
      <c r="A16533" s="218">
        <v>44691</v>
      </c>
      <c r="B16533" s="60" t="s">
        <v>6923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69"/>
        <v>91000</v>
      </c>
      <c r="H16533" s="69" t="s">
        <v>7228</v>
      </c>
      <c r="I16533" s="73" t="s">
        <v>12731</v>
      </c>
    </row>
    <row r="16534" spans="1:9" hidden="1" x14ac:dyDescent="0.25">
      <c r="A16534" s="218">
        <v>44691</v>
      </c>
      <c r="B16534" s="63" t="s">
        <v>4104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69"/>
        <v>36000</v>
      </c>
      <c r="H16534" s="69" t="s">
        <v>7228</v>
      </c>
      <c r="I16534" s="73" t="s">
        <v>12731</v>
      </c>
    </row>
    <row r="16535" spans="1:9" hidden="1" x14ac:dyDescent="0.25">
      <c r="A16535" s="218">
        <v>44722</v>
      </c>
      <c r="B16535" s="60" t="s">
        <v>7165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69"/>
        <v>360000</v>
      </c>
      <c r="H16535" s="69" t="s">
        <v>12732</v>
      </c>
      <c r="I16535" s="73" t="s">
        <v>12733</v>
      </c>
    </row>
    <row r="16536" spans="1:9" hidden="1" x14ac:dyDescent="0.25">
      <c r="A16536" s="218">
        <v>44722</v>
      </c>
      <c r="B16536" s="60" t="s">
        <v>10575</v>
      </c>
      <c r="C16536" s="60" t="s">
        <v>10576</v>
      </c>
      <c r="D16536" s="65">
        <v>1</v>
      </c>
      <c r="E16536" s="76" t="s">
        <v>1504</v>
      </c>
      <c r="F16536" s="224">
        <v>1500000</v>
      </c>
      <c r="G16536" s="68">
        <f t="shared" si="469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11024</v>
      </c>
      <c r="C16537" s="60" t="s">
        <v>11025</v>
      </c>
      <c r="D16537" s="65">
        <v>3</v>
      </c>
      <c r="E16537" s="60" t="s">
        <v>28</v>
      </c>
      <c r="F16537" s="67">
        <v>55000</v>
      </c>
      <c r="G16537" s="68">
        <f t="shared" si="469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69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4522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69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7237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69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69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7239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7235</v>
      </c>
      <c r="C16543" s="87" t="s">
        <v>5456</v>
      </c>
      <c r="D16543" s="65">
        <v>1</v>
      </c>
      <c r="E16543" s="66" t="s">
        <v>31</v>
      </c>
      <c r="F16543" s="62">
        <v>8000</v>
      </c>
      <c r="G16543" s="68">
        <f t="shared" si="469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7236</v>
      </c>
      <c r="C16544" s="75" t="s">
        <v>5456</v>
      </c>
      <c r="D16544" s="65">
        <v>1</v>
      </c>
      <c r="E16544" s="66" t="s">
        <v>31</v>
      </c>
      <c r="F16544" s="68">
        <v>172500</v>
      </c>
      <c r="G16544" s="68">
        <f t="shared" si="469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5335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69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7244</v>
      </c>
      <c r="C16546" s="75" t="s">
        <v>7245</v>
      </c>
      <c r="D16546" s="65">
        <v>1</v>
      </c>
      <c r="E16546" s="66" t="s">
        <v>31</v>
      </c>
      <c r="F16546" s="68">
        <v>75000</v>
      </c>
      <c r="G16546" s="68">
        <f t="shared" si="469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69"/>
        <v>138756</v>
      </c>
      <c r="H16547" s="86" t="s">
        <v>7238</v>
      </c>
      <c r="I16547" s="73" t="s">
        <v>8616</v>
      </c>
    </row>
    <row r="16548" spans="1:9" hidden="1" x14ac:dyDescent="0.25">
      <c r="A16548" s="218">
        <v>44722</v>
      </c>
      <c r="B16548" s="60" t="s">
        <v>7237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69"/>
        <v>900000</v>
      </c>
      <c r="H16548" s="86" t="s">
        <v>7238</v>
      </c>
      <c r="I16548" s="73" t="s">
        <v>8616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69"/>
        <v>12500</v>
      </c>
      <c r="H16549" s="69" t="s">
        <v>7238</v>
      </c>
      <c r="I16549" s="73" t="s">
        <v>8616</v>
      </c>
    </row>
    <row r="16550" spans="1:9" hidden="1" x14ac:dyDescent="0.25">
      <c r="A16550" s="218">
        <v>44722</v>
      </c>
      <c r="B16550" s="75" t="s">
        <v>7240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69"/>
        <v>4500</v>
      </c>
      <c r="H16550" s="86" t="s">
        <v>12734</v>
      </c>
      <c r="I16550" s="73"/>
    </row>
    <row r="16551" spans="1:9" hidden="1" x14ac:dyDescent="0.25">
      <c r="A16551" s="218">
        <v>44722</v>
      </c>
      <c r="B16551" s="60" t="s">
        <v>7242</v>
      </c>
      <c r="C16551" s="75" t="s">
        <v>7243</v>
      </c>
      <c r="D16551" s="81">
        <v>1</v>
      </c>
      <c r="E16551" s="66" t="s">
        <v>884</v>
      </c>
      <c r="F16551" s="68">
        <v>72000</v>
      </c>
      <c r="G16551" s="68">
        <f t="shared" si="469"/>
        <v>72000</v>
      </c>
      <c r="H16551" s="69" t="s">
        <v>3947</v>
      </c>
      <c r="I16551" s="73"/>
    </row>
    <row r="16552" spans="1:9" hidden="1" x14ac:dyDescent="0.25">
      <c r="A16552" s="218">
        <v>44722</v>
      </c>
      <c r="B16552" s="60" t="s">
        <v>7241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69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4884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69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7246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69"/>
        <v>50000</v>
      </c>
      <c r="H16554" s="86" t="s">
        <v>7247</v>
      </c>
      <c r="I16554" s="73"/>
    </row>
    <row r="16555" spans="1:9" hidden="1" x14ac:dyDescent="0.25">
      <c r="A16555" s="218">
        <v>44722</v>
      </c>
      <c r="B16555" s="60" t="s">
        <v>7248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69"/>
        <v>28000</v>
      </c>
      <c r="H16555" s="86" t="s">
        <v>7247</v>
      </c>
      <c r="I16555" s="73"/>
    </row>
    <row r="16556" spans="1:9" hidden="1" x14ac:dyDescent="0.25">
      <c r="A16556" s="218">
        <v>44722</v>
      </c>
      <c r="B16556" s="60" t="s">
        <v>6485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69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7251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69"/>
        <v>190000</v>
      </c>
      <c r="H16557" s="86" t="s">
        <v>1306</v>
      </c>
      <c r="I16557" s="73" t="s">
        <v>8616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69"/>
        <v>49500</v>
      </c>
      <c r="H16558" s="69" t="s">
        <v>1306</v>
      </c>
      <c r="I16558" s="73" t="s">
        <v>8616</v>
      </c>
    </row>
    <row r="16559" spans="1:9" hidden="1" x14ac:dyDescent="0.25">
      <c r="A16559" s="218">
        <v>44722</v>
      </c>
      <c r="B16559" s="60" t="s">
        <v>7253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69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4522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69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69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69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69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6938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69"/>
        <v>120000</v>
      </c>
      <c r="H16564" s="69" t="s">
        <v>1146</v>
      </c>
      <c r="I16564" s="73" t="s">
        <v>12735</v>
      </c>
    </row>
    <row r="16565" spans="1:9" hidden="1" x14ac:dyDescent="0.25">
      <c r="A16565" s="218">
        <v>44752</v>
      </c>
      <c r="B16565" s="60" t="s">
        <v>7254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69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69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69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69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4925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69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69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69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69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69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69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9556</v>
      </c>
      <c r="C16575" s="60" t="s">
        <v>12736</v>
      </c>
      <c r="D16575" s="60">
        <v>1</v>
      </c>
      <c r="E16575" s="71" t="s">
        <v>31</v>
      </c>
      <c r="F16575" s="61">
        <v>1400000</v>
      </c>
      <c r="G16575" s="68">
        <f t="shared" si="469"/>
        <v>1400000</v>
      </c>
      <c r="H16575" s="69" t="s">
        <v>714</v>
      </c>
      <c r="I16575" s="73" t="s">
        <v>12737</v>
      </c>
    </row>
    <row r="16576" spans="1:9" hidden="1" x14ac:dyDescent="0.25">
      <c r="A16576" s="218">
        <v>44752</v>
      </c>
      <c r="B16576" s="79" t="s">
        <v>5651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70">F16576*D16576</f>
        <v>500000</v>
      </c>
      <c r="H16576" s="86" t="s">
        <v>714</v>
      </c>
      <c r="I16576" s="73" t="s">
        <v>12737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70"/>
        <v>297000</v>
      </c>
      <c r="H16577" s="86" t="s">
        <v>1788</v>
      </c>
      <c r="I16577" s="73" t="s">
        <v>12738</v>
      </c>
    </row>
    <row r="16578" spans="1:9" hidden="1" x14ac:dyDescent="0.25">
      <c r="A16578" s="218">
        <v>44752</v>
      </c>
      <c r="B16578" s="111" t="s">
        <v>6937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70"/>
        <v>120000</v>
      </c>
      <c r="H16578" s="86" t="s">
        <v>1788</v>
      </c>
      <c r="I16578" s="73" t="s">
        <v>12738</v>
      </c>
    </row>
    <row r="16579" spans="1:9" hidden="1" x14ac:dyDescent="0.25">
      <c r="A16579" s="218">
        <v>44752</v>
      </c>
      <c r="B16579" s="60" t="s">
        <v>6475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70"/>
        <v>95000</v>
      </c>
      <c r="H16579" s="86" t="s">
        <v>1788</v>
      </c>
      <c r="I16579" s="73" t="s">
        <v>12738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70"/>
        <v>34689</v>
      </c>
      <c r="H16580" s="86" t="s">
        <v>1788</v>
      </c>
      <c r="I16580" s="73" t="s">
        <v>12738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70"/>
        <v>20000</v>
      </c>
      <c r="H16581" s="69" t="s">
        <v>7294</v>
      </c>
      <c r="I16581" s="73"/>
    </row>
    <row r="16582" spans="1:9" hidden="1" x14ac:dyDescent="0.25">
      <c r="A16582" s="218">
        <v>44752</v>
      </c>
      <c r="B16582" s="75" t="s">
        <v>7256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70"/>
        <v>45000</v>
      </c>
      <c r="H16582" s="69" t="s">
        <v>7294</v>
      </c>
      <c r="I16582" s="73"/>
    </row>
    <row r="16583" spans="1:9" hidden="1" x14ac:dyDescent="0.25">
      <c r="A16583" s="218">
        <v>44752</v>
      </c>
      <c r="B16583" s="60" t="s">
        <v>7256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70"/>
        <v>90000</v>
      </c>
      <c r="H16583" s="69" t="s">
        <v>7294</v>
      </c>
      <c r="I16583" s="73"/>
    </row>
    <row r="16584" spans="1:9" hidden="1" x14ac:dyDescent="0.25">
      <c r="A16584" s="218">
        <v>44752</v>
      </c>
      <c r="B16584" s="60" t="s">
        <v>12644</v>
      </c>
      <c r="C16584" s="65" t="s">
        <v>12739</v>
      </c>
      <c r="D16584" s="81">
        <v>1</v>
      </c>
      <c r="E16584" s="66" t="s">
        <v>31</v>
      </c>
      <c r="F16584" s="217">
        <v>1650000</v>
      </c>
      <c r="G16584" s="68">
        <f t="shared" si="470"/>
        <v>1650000</v>
      </c>
      <c r="H16584" s="69" t="s">
        <v>552</v>
      </c>
      <c r="I16584" s="73" t="s">
        <v>12740</v>
      </c>
    </row>
    <row r="16585" spans="1:9" hidden="1" x14ac:dyDescent="0.25">
      <c r="A16585" s="218">
        <v>44752</v>
      </c>
      <c r="B16585" s="60" t="s">
        <v>12644</v>
      </c>
      <c r="C16585" s="65" t="s">
        <v>12741</v>
      </c>
      <c r="D16585" s="60">
        <v>1</v>
      </c>
      <c r="E16585" s="71" t="s">
        <v>31</v>
      </c>
      <c r="F16585" s="217">
        <v>1650000</v>
      </c>
      <c r="G16585" s="68">
        <f t="shared" si="470"/>
        <v>1650000</v>
      </c>
      <c r="H16585" s="69" t="s">
        <v>552</v>
      </c>
      <c r="I16585" s="73" t="s">
        <v>12740</v>
      </c>
    </row>
    <row r="16586" spans="1:9" hidden="1" x14ac:dyDescent="0.25">
      <c r="A16586" s="218">
        <v>44752</v>
      </c>
      <c r="B16586" s="60" t="s">
        <v>12644</v>
      </c>
      <c r="C16586" s="520" t="s">
        <v>12742</v>
      </c>
      <c r="D16586" s="65">
        <v>1</v>
      </c>
      <c r="E16586" s="76" t="s">
        <v>31</v>
      </c>
      <c r="F16586" s="217">
        <v>1650000</v>
      </c>
      <c r="G16586" s="68">
        <f t="shared" si="470"/>
        <v>1650000</v>
      </c>
      <c r="H16586" s="69" t="s">
        <v>552</v>
      </c>
      <c r="I16586" s="73" t="s">
        <v>12740</v>
      </c>
    </row>
    <row r="16587" spans="1:9" hidden="1" x14ac:dyDescent="0.25">
      <c r="A16587" s="218">
        <v>44752</v>
      </c>
      <c r="B16587" s="60" t="s">
        <v>12644</v>
      </c>
      <c r="C16587" s="520" t="s">
        <v>12742</v>
      </c>
      <c r="D16587" s="65">
        <v>1</v>
      </c>
      <c r="E16587" s="76" t="s">
        <v>31</v>
      </c>
      <c r="F16587" s="217">
        <v>1650000</v>
      </c>
      <c r="G16587" s="68">
        <f t="shared" si="470"/>
        <v>1650000</v>
      </c>
      <c r="H16587" s="69" t="s">
        <v>552</v>
      </c>
      <c r="I16587" s="73" t="s">
        <v>12740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70"/>
        <v>480000</v>
      </c>
      <c r="H16588" s="69" t="s">
        <v>552</v>
      </c>
      <c r="I16588" s="73" t="s">
        <v>12740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70"/>
        <v>624402</v>
      </c>
      <c r="H16589" s="69" t="s">
        <v>552</v>
      </c>
      <c r="I16589" s="60" t="s">
        <v>12743</v>
      </c>
    </row>
    <row r="16590" spans="1:9" hidden="1" x14ac:dyDescent="0.25">
      <c r="A16590" s="218">
        <v>44844</v>
      </c>
      <c r="B16590" s="60" t="s">
        <v>6809</v>
      </c>
      <c r="C16590" s="75" t="s">
        <v>5567</v>
      </c>
      <c r="D16590" s="65">
        <v>1</v>
      </c>
      <c r="E16590" s="66" t="s">
        <v>31</v>
      </c>
      <c r="F16590" s="68">
        <v>78000</v>
      </c>
      <c r="G16590" s="68">
        <f t="shared" si="470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12744</v>
      </c>
      <c r="C16591" s="60" t="s">
        <v>5567</v>
      </c>
      <c r="D16591" s="65">
        <v>1</v>
      </c>
      <c r="E16591" s="66" t="s">
        <v>31</v>
      </c>
      <c r="F16591" s="67">
        <v>97500</v>
      </c>
      <c r="G16591" s="68">
        <f t="shared" si="470"/>
        <v>97500</v>
      </c>
      <c r="H16591" s="69" t="s">
        <v>1041</v>
      </c>
      <c r="I16591" s="73" t="s">
        <v>12745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70"/>
        <v>264000</v>
      </c>
      <c r="H16592" s="69" t="s">
        <v>536</v>
      </c>
      <c r="I16592" s="401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70"/>
        <v>108000</v>
      </c>
      <c r="H16593" s="69" t="s">
        <v>631</v>
      </c>
      <c r="I16593" s="73" t="s">
        <v>12746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70"/>
        <v>36975</v>
      </c>
      <c r="H16594" s="69" t="s">
        <v>631</v>
      </c>
      <c r="I16594" s="73" t="s">
        <v>12746</v>
      </c>
    </row>
    <row r="16595" spans="1:9" hidden="1" x14ac:dyDescent="0.25">
      <c r="A16595" s="218">
        <v>44844</v>
      </c>
      <c r="B16595" s="60" t="s">
        <v>4049</v>
      </c>
      <c r="C16595" s="60" t="s">
        <v>7359</v>
      </c>
      <c r="D16595" s="65">
        <v>1</v>
      </c>
      <c r="E16595" s="66" t="s">
        <v>31</v>
      </c>
      <c r="F16595" s="62">
        <v>126156</v>
      </c>
      <c r="G16595" s="68">
        <f t="shared" si="470"/>
        <v>126156</v>
      </c>
      <c r="H16595" s="86" t="s">
        <v>160</v>
      </c>
      <c r="I16595" s="73" t="s">
        <v>12747</v>
      </c>
    </row>
    <row r="16596" spans="1:9" hidden="1" x14ac:dyDescent="0.25">
      <c r="A16596" s="218">
        <v>44844</v>
      </c>
      <c r="B16596" s="60" t="s">
        <v>12748</v>
      </c>
      <c r="C16596" s="60" t="s">
        <v>12749</v>
      </c>
      <c r="D16596" s="65">
        <v>1</v>
      </c>
      <c r="E16596" s="66" t="s">
        <v>31</v>
      </c>
      <c r="F16596" s="72">
        <v>150000</v>
      </c>
      <c r="G16596" s="217">
        <f t="shared" si="470"/>
        <v>150000</v>
      </c>
      <c r="H16596" s="86" t="s">
        <v>147</v>
      </c>
      <c r="I16596" s="73" t="s">
        <v>12750</v>
      </c>
    </row>
    <row r="16597" spans="1:9" hidden="1" x14ac:dyDescent="0.25">
      <c r="A16597" s="218">
        <v>44844</v>
      </c>
      <c r="B16597" s="79" t="s">
        <v>5651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12751</v>
      </c>
    </row>
    <row r="16598" spans="1:9" hidden="1" x14ac:dyDescent="0.25">
      <c r="A16598" s="218">
        <v>44844</v>
      </c>
      <c r="B16598" s="74" t="s">
        <v>12752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70"/>
        <v>1430000</v>
      </c>
      <c r="H16598" s="86" t="s">
        <v>8511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70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70"/>
        <v>2625</v>
      </c>
      <c r="H16600" s="69" t="s">
        <v>7294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70"/>
        <v>7500</v>
      </c>
      <c r="H16601" s="69" t="s">
        <v>7294</v>
      </c>
      <c r="I16601" s="73"/>
    </row>
    <row r="16602" spans="1:9" hidden="1" x14ac:dyDescent="0.25">
      <c r="A16602" s="218">
        <v>44844</v>
      </c>
      <c r="B16602" s="111" t="s">
        <v>6937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70"/>
        <v>120000</v>
      </c>
      <c r="H16602" s="86" t="s">
        <v>825</v>
      </c>
      <c r="I16602" s="73" t="s">
        <v>12753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70"/>
        <v>264000</v>
      </c>
      <c r="H16603" s="86" t="s">
        <v>825</v>
      </c>
      <c r="I16603" s="73" t="s">
        <v>12753</v>
      </c>
    </row>
    <row r="16604" spans="1:9" hidden="1" x14ac:dyDescent="0.25">
      <c r="A16604" s="218">
        <v>44844</v>
      </c>
      <c r="B16604" s="60" t="s">
        <v>4049</v>
      </c>
      <c r="C16604" s="60" t="s">
        <v>7359</v>
      </c>
      <c r="D16604" s="65">
        <v>1</v>
      </c>
      <c r="E16604" s="66" t="s">
        <v>31</v>
      </c>
      <c r="F16604" s="67">
        <v>126156</v>
      </c>
      <c r="G16604" s="68">
        <f t="shared" si="470"/>
        <v>126156</v>
      </c>
      <c r="H16604" s="86" t="s">
        <v>825</v>
      </c>
      <c r="I16604" s="73" t="s">
        <v>12753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70"/>
        <v>39000</v>
      </c>
      <c r="H16605" s="86" t="s">
        <v>825</v>
      </c>
      <c r="I16605" s="73" t="s">
        <v>12753</v>
      </c>
    </row>
    <row r="16606" spans="1:9" hidden="1" x14ac:dyDescent="0.25">
      <c r="A16606" s="218">
        <v>44844</v>
      </c>
      <c r="B16606" s="60" t="s">
        <v>8381</v>
      </c>
      <c r="C16606" s="60" t="s">
        <v>8382</v>
      </c>
      <c r="D16606" s="81">
        <v>1</v>
      </c>
      <c r="E16606" s="66" t="s">
        <v>31</v>
      </c>
      <c r="F16606" s="217">
        <v>93000</v>
      </c>
      <c r="G16606" s="68">
        <f t="shared" si="470"/>
        <v>93000</v>
      </c>
      <c r="H16606" s="86" t="s">
        <v>825</v>
      </c>
      <c r="I16606" s="73" t="s">
        <v>12753</v>
      </c>
    </row>
    <row r="16607" spans="1:9" hidden="1" x14ac:dyDescent="0.25">
      <c r="A16607" s="218">
        <v>44844</v>
      </c>
      <c r="B16607" s="60" t="s">
        <v>7203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70"/>
        <v>300000</v>
      </c>
      <c r="H16607" s="86" t="s">
        <v>909</v>
      </c>
      <c r="I16607" s="73" t="s">
        <v>12754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70"/>
        <v>297000</v>
      </c>
      <c r="H16608" s="86" t="s">
        <v>909</v>
      </c>
      <c r="I16608" s="73" t="s">
        <v>12754</v>
      </c>
    </row>
    <row r="16609" spans="1:9" hidden="1" x14ac:dyDescent="0.25">
      <c r="A16609" s="218">
        <v>44844</v>
      </c>
      <c r="B16609" s="60" t="s">
        <v>6475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70"/>
        <v>95000</v>
      </c>
      <c r="H16609" s="86" t="s">
        <v>909</v>
      </c>
      <c r="I16609" s="73" t="s">
        <v>12754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70"/>
        <v>910000</v>
      </c>
      <c r="H16610" s="86" t="s">
        <v>909</v>
      </c>
      <c r="I16610" s="73" t="s">
        <v>12754</v>
      </c>
    </row>
    <row r="16611" spans="1:9" hidden="1" x14ac:dyDescent="0.25">
      <c r="A16611" s="218">
        <v>44844</v>
      </c>
      <c r="B16611" s="111" t="s">
        <v>6937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70"/>
        <v>60000</v>
      </c>
      <c r="H16611" s="86" t="s">
        <v>909</v>
      </c>
      <c r="I16611" s="73" t="s">
        <v>12754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70"/>
        <v>193500</v>
      </c>
      <c r="H16612" s="69" t="s">
        <v>3530</v>
      </c>
      <c r="I16612" s="73" t="s">
        <v>12755</v>
      </c>
    </row>
    <row r="16613" spans="1:9" hidden="1" x14ac:dyDescent="0.25">
      <c r="A16613" s="218">
        <v>44844</v>
      </c>
      <c r="B16613" s="79" t="s">
        <v>4852</v>
      </c>
      <c r="C16613" s="60" t="s">
        <v>4853</v>
      </c>
      <c r="D16613" s="65">
        <v>1</v>
      </c>
      <c r="E16613" s="76" t="s">
        <v>31</v>
      </c>
      <c r="F16613" s="89">
        <v>187035</v>
      </c>
      <c r="G16613" s="217">
        <f t="shared" si="470"/>
        <v>187035</v>
      </c>
      <c r="H16613" s="69" t="s">
        <v>3530</v>
      </c>
      <c r="I16613" s="73" t="s">
        <v>12755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70"/>
        <v>37500</v>
      </c>
      <c r="H16614" s="69" t="s">
        <v>3530</v>
      </c>
      <c r="I16614" s="73" t="s">
        <v>12755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70"/>
        <v>888079</v>
      </c>
      <c r="H16615" s="69" t="s">
        <v>3530</v>
      </c>
      <c r="I16615" s="73" t="s">
        <v>12755</v>
      </c>
    </row>
    <row r="16616" spans="1:9" hidden="1" x14ac:dyDescent="0.25">
      <c r="A16616" s="218">
        <v>44844</v>
      </c>
      <c r="B16616" s="94" t="s">
        <v>5168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70"/>
        <v>85000</v>
      </c>
      <c r="H16616" s="69" t="s">
        <v>1637</v>
      </c>
      <c r="I16616" s="73" t="s">
        <v>12756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70"/>
        <v>45000</v>
      </c>
      <c r="H16617" s="69" t="s">
        <v>1637</v>
      </c>
      <c r="I16617" s="73" t="s">
        <v>12756</v>
      </c>
    </row>
    <row r="16618" spans="1:9" hidden="1" x14ac:dyDescent="0.25">
      <c r="A16618" s="218">
        <v>44844</v>
      </c>
      <c r="B16618" s="63" t="s">
        <v>4025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70"/>
        <v>100000</v>
      </c>
      <c r="H16618" s="69" t="s">
        <v>166</v>
      </c>
      <c r="I16618" s="73" t="s">
        <v>12757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70"/>
        <v>230000</v>
      </c>
      <c r="H16619" s="69" t="s">
        <v>166</v>
      </c>
      <c r="I16619" s="73" t="s">
        <v>12757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70"/>
        <v>155000</v>
      </c>
      <c r="H16620" s="69" t="s">
        <v>166</v>
      </c>
      <c r="I16620" s="73" t="s">
        <v>12757</v>
      </c>
    </row>
    <row r="16621" spans="1:9" hidden="1" x14ac:dyDescent="0.25">
      <c r="A16621" s="218">
        <v>44844</v>
      </c>
      <c r="B16621" s="60" t="s">
        <v>465</v>
      </c>
      <c r="C16621" s="60" t="s">
        <v>12758</v>
      </c>
      <c r="D16621" s="65">
        <v>1</v>
      </c>
      <c r="E16621" s="66" t="s">
        <v>31</v>
      </c>
      <c r="F16621" s="72">
        <v>1700000</v>
      </c>
      <c r="G16621" s="68">
        <f t="shared" si="470"/>
        <v>1700000</v>
      </c>
      <c r="H16621" s="69" t="s">
        <v>1788</v>
      </c>
      <c r="I16621" s="60" t="s">
        <v>12759</v>
      </c>
    </row>
    <row r="16622" spans="1:9" hidden="1" x14ac:dyDescent="0.25">
      <c r="A16622" s="218">
        <v>44844</v>
      </c>
      <c r="B16622" s="60" t="s">
        <v>465</v>
      </c>
      <c r="C16622" s="60" t="s">
        <v>12760</v>
      </c>
      <c r="D16622" s="65">
        <v>1</v>
      </c>
      <c r="E16622" s="66" t="s">
        <v>31</v>
      </c>
      <c r="F16622" s="72">
        <v>1700000</v>
      </c>
      <c r="G16622" s="68">
        <f t="shared" si="470"/>
        <v>1700000</v>
      </c>
      <c r="H16622" s="69" t="s">
        <v>1788</v>
      </c>
      <c r="I16622" s="60" t="s">
        <v>12759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70"/>
        <v>350000</v>
      </c>
      <c r="H16623" s="69" t="s">
        <v>1788</v>
      </c>
      <c r="I16623" s="60" t="s">
        <v>12759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70"/>
        <v>80000</v>
      </c>
      <c r="H16624" s="69" t="s">
        <v>1788</v>
      </c>
      <c r="I16624" s="60" t="s">
        <v>12759</v>
      </c>
    </row>
    <row r="16625" spans="1:10" hidden="1" x14ac:dyDescent="0.25">
      <c r="A16625" s="218">
        <v>44844</v>
      </c>
      <c r="B16625" s="60" t="s">
        <v>9556</v>
      </c>
      <c r="C16625" s="60" t="s">
        <v>12761</v>
      </c>
      <c r="D16625" s="65">
        <v>1</v>
      </c>
      <c r="E16625" s="76" t="s">
        <v>31</v>
      </c>
      <c r="F16625" s="224">
        <v>1400000</v>
      </c>
      <c r="G16625" s="68">
        <f t="shared" si="470"/>
        <v>1400000</v>
      </c>
      <c r="H16625" s="69" t="s">
        <v>825</v>
      </c>
      <c r="I16625" s="60" t="s">
        <v>12762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70"/>
        <v>165000</v>
      </c>
      <c r="H16626" s="69" t="s">
        <v>825</v>
      </c>
      <c r="I16626" s="60" t="s">
        <v>12762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70"/>
        <v>40000</v>
      </c>
      <c r="H16627" s="69" t="s">
        <v>825</v>
      </c>
      <c r="I16627" s="60" t="s">
        <v>12762</v>
      </c>
    </row>
    <row r="16628" spans="1:10" hidden="1" x14ac:dyDescent="0.25">
      <c r="A16628" s="218">
        <v>44844</v>
      </c>
      <c r="B16628" s="60" t="s">
        <v>7265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70"/>
        <v>650000</v>
      </c>
      <c r="H16628" s="86" t="s">
        <v>1032</v>
      </c>
      <c r="I16628" s="60" t="s">
        <v>12763</v>
      </c>
    </row>
    <row r="16629" spans="1:10" hidden="1" x14ac:dyDescent="0.25">
      <c r="A16629" s="218">
        <v>44844</v>
      </c>
      <c r="B16629" s="60" t="s">
        <v>9556</v>
      </c>
      <c r="C16629" s="60" t="s">
        <v>12764</v>
      </c>
      <c r="D16629" s="60">
        <v>1</v>
      </c>
      <c r="E16629" s="60" t="s">
        <v>31</v>
      </c>
      <c r="F16629" s="224">
        <v>1400000</v>
      </c>
      <c r="G16629" s="68">
        <f t="shared" si="470"/>
        <v>1400000</v>
      </c>
      <c r="H16629" s="86" t="s">
        <v>566</v>
      </c>
      <c r="I16629" s="60" t="s">
        <v>12763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70"/>
        <v>165000</v>
      </c>
      <c r="H16630" s="86" t="s">
        <v>566</v>
      </c>
      <c r="I16630" s="60" t="s">
        <v>12763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70"/>
        <v>40000</v>
      </c>
      <c r="H16631" s="86" t="s">
        <v>566</v>
      </c>
      <c r="I16631" s="60" t="s">
        <v>12763</v>
      </c>
    </row>
    <row r="16632" spans="1:10" hidden="1" x14ac:dyDescent="0.25">
      <c r="A16632" s="218">
        <v>44844</v>
      </c>
      <c r="B16632" s="60" t="s">
        <v>465</v>
      </c>
      <c r="C16632" s="87" t="s">
        <v>12765</v>
      </c>
      <c r="D16632" s="81">
        <v>1</v>
      </c>
      <c r="E16632" s="66" t="s">
        <v>31</v>
      </c>
      <c r="F16632" s="72">
        <v>1700000</v>
      </c>
      <c r="G16632" s="68">
        <f t="shared" si="470"/>
        <v>1700000</v>
      </c>
      <c r="H16632" s="86" t="s">
        <v>2003</v>
      </c>
      <c r="I16632" s="60" t="s">
        <v>12766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12767</v>
      </c>
      <c r="D16633" s="60">
        <v>1</v>
      </c>
      <c r="E16633" s="60" t="s">
        <v>31</v>
      </c>
      <c r="F16633" s="72">
        <v>1700000</v>
      </c>
      <c r="G16633" s="68">
        <f t="shared" si="470"/>
        <v>1700000</v>
      </c>
      <c r="H16633" s="86" t="s">
        <v>2003</v>
      </c>
      <c r="I16633" s="60" t="s">
        <v>12766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70"/>
        <v>80000</v>
      </c>
      <c r="H16634" s="86" t="s">
        <v>2003</v>
      </c>
      <c r="I16634" s="60" t="s">
        <v>12766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70"/>
        <v>350000</v>
      </c>
      <c r="H16635" s="86" t="s">
        <v>2003</v>
      </c>
      <c r="I16635" s="60" t="s">
        <v>12766</v>
      </c>
    </row>
    <row r="16636" spans="1:10" hidden="1" x14ac:dyDescent="0.25">
      <c r="A16636" s="218">
        <v>44844</v>
      </c>
      <c r="B16636" s="60" t="s">
        <v>465</v>
      </c>
      <c r="C16636" s="60" t="s">
        <v>12768</v>
      </c>
      <c r="D16636" s="60">
        <v>1</v>
      </c>
      <c r="E16636" s="60" t="s">
        <v>31</v>
      </c>
      <c r="F16636" s="72">
        <v>1700000</v>
      </c>
      <c r="G16636" s="68">
        <f t="shared" si="470"/>
        <v>1700000</v>
      </c>
      <c r="H16636" s="86" t="s">
        <v>620</v>
      </c>
      <c r="I16636" s="60" t="s">
        <v>12769</v>
      </c>
    </row>
    <row r="16637" spans="1:10" hidden="1" x14ac:dyDescent="0.25">
      <c r="A16637" s="218">
        <v>44844</v>
      </c>
      <c r="B16637" s="60" t="s">
        <v>465</v>
      </c>
      <c r="C16637" s="60" t="s">
        <v>12770</v>
      </c>
      <c r="D16637" s="60">
        <v>1</v>
      </c>
      <c r="E16637" s="60" t="s">
        <v>31</v>
      </c>
      <c r="F16637" s="72">
        <v>1700000</v>
      </c>
      <c r="G16637" s="68">
        <f t="shared" si="470"/>
        <v>1700000</v>
      </c>
      <c r="H16637" s="86" t="s">
        <v>620</v>
      </c>
      <c r="I16637" s="60" t="s">
        <v>12769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70"/>
        <v>350000</v>
      </c>
      <c r="H16638" s="86" t="s">
        <v>620</v>
      </c>
      <c r="I16638" s="60" t="s">
        <v>12769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70"/>
        <v>75000</v>
      </c>
      <c r="H16639" s="86" t="s">
        <v>552</v>
      </c>
      <c r="I16639" s="60" t="s">
        <v>12771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71">F16640*D16640</f>
        <v>6450000</v>
      </c>
      <c r="H16640" s="86" t="s">
        <v>552</v>
      </c>
      <c r="I16640" s="60" t="s">
        <v>12771</v>
      </c>
    </row>
    <row r="16641" spans="1:9" hidden="1" x14ac:dyDescent="0.25">
      <c r="A16641" s="218">
        <v>44844</v>
      </c>
      <c r="B16641" s="60" t="s">
        <v>115</v>
      </c>
      <c r="C16641" s="60" t="s">
        <v>11940</v>
      </c>
      <c r="D16641" s="60">
        <v>1</v>
      </c>
      <c r="E16641" s="60" t="s">
        <v>71</v>
      </c>
      <c r="F16641" s="61">
        <v>2100000</v>
      </c>
      <c r="G16641" s="68">
        <f t="shared" si="471"/>
        <v>2100000</v>
      </c>
      <c r="H16641" s="86" t="s">
        <v>2214</v>
      </c>
      <c r="I16641" s="60" t="s">
        <v>12772</v>
      </c>
    </row>
    <row r="16642" spans="1:9" hidden="1" x14ac:dyDescent="0.25">
      <c r="A16642" s="218">
        <v>44844</v>
      </c>
      <c r="B16642" s="60" t="s">
        <v>115</v>
      </c>
      <c r="C16642" s="60" t="s">
        <v>11708</v>
      </c>
      <c r="D16642" s="60">
        <v>1</v>
      </c>
      <c r="E16642" s="60" t="s">
        <v>71</v>
      </c>
      <c r="F16642" s="61">
        <v>2100000</v>
      </c>
      <c r="G16642" s="68">
        <f t="shared" si="471"/>
        <v>2100000</v>
      </c>
      <c r="H16642" s="86" t="s">
        <v>2214</v>
      </c>
      <c r="I16642" s="60" t="s">
        <v>12772</v>
      </c>
    </row>
    <row r="16643" spans="1:9" hidden="1" x14ac:dyDescent="0.25">
      <c r="A16643" s="218">
        <v>44844</v>
      </c>
      <c r="B16643" s="111" t="s">
        <v>4522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71"/>
        <v>11500</v>
      </c>
      <c r="H16643" s="86" t="s">
        <v>2214</v>
      </c>
      <c r="I16643" s="60" t="s">
        <v>12772</v>
      </c>
    </row>
    <row r="16644" spans="1:9" hidden="1" x14ac:dyDescent="0.25">
      <c r="A16644" s="218">
        <v>44844</v>
      </c>
      <c r="B16644" s="60" t="s">
        <v>115</v>
      </c>
      <c r="C16644" s="60" t="s">
        <v>12773</v>
      </c>
      <c r="D16644" s="60">
        <v>1</v>
      </c>
      <c r="E16644" s="60" t="s">
        <v>71</v>
      </c>
      <c r="F16644" s="61">
        <v>2100000</v>
      </c>
      <c r="G16644" s="68">
        <f t="shared" si="471"/>
        <v>2100000</v>
      </c>
      <c r="H16644" s="86" t="s">
        <v>2048</v>
      </c>
      <c r="I16644" s="60" t="s">
        <v>12774</v>
      </c>
    </row>
    <row r="16645" spans="1:9" hidden="1" x14ac:dyDescent="0.25">
      <c r="A16645" s="218">
        <v>44844</v>
      </c>
      <c r="B16645" s="60" t="s">
        <v>115</v>
      </c>
      <c r="C16645" s="60" t="s">
        <v>12775</v>
      </c>
      <c r="D16645" s="60">
        <v>1</v>
      </c>
      <c r="E16645" s="60" t="s">
        <v>71</v>
      </c>
      <c r="F16645" s="61">
        <v>2100000</v>
      </c>
      <c r="G16645" s="68">
        <f t="shared" si="471"/>
        <v>2100000</v>
      </c>
      <c r="H16645" s="86" t="s">
        <v>2048</v>
      </c>
      <c r="I16645" s="60" t="s">
        <v>12774</v>
      </c>
    </row>
    <row r="16646" spans="1:9" hidden="1" x14ac:dyDescent="0.25">
      <c r="A16646" s="218">
        <v>44844</v>
      </c>
      <c r="B16646" s="60" t="s">
        <v>115</v>
      </c>
      <c r="C16646" s="60" t="s">
        <v>12776</v>
      </c>
      <c r="D16646" s="60">
        <v>1</v>
      </c>
      <c r="E16646" s="60" t="s">
        <v>71</v>
      </c>
      <c r="F16646" s="61">
        <v>2100000</v>
      </c>
      <c r="G16646" s="68">
        <f t="shared" si="471"/>
        <v>2100000</v>
      </c>
      <c r="H16646" s="86" t="s">
        <v>2048</v>
      </c>
      <c r="I16646" s="60" t="s">
        <v>12774</v>
      </c>
    </row>
    <row r="16647" spans="1:9" hidden="1" x14ac:dyDescent="0.25">
      <c r="A16647" s="218">
        <v>44844</v>
      </c>
      <c r="B16647" s="60" t="s">
        <v>115</v>
      </c>
      <c r="C16647" s="60" t="s">
        <v>12777</v>
      </c>
      <c r="D16647" s="60">
        <v>1</v>
      </c>
      <c r="E16647" s="60" t="s">
        <v>71</v>
      </c>
      <c r="F16647" s="61">
        <v>2100000</v>
      </c>
      <c r="G16647" s="68">
        <f t="shared" si="471"/>
        <v>2100000</v>
      </c>
      <c r="H16647" s="86" t="s">
        <v>2048</v>
      </c>
      <c r="I16647" s="60" t="s">
        <v>12774</v>
      </c>
    </row>
    <row r="16648" spans="1:9" hidden="1" x14ac:dyDescent="0.25">
      <c r="A16648" s="218">
        <v>44844</v>
      </c>
      <c r="B16648" s="79" t="s">
        <v>101</v>
      </c>
      <c r="C16648" s="386" t="s">
        <v>12778</v>
      </c>
      <c r="D16648" s="65">
        <v>1</v>
      </c>
      <c r="E16648" s="66" t="s">
        <v>31</v>
      </c>
      <c r="F16648" s="61">
        <v>3400000</v>
      </c>
      <c r="G16648" s="68">
        <f t="shared" si="471"/>
        <v>3400000</v>
      </c>
      <c r="H16648" s="60" t="s">
        <v>12779</v>
      </c>
      <c r="I16648" s="60" t="s">
        <v>12780</v>
      </c>
    </row>
    <row r="16649" spans="1:9" hidden="1" x14ac:dyDescent="0.25">
      <c r="A16649" s="218">
        <v>44844</v>
      </c>
      <c r="B16649" s="79" t="s">
        <v>101</v>
      </c>
      <c r="C16649" s="60" t="s">
        <v>12781</v>
      </c>
      <c r="D16649" s="65">
        <v>1</v>
      </c>
      <c r="E16649" s="66" t="s">
        <v>31</v>
      </c>
      <c r="F16649" s="61">
        <v>3400000</v>
      </c>
      <c r="G16649" s="68">
        <f t="shared" si="471"/>
        <v>3400000</v>
      </c>
      <c r="H16649" s="60" t="s">
        <v>12779</v>
      </c>
      <c r="I16649" s="60" t="s">
        <v>12780</v>
      </c>
    </row>
    <row r="16650" spans="1:9" hidden="1" x14ac:dyDescent="0.25">
      <c r="A16650" s="218">
        <v>44844</v>
      </c>
      <c r="B16650" s="60" t="s">
        <v>465</v>
      </c>
      <c r="C16650" s="60" t="s">
        <v>12782</v>
      </c>
      <c r="D16650" s="60">
        <v>1</v>
      </c>
      <c r="E16650" s="60" t="s">
        <v>31</v>
      </c>
      <c r="F16650" s="72">
        <v>1700000</v>
      </c>
      <c r="G16650" s="68">
        <f t="shared" si="471"/>
        <v>1700000</v>
      </c>
      <c r="H16650" s="60" t="s">
        <v>12783</v>
      </c>
      <c r="I16650" s="60" t="s">
        <v>12780</v>
      </c>
    </row>
    <row r="16651" spans="1:9" hidden="1" x14ac:dyDescent="0.25">
      <c r="A16651" s="218">
        <v>44844</v>
      </c>
      <c r="B16651" s="60" t="s">
        <v>9556</v>
      </c>
      <c r="C16651" s="60" t="s">
        <v>12784</v>
      </c>
      <c r="D16651" s="60">
        <v>1</v>
      </c>
      <c r="E16651" s="60" t="s">
        <v>31</v>
      </c>
      <c r="F16651" s="61">
        <v>1400000</v>
      </c>
      <c r="G16651" s="68">
        <f t="shared" si="471"/>
        <v>1400000</v>
      </c>
      <c r="H16651" s="77" t="s">
        <v>9184</v>
      </c>
      <c r="I16651" s="60" t="s">
        <v>12780</v>
      </c>
    </row>
    <row r="16652" spans="1:9" hidden="1" x14ac:dyDescent="0.25">
      <c r="A16652" s="218">
        <v>44844</v>
      </c>
      <c r="B16652" s="60" t="s">
        <v>9556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71"/>
        <v>1400000</v>
      </c>
      <c r="H16652" s="77" t="s">
        <v>9184</v>
      </c>
      <c r="I16652" s="60" t="s">
        <v>12780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71"/>
        <v>6450000</v>
      </c>
      <c r="H16653" s="60" t="s">
        <v>696</v>
      </c>
      <c r="I16653" s="60" t="s">
        <v>12780</v>
      </c>
    </row>
    <row r="16654" spans="1:9" hidden="1" x14ac:dyDescent="0.25">
      <c r="A16654" s="218">
        <v>44844</v>
      </c>
      <c r="B16654" s="79" t="s">
        <v>5651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71"/>
        <v>500000</v>
      </c>
      <c r="H16654" s="60" t="s">
        <v>696</v>
      </c>
      <c r="I16654" s="60" t="s">
        <v>12780</v>
      </c>
    </row>
    <row r="16655" spans="1:9" hidden="1" x14ac:dyDescent="0.25">
      <c r="A16655" s="218">
        <v>44844</v>
      </c>
      <c r="B16655" s="60" t="s">
        <v>465</v>
      </c>
      <c r="C16655" s="353" t="s">
        <v>12785</v>
      </c>
      <c r="D16655" s="81">
        <v>1</v>
      </c>
      <c r="E16655" s="66" t="s">
        <v>31</v>
      </c>
      <c r="F16655" s="72">
        <v>1700000</v>
      </c>
      <c r="G16655" s="68">
        <f t="shared" si="471"/>
        <v>1700000</v>
      </c>
      <c r="H16655" s="60" t="s">
        <v>1266</v>
      </c>
      <c r="I16655" s="60" t="s">
        <v>12786</v>
      </c>
    </row>
    <row r="16656" spans="1:9" hidden="1" x14ac:dyDescent="0.25">
      <c r="A16656" s="218">
        <v>44844</v>
      </c>
      <c r="B16656" s="60" t="s">
        <v>465</v>
      </c>
      <c r="C16656" s="353" t="s">
        <v>12787</v>
      </c>
      <c r="D16656" s="81">
        <v>1</v>
      </c>
      <c r="E16656" s="66" t="s">
        <v>31</v>
      </c>
      <c r="F16656" s="72">
        <v>1700000</v>
      </c>
      <c r="G16656" s="68">
        <f t="shared" si="471"/>
        <v>1700000</v>
      </c>
      <c r="H16656" s="60" t="s">
        <v>1266</v>
      </c>
      <c r="I16656" s="60" t="s">
        <v>12786</v>
      </c>
    </row>
    <row r="16657" spans="1:9" hidden="1" x14ac:dyDescent="0.25">
      <c r="A16657" s="218">
        <v>44844</v>
      </c>
      <c r="B16657" s="60" t="s">
        <v>465</v>
      </c>
      <c r="C16657" s="353" t="s">
        <v>12788</v>
      </c>
      <c r="D16657" s="81">
        <v>1</v>
      </c>
      <c r="E16657" s="66" t="s">
        <v>31</v>
      </c>
      <c r="F16657" s="72">
        <v>1700000</v>
      </c>
      <c r="G16657" s="68">
        <f t="shared" si="471"/>
        <v>1700000</v>
      </c>
      <c r="H16657" s="60" t="s">
        <v>1266</v>
      </c>
      <c r="I16657" s="60" t="s">
        <v>12786</v>
      </c>
    </row>
    <row r="16658" spans="1:9" hidden="1" x14ac:dyDescent="0.25">
      <c r="A16658" s="218">
        <v>44844</v>
      </c>
      <c r="B16658" s="60" t="s">
        <v>465</v>
      </c>
      <c r="C16658" s="353" t="s">
        <v>12789</v>
      </c>
      <c r="D16658" s="81">
        <v>1</v>
      </c>
      <c r="E16658" s="66" t="s">
        <v>31</v>
      </c>
      <c r="F16658" s="72">
        <v>1700000</v>
      </c>
      <c r="G16658" s="68">
        <f t="shared" si="471"/>
        <v>1700000</v>
      </c>
      <c r="H16658" s="60" t="s">
        <v>1266</v>
      </c>
      <c r="I16658" s="60" t="s">
        <v>12786</v>
      </c>
    </row>
    <row r="16659" spans="1:9" hidden="1" x14ac:dyDescent="0.25">
      <c r="A16659" s="218">
        <v>44844</v>
      </c>
      <c r="B16659" s="60" t="s">
        <v>465</v>
      </c>
      <c r="C16659" s="353" t="s">
        <v>12790</v>
      </c>
      <c r="D16659" s="81">
        <v>1</v>
      </c>
      <c r="E16659" s="66" t="s">
        <v>31</v>
      </c>
      <c r="F16659" s="72">
        <v>1700000</v>
      </c>
      <c r="G16659" s="68">
        <f t="shared" si="471"/>
        <v>1700000</v>
      </c>
      <c r="H16659" s="60" t="s">
        <v>1266</v>
      </c>
      <c r="I16659" s="60" t="s">
        <v>12786</v>
      </c>
    </row>
    <row r="16660" spans="1:9" hidden="1" x14ac:dyDescent="0.25">
      <c r="A16660" s="218">
        <v>44844</v>
      </c>
      <c r="B16660" s="60" t="s">
        <v>465</v>
      </c>
      <c r="C16660" s="353" t="s">
        <v>12791</v>
      </c>
      <c r="D16660" s="81">
        <v>1</v>
      </c>
      <c r="E16660" s="66" t="s">
        <v>31</v>
      </c>
      <c r="F16660" s="72">
        <v>1700000</v>
      </c>
      <c r="G16660" s="68">
        <f t="shared" si="471"/>
        <v>1700000</v>
      </c>
      <c r="H16660" s="60" t="s">
        <v>1266</v>
      </c>
      <c r="I16660" s="60" t="s">
        <v>12786</v>
      </c>
    </row>
    <row r="16661" spans="1:9" hidden="1" x14ac:dyDescent="0.25">
      <c r="A16661" s="218">
        <v>44844</v>
      </c>
      <c r="B16661" s="60" t="s">
        <v>465</v>
      </c>
      <c r="C16661" s="353" t="s">
        <v>12792</v>
      </c>
      <c r="D16661" s="81">
        <v>1</v>
      </c>
      <c r="E16661" s="66" t="s">
        <v>31</v>
      </c>
      <c r="F16661" s="72">
        <v>1700000</v>
      </c>
      <c r="G16661" s="68">
        <f t="shared" si="471"/>
        <v>1700000</v>
      </c>
      <c r="H16661" s="60" t="s">
        <v>1266</v>
      </c>
      <c r="I16661" s="60" t="s">
        <v>12786</v>
      </c>
    </row>
    <row r="16662" spans="1:9" hidden="1" x14ac:dyDescent="0.25">
      <c r="A16662" s="218">
        <v>44844</v>
      </c>
      <c r="B16662" s="60" t="s">
        <v>465</v>
      </c>
      <c r="C16662" s="353" t="s">
        <v>12793</v>
      </c>
      <c r="D16662" s="81">
        <v>1</v>
      </c>
      <c r="E16662" s="66" t="s">
        <v>31</v>
      </c>
      <c r="F16662" s="72">
        <v>1700000</v>
      </c>
      <c r="G16662" s="68">
        <f t="shared" si="471"/>
        <v>1700000</v>
      </c>
      <c r="H16662" s="60" t="s">
        <v>1266</v>
      </c>
      <c r="I16662" s="60" t="s">
        <v>12786</v>
      </c>
    </row>
    <row r="16663" spans="1:9" hidden="1" x14ac:dyDescent="0.25">
      <c r="A16663" s="218">
        <v>44844</v>
      </c>
      <c r="B16663" s="60" t="s">
        <v>465</v>
      </c>
      <c r="C16663" s="353" t="s">
        <v>12794</v>
      </c>
      <c r="D16663" s="81">
        <v>1</v>
      </c>
      <c r="E16663" s="66" t="s">
        <v>31</v>
      </c>
      <c r="F16663" s="72">
        <v>1700000</v>
      </c>
      <c r="G16663" s="68">
        <f t="shared" si="471"/>
        <v>1700000</v>
      </c>
      <c r="H16663" s="60" t="s">
        <v>1266</v>
      </c>
      <c r="I16663" s="60" t="s">
        <v>12786</v>
      </c>
    </row>
    <row r="16664" spans="1:9" hidden="1" x14ac:dyDescent="0.25">
      <c r="A16664" s="218">
        <v>44844</v>
      </c>
      <c r="B16664" s="60" t="s">
        <v>465</v>
      </c>
      <c r="C16664" s="353" t="s">
        <v>12795</v>
      </c>
      <c r="D16664" s="81">
        <v>1</v>
      </c>
      <c r="E16664" s="66" t="s">
        <v>31</v>
      </c>
      <c r="F16664" s="72">
        <v>1700000</v>
      </c>
      <c r="G16664" s="68">
        <f t="shared" si="471"/>
        <v>1700000</v>
      </c>
      <c r="H16664" s="60" t="s">
        <v>1266</v>
      </c>
      <c r="I16664" s="60" t="s">
        <v>12786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75" t="s">
        <v>31</v>
      </c>
      <c r="F16665" s="394">
        <v>175000</v>
      </c>
      <c r="G16665" s="68">
        <f t="shared" si="471"/>
        <v>1750000</v>
      </c>
      <c r="H16665" s="60" t="s">
        <v>1266</v>
      </c>
      <c r="I16665" s="60" t="s">
        <v>12786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71"/>
        <v>450000</v>
      </c>
      <c r="H16666" s="60" t="s">
        <v>1266</v>
      </c>
      <c r="I16666" s="60" t="s">
        <v>12786</v>
      </c>
    </row>
    <row r="16667" spans="1:9" hidden="1" x14ac:dyDescent="0.25">
      <c r="A16667" s="218">
        <v>44844</v>
      </c>
      <c r="B16667" s="60" t="s">
        <v>9556</v>
      </c>
      <c r="C16667" s="60" t="s">
        <v>12796</v>
      </c>
      <c r="D16667" s="60">
        <v>1</v>
      </c>
      <c r="E16667" s="60" t="s">
        <v>31</v>
      </c>
      <c r="F16667" s="61">
        <v>1400000</v>
      </c>
      <c r="G16667" s="68">
        <f t="shared" si="471"/>
        <v>1400000</v>
      </c>
      <c r="H16667" s="60" t="s">
        <v>1266</v>
      </c>
      <c r="I16667" s="60" t="s">
        <v>12797</v>
      </c>
    </row>
    <row r="16668" spans="1:9" hidden="1" x14ac:dyDescent="0.25">
      <c r="A16668" s="218">
        <v>44844</v>
      </c>
      <c r="B16668" s="60" t="s">
        <v>9556</v>
      </c>
      <c r="C16668" s="60" t="s">
        <v>9823</v>
      </c>
      <c r="D16668" s="60">
        <v>1</v>
      </c>
      <c r="E16668" s="60" t="s">
        <v>31</v>
      </c>
      <c r="F16668" s="61">
        <v>1400000</v>
      </c>
      <c r="G16668" s="68">
        <f t="shared" si="471"/>
        <v>1400000</v>
      </c>
      <c r="H16668" s="60" t="s">
        <v>1266</v>
      </c>
      <c r="I16668" s="60" t="s">
        <v>12797</v>
      </c>
    </row>
    <row r="16669" spans="1:9" hidden="1" x14ac:dyDescent="0.25">
      <c r="A16669" s="218">
        <v>44844</v>
      </c>
      <c r="B16669" s="60" t="s">
        <v>9556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71"/>
        <v>1400000</v>
      </c>
      <c r="H16669" s="60" t="s">
        <v>1266</v>
      </c>
      <c r="I16669" s="60" t="s">
        <v>12797</v>
      </c>
    </row>
    <row r="16670" spans="1:9" hidden="1" x14ac:dyDescent="0.25">
      <c r="A16670" s="218">
        <v>44844</v>
      </c>
      <c r="B16670" s="60" t="s">
        <v>9556</v>
      </c>
      <c r="C16670" s="60" t="s">
        <v>12798</v>
      </c>
      <c r="D16670" s="60">
        <v>1</v>
      </c>
      <c r="E16670" s="60" t="s">
        <v>31</v>
      </c>
      <c r="F16670" s="61">
        <v>1400000</v>
      </c>
      <c r="G16670" s="68">
        <f t="shared" si="471"/>
        <v>1400000</v>
      </c>
      <c r="H16670" s="60" t="s">
        <v>1266</v>
      </c>
      <c r="I16670" s="60" t="s">
        <v>12797</v>
      </c>
    </row>
    <row r="16671" spans="1:9" hidden="1" x14ac:dyDescent="0.25">
      <c r="A16671" s="218">
        <v>44844</v>
      </c>
      <c r="B16671" s="60" t="s">
        <v>7269</v>
      </c>
      <c r="C16671" s="60" t="s">
        <v>7270</v>
      </c>
      <c r="D16671" s="60">
        <v>2</v>
      </c>
      <c r="E16671" s="60" t="s">
        <v>31</v>
      </c>
      <c r="F16671" s="61">
        <v>250000</v>
      </c>
      <c r="G16671" s="68">
        <f t="shared" si="471"/>
        <v>500000</v>
      </c>
      <c r="H16671" s="60" t="s">
        <v>1266</v>
      </c>
      <c r="I16671" s="60" t="s">
        <v>12797</v>
      </c>
    </row>
    <row r="16672" spans="1:9" hidden="1" x14ac:dyDescent="0.25">
      <c r="A16672" s="218">
        <v>44844</v>
      </c>
      <c r="B16672" s="60" t="s">
        <v>12275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71"/>
        <v>637000</v>
      </c>
      <c r="H16672" s="60" t="s">
        <v>1266</v>
      </c>
      <c r="I16672" s="60" t="s">
        <v>12797</v>
      </c>
    </row>
    <row r="16673" spans="1:9" hidden="1" x14ac:dyDescent="0.25">
      <c r="A16673" s="218">
        <v>44844</v>
      </c>
      <c r="B16673" s="60" t="s">
        <v>7255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71"/>
        <v>80000</v>
      </c>
      <c r="H16673" s="86" t="s">
        <v>789</v>
      </c>
      <c r="I16673" s="60" t="s">
        <v>12799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71"/>
        <v>50000</v>
      </c>
      <c r="H16674" s="86" t="s">
        <v>154</v>
      </c>
      <c r="I16674" s="60" t="s">
        <v>12800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71"/>
        <v>33000</v>
      </c>
      <c r="H16675" s="69" t="s">
        <v>12801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71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71"/>
        <v>93000</v>
      </c>
      <c r="H16677" s="86" t="s">
        <v>169</v>
      </c>
      <c r="I16677" s="401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71"/>
        <v>75000</v>
      </c>
      <c r="H16678" s="86" t="s">
        <v>169</v>
      </c>
      <c r="I16678" s="401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71"/>
        <v>39000</v>
      </c>
      <c r="H16679" s="69" t="s">
        <v>198</v>
      </c>
      <c r="I16679" s="73" t="s">
        <v>12802</v>
      </c>
    </row>
    <row r="16680" spans="1:9" hidden="1" x14ac:dyDescent="0.25">
      <c r="A16680" s="218">
        <v>44875</v>
      </c>
      <c r="B16680" s="63" t="s">
        <v>7268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12802</v>
      </c>
    </row>
    <row r="16681" spans="1:9" hidden="1" x14ac:dyDescent="0.25">
      <c r="A16681" s="218">
        <v>44875</v>
      </c>
      <c r="B16681" s="60" t="s">
        <v>7271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12802</v>
      </c>
    </row>
    <row r="16682" spans="1:9" hidden="1" x14ac:dyDescent="0.25">
      <c r="A16682" s="218">
        <v>44875</v>
      </c>
      <c r="B16682" s="111" t="s">
        <v>7272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12802</v>
      </c>
    </row>
    <row r="16683" spans="1:9" hidden="1" x14ac:dyDescent="0.25">
      <c r="A16683" s="218">
        <v>44875</v>
      </c>
      <c r="B16683" s="111" t="s">
        <v>4522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71"/>
        <v>11500</v>
      </c>
      <c r="H16683" s="69" t="s">
        <v>7294</v>
      </c>
      <c r="I16683" s="73"/>
    </row>
    <row r="16684" spans="1:9" hidden="1" x14ac:dyDescent="0.25">
      <c r="A16684" s="218">
        <v>44875</v>
      </c>
      <c r="B16684" s="60" t="s">
        <v>6944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71"/>
        <v>80000</v>
      </c>
      <c r="H16684" s="69" t="s">
        <v>7294</v>
      </c>
      <c r="I16684" s="73"/>
    </row>
    <row r="16685" spans="1:9" hidden="1" x14ac:dyDescent="0.25">
      <c r="A16685" s="218">
        <v>44875</v>
      </c>
      <c r="B16685" s="60" t="s">
        <v>7273</v>
      </c>
      <c r="C16685" s="87" t="s">
        <v>4705</v>
      </c>
      <c r="D16685" s="81">
        <v>2</v>
      </c>
      <c r="E16685" s="66" t="s">
        <v>31</v>
      </c>
      <c r="F16685" s="72">
        <v>30000</v>
      </c>
      <c r="G16685" s="68">
        <f t="shared" si="471"/>
        <v>60000</v>
      </c>
      <c r="H16685" s="69" t="s">
        <v>7294</v>
      </c>
      <c r="I16685" s="73"/>
    </row>
    <row r="16686" spans="1:9" hidden="1" x14ac:dyDescent="0.25">
      <c r="A16686" s="218">
        <v>44875</v>
      </c>
      <c r="B16686" s="75" t="s">
        <v>6126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71"/>
        <v>84000</v>
      </c>
      <c r="H16686" s="69" t="s">
        <v>7294</v>
      </c>
      <c r="I16686" s="73"/>
    </row>
    <row r="16687" spans="1:9" hidden="1" x14ac:dyDescent="0.25">
      <c r="A16687" s="218">
        <v>44875</v>
      </c>
      <c r="B16687" s="63" t="s">
        <v>4169</v>
      </c>
      <c r="C16687" s="60" t="s">
        <v>8582</v>
      </c>
      <c r="D16687" s="81">
        <v>1</v>
      </c>
      <c r="E16687" s="66" t="s">
        <v>31</v>
      </c>
      <c r="F16687" s="72">
        <v>31000</v>
      </c>
      <c r="G16687" s="68">
        <f t="shared" si="471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71"/>
        <v>297000</v>
      </c>
      <c r="H16688" s="86" t="s">
        <v>671</v>
      </c>
      <c r="I16688" s="73" t="s">
        <v>12803</v>
      </c>
    </row>
    <row r="16689" spans="1:9" hidden="1" x14ac:dyDescent="0.25">
      <c r="A16689" s="218">
        <v>44875</v>
      </c>
      <c r="B16689" s="60" t="s">
        <v>6475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71"/>
        <v>95000</v>
      </c>
      <c r="H16689" s="86" t="s">
        <v>671</v>
      </c>
      <c r="I16689" s="73" t="s">
        <v>12803</v>
      </c>
    </row>
    <row r="16690" spans="1:9" hidden="1" x14ac:dyDescent="0.25">
      <c r="A16690" s="218">
        <v>44875</v>
      </c>
      <c r="B16690" s="60" t="s">
        <v>8381</v>
      </c>
      <c r="C16690" s="60" t="s">
        <v>8382</v>
      </c>
      <c r="D16690" s="81">
        <v>1</v>
      </c>
      <c r="E16690" s="66" t="s">
        <v>31</v>
      </c>
      <c r="F16690" s="217">
        <v>93000</v>
      </c>
      <c r="G16690" s="68">
        <f t="shared" si="471"/>
        <v>93000</v>
      </c>
      <c r="H16690" s="86" t="s">
        <v>671</v>
      </c>
      <c r="I16690" s="73" t="s">
        <v>12803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71"/>
        <v>39000</v>
      </c>
      <c r="H16691" s="86" t="s">
        <v>671</v>
      </c>
      <c r="I16691" s="73" t="s">
        <v>12803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71"/>
        <v>193500</v>
      </c>
      <c r="H16692" s="86" t="s">
        <v>671</v>
      </c>
      <c r="I16692" s="73" t="s">
        <v>12803</v>
      </c>
    </row>
    <row r="16693" spans="1:9" hidden="1" x14ac:dyDescent="0.25">
      <c r="A16693" s="218">
        <v>44875</v>
      </c>
      <c r="B16693" s="79" t="s">
        <v>4852</v>
      </c>
      <c r="C16693" s="60" t="s">
        <v>4853</v>
      </c>
      <c r="D16693" s="65">
        <v>1</v>
      </c>
      <c r="E16693" s="76" t="s">
        <v>31</v>
      </c>
      <c r="F16693" s="89">
        <v>187035</v>
      </c>
      <c r="G16693" s="68">
        <f t="shared" si="471"/>
        <v>187035</v>
      </c>
      <c r="H16693" s="86" t="s">
        <v>671</v>
      </c>
      <c r="I16693" s="73" t="s">
        <v>12803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71"/>
        <v>37500</v>
      </c>
      <c r="H16694" s="86" t="s">
        <v>671</v>
      </c>
      <c r="I16694" s="73" t="s">
        <v>12803</v>
      </c>
    </row>
    <row r="16695" spans="1:9" hidden="1" x14ac:dyDescent="0.25">
      <c r="A16695" s="218">
        <v>44875</v>
      </c>
      <c r="B16695" s="60" t="s">
        <v>8360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71"/>
        <v>100000</v>
      </c>
      <c r="H16695" s="86" t="s">
        <v>671</v>
      </c>
      <c r="I16695" s="73" t="s">
        <v>12803</v>
      </c>
    </row>
    <row r="16696" spans="1:9" hidden="1" x14ac:dyDescent="0.25">
      <c r="A16696" s="218">
        <v>44875</v>
      </c>
      <c r="B16696" s="75" t="s">
        <v>5937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71"/>
        <v>308000</v>
      </c>
      <c r="H16696" s="69" t="s">
        <v>953</v>
      </c>
      <c r="I16696" s="73" t="s">
        <v>12804</v>
      </c>
    </row>
    <row r="16697" spans="1:9" hidden="1" x14ac:dyDescent="0.25">
      <c r="A16697" s="218">
        <v>44875</v>
      </c>
      <c r="B16697" s="60" t="s">
        <v>7230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71"/>
        <v>27500</v>
      </c>
      <c r="H16697" s="69" t="s">
        <v>147</v>
      </c>
      <c r="I16697" s="73" t="s">
        <v>12805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71"/>
        <v>10000</v>
      </c>
      <c r="H16698" s="69" t="s">
        <v>147</v>
      </c>
      <c r="I16698" s="73" t="s">
        <v>12805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71"/>
        <v>297000</v>
      </c>
      <c r="H16699" s="69" t="s">
        <v>3239</v>
      </c>
      <c r="I16699" s="73" t="s">
        <v>12806</v>
      </c>
    </row>
    <row r="16700" spans="1:9" hidden="1" x14ac:dyDescent="0.25">
      <c r="A16700" s="218">
        <v>44875</v>
      </c>
      <c r="B16700" s="60" t="s">
        <v>8366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71"/>
        <v>83000</v>
      </c>
      <c r="H16700" s="69" t="s">
        <v>3239</v>
      </c>
      <c r="I16700" s="73" t="s">
        <v>12806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71"/>
        <v>39000</v>
      </c>
      <c r="H16701" s="69" t="s">
        <v>3239</v>
      </c>
      <c r="I16701" s="73" t="s">
        <v>12806</v>
      </c>
    </row>
    <row r="16702" spans="1:9" hidden="1" x14ac:dyDescent="0.25">
      <c r="A16702" s="218">
        <v>44875</v>
      </c>
      <c r="B16702" s="60" t="s">
        <v>8381</v>
      </c>
      <c r="C16702" s="60" t="s">
        <v>8382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12806</v>
      </c>
    </row>
    <row r="16703" spans="1:9" hidden="1" x14ac:dyDescent="0.25">
      <c r="A16703" s="218">
        <v>44875</v>
      </c>
      <c r="B16703" s="79" t="s">
        <v>4852</v>
      </c>
      <c r="C16703" s="60" t="s">
        <v>4853</v>
      </c>
      <c r="D16703" s="65">
        <v>1</v>
      </c>
      <c r="E16703" s="66" t="s">
        <v>31</v>
      </c>
      <c r="F16703" s="72">
        <v>187035</v>
      </c>
      <c r="G16703" s="68">
        <f t="shared" ref="G16703:G16715" si="472">F16703*D16703</f>
        <v>187035</v>
      </c>
      <c r="H16703" s="69" t="s">
        <v>3239</v>
      </c>
      <c r="I16703" s="73" t="s">
        <v>12806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72"/>
        <v>264000</v>
      </c>
      <c r="H16704" s="69" t="s">
        <v>2744</v>
      </c>
      <c r="I16704" s="60" t="s">
        <v>12807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72"/>
        <v>39000</v>
      </c>
      <c r="H16705" s="69" t="s">
        <v>2744</v>
      </c>
      <c r="I16705" s="60" t="s">
        <v>12807</v>
      </c>
    </row>
    <row r="16706" spans="1:9" hidden="1" x14ac:dyDescent="0.25">
      <c r="A16706" s="218">
        <v>44875</v>
      </c>
      <c r="B16706" s="60" t="s">
        <v>8381</v>
      </c>
      <c r="C16706" s="60" t="s">
        <v>8382</v>
      </c>
      <c r="D16706" s="60">
        <v>1</v>
      </c>
      <c r="E16706" s="60" t="s">
        <v>31</v>
      </c>
      <c r="F16706" s="72">
        <v>93000</v>
      </c>
      <c r="G16706" s="68">
        <f t="shared" si="472"/>
        <v>93000</v>
      </c>
      <c r="H16706" s="69" t="s">
        <v>2744</v>
      </c>
      <c r="I16706" s="60" t="s">
        <v>12807</v>
      </c>
    </row>
    <row r="16707" spans="1:9" hidden="1" x14ac:dyDescent="0.25">
      <c r="A16707" s="218">
        <v>44875</v>
      </c>
      <c r="B16707" s="63" t="s">
        <v>6938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72"/>
        <v>60000</v>
      </c>
      <c r="H16707" s="69" t="s">
        <v>2744</v>
      </c>
      <c r="I16707" s="60" t="s">
        <v>12807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72"/>
        <v>210000</v>
      </c>
      <c r="H16708" s="69" t="s">
        <v>2744</v>
      </c>
      <c r="I16708" s="60" t="s">
        <v>12807</v>
      </c>
    </row>
    <row r="16709" spans="1:9" hidden="1" x14ac:dyDescent="0.25">
      <c r="A16709" s="218">
        <v>44875</v>
      </c>
      <c r="B16709" s="60" t="s">
        <v>7224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72"/>
        <v>25000</v>
      </c>
      <c r="H16709" s="69" t="s">
        <v>2744</v>
      </c>
      <c r="I16709" s="60" t="s">
        <v>12807</v>
      </c>
    </row>
    <row r="16710" spans="1:9" hidden="1" x14ac:dyDescent="0.25">
      <c r="A16710" s="218">
        <v>44875</v>
      </c>
      <c r="B16710" s="63" t="s">
        <v>6938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72"/>
        <v>120000</v>
      </c>
      <c r="H16710" s="86" t="s">
        <v>714</v>
      </c>
      <c r="I16710" s="60" t="s">
        <v>12808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72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6937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72"/>
        <v>60000</v>
      </c>
      <c r="H16712" s="86" t="s">
        <v>1791</v>
      </c>
      <c r="I16712" s="60" t="s">
        <v>12809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72"/>
        <v>193500</v>
      </c>
      <c r="H16713" s="86" t="s">
        <v>1791</v>
      </c>
      <c r="I16713" s="60" t="s">
        <v>12809</v>
      </c>
    </row>
    <row r="16714" spans="1:9" hidden="1" x14ac:dyDescent="0.25">
      <c r="A16714" s="218">
        <v>44875</v>
      </c>
      <c r="B16714" s="79" t="s">
        <v>4852</v>
      </c>
      <c r="C16714" s="60" t="s">
        <v>4853</v>
      </c>
      <c r="D16714" s="65">
        <v>1</v>
      </c>
      <c r="E16714" s="76" t="s">
        <v>31</v>
      </c>
      <c r="F16714" s="89">
        <v>187035</v>
      </c>
      <c r="G16714" s="68">
        <f t="shared" si="472"/>
        <v>187035</v>
      </c>
      <c r="H16714" s="86" t="s">
        <v>1791</v>
      </c>
      <c r="I16714" s="60" t="s">
        <v>12809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72"/>
        <v>193500</v>
      </c>
      <c r="H16715" s="86" t="s">
        <v>2048</v>
      </c>
      <c r="I16715" s="60" t="s">
        <v>12810</v>
      </c>
    </row>
    <row r="16716" spans="1:9" hidden="1" x14ac:dyDescent="0.25">
      <c r="A16716" s="218">
        <v>44875</v>
      </c>
      <c r="B16716" s="79" t="s">
        <v>5651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12810</v>
      </c>
    </row>
    <row r="16717" spans="1:9" hidden="1" x14ac:dyDescent="0.25">
      <c r="A16717" s="218">
        <v>44875</v>
      </c>
      <c r="B16717" s="63" t="s">
        <v>4025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73">F16717*D16717</f>
        <v>95000</v>
      </c>
      <c r="H16717" s="86" t="s">
        <v>12811</v>
      </c>
      <c r="I16717" s="60" t="s">
        <v>12812</v>
      </c>
    </row>
    <row r="16718" spans="1:9" hidden="1" x14ac:dyDescent="0.25">
      <c r="A16718" s="218">
        <v>44875</v>
      </c>
      <c r="B16718" s="60" t="s">
        <v>4120</v>
      </c>
      <c r="C16718" s="75" t="s">
        <v>7277</v>
      </c>
      <c r="D16718" s="81">
        <v>1</v>
      </c>
      <c r="E16718" s="66" t="s">
        <v>638</v>
      </c>
      <c r="F16718" s="68">
        <v>471000</v>
      </c>
      <c r="G16718" s="68">
        <f t="shared" si="473"/>
        <v>471000</v>
      </c>
      <c r="H16718" s="69" t="s">
        <v>3947</v>
      </c>
      <c r="I16718" s="60"/>
    </row>
    <row r="16719" spans="1:9" hidden="1" x14ac:dyDescent="0.25">
      <c r="A16719" s="218">
        <v>44875</v>
      </c>
      <c r="B16719" s="111" t="s">
        <v>7225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73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73"/>
        <v>620000</v>
      </c>
      <c r="H16720" s="69" t="s">
        <v>5740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73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5733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73"/>
        <v>30000</v>
      </c>
      <c r="H16722" s="86" t="s">
        <v>169</v>
      </c>
      <c r="I16722" s="401"/>
    </row>
    <row r="16723" spans="1:9" hidden="1" x14ac:dyDescent="0.25">
      <c r="A16723" s="218">
        <v>44905</v>
      </c>
      <c r="B16723" s="60" t="s">
        <v>6859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73"/>
        <v>32640</v>
      </c>
      <c r="H16723" s="86" t="s">
        <v>169</v>
      </c>
      <c r="I16723" s="401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73"/>
        <v>80000</v>
      </c>
      <c r="H16724" s="69" t="s">
        <v>789</v>
      </c>
      <c r="I16724" s="73" t="s">
        <v>12813</v>
      </c>
    </row>
    <row r="16725" spans="1:9" hidden="1" x14ac:dyDescent="0.25">
      <c r="A16725" s="218">
        <v>44905</v>
      </c>
      <c r="B16725" s="60" t="s">
        <v>4925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12813</v>
      </c>
    </row>
    <row r="16726" spans="1:9" hidden="1" x14ac:dyDescent="0.25">
      <c r="A16726" s="218">
        <v>44905</v>
      </c>
      <c r="B16726" s="60" t="s">
        <v>12275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9231</v>
      </c>
      <c r="I16726" s="73" t="s">
        <v>12814</v>
      </c>
    </row>
    <row r="16727" spans="1:9" hidden="1" x14ac:dyDescent="0.25">
      <c r="A16727" s="218">
        <v>44905</v>
      </c>
      <c r="B16727" s="60" t="s">
        <v>9556</v>
      </c>
      <c r="C16727" s="60" t="s">
        <v>12815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12816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73"/>
        <v>3310484</v>
      </c>
      <c r="H16728" s="69" t="s">
        <v>1673</v>
      </c>
      <c r="I16728" s="73" t="s">
        <v>12817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73"/>
        <v>425000</v>
      </c>
      <c r="H16729" s="69" t="s">
        <v>552</v>
      </c>
      <c r="I16729" s="73" t="s">
        <v>12817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73"/>
        <v>870000</v>
      </c>
      <c r="H16730" s="69" t="s">
        <v>552</v>
      </c>
      <c r="I16730" s="73" t="s">
        <v>12817</v>
      </c>
    </row>
    <row r="16731" spans="1:9" hidden="1" x14ac:dyDescent="0.25">
      <c r="A16731" s="218">
        <v>44905</v>
      </c>
      <c r="B16731" s="60" t="s">
        <v>465</v>
      </c>
      <c r="C16731" s="60" t="s">
        <v>12818</v>
      </c>
      <c r="D16731" s="81">
        <v>1</v>
      </c>
      <c r="E16731" s="66" t="s">
        <v>31</v>
      </c>
      <c r="F16731" s="72">
        <v>1700000</v>
      </c>
      <c r="G16731" s="68">
        <f t="shared" si="473"/>
        <v>1700000</v>
      </c>
      <c r="H16731" s="86" t="s">
        <v>3438</v>
      </c>
      <c r="I16731" s="73" t="s">
        <v>12817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73"/>
        <v>175000</v>
      </c>
      <c r="H16732" s="86" t="s">
        <v>3438</v>
      </c>
      <c r="I16732" s="73" t="s">
        <v>12817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73"/>
        <v>40000</v>
      </c>
      <c r="H16733" s="86" t="s">
        <v>3438</v>
      </c>
      <c r="I16733" s="73" t="s">
        <v>12817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73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7289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73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7285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73"/>
        <v>15000</v>
      </c>
      <c r="H16736" s="86" t="s">
        <v>7286</v>
      </c>
      <c r="I16736" s="73"/>
    </row>
    <row r="16737" spans="1:9" hidden="1" x14ac:dyDescent="0.25">
      <c r="A16737" s="218">
        <v>44905</v>
      </c>
      <c r="B16737" s="60" t="s">
        <v>7281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73"/>
        <v>75000</v>
      </c>
      <c r="H16737" s="69" t="s">
        <v>7282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73"/>
        <v>15000</v>
      </c>
      <c r="H16738" s="86" t="s">
        <v>7282</v>
      </c>
      <c r="I16738" s="73"/>
    </row>
    <row r="16739" spans="1:9" hidden="1" x14ac:dyDescent="0.25">
      <c r="A16739" s="218">
        <v>44905</v>
      </c>
      <c r="B16739" s="79" t="s">
        <v>7287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73"/>
        <v>10000</v>
      </c>
      <c r="H16739" s="86" t="s">
        <v>7282</v>
      </c>
      <c r="I16739" s="73"/>
    </row>
    <row r="16740" spans="1:9" hidden="1" x14ac:dyDescent="0.25">
      <c r="A16740" s="218">
        <v>44905</v>
      </c>
      <c r="B16740" s="60" t="s">
        <v>7288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73"/>
        <v>6000</v>
      </c>
      <c r="H16740" s="86" t="s">
        <v>7282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73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5651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73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6766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7286</v>
      </c>
      <c r="I16743" s="73"/>
    </row>
    <row r="16744" spans="1:9" hidden="1" x14ac:dyDescent="0.25">
      <c r="A16744" s="60" t="s">
        <v>7290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74">F16744*D16744</f>
        <v>49500</v>
      </c>
      <c r="H16744" s="69" t="s">
        <v>154</v>
      </c>
      <c r="I16744" s="73"/>
    </row>
    <row r="16745" spans="1:9" hidden="1" x14ac:dyDescent="0.25">
      <c r="A16745" s="60" t="s">
        <v>7290</v>
      </c>
      <c r="B16745" s="60" t="s">
        <v>7085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74"/>
        <v>12500</v>
      </c>
      <c r="H16745" s="86" t="s">
        <v>1105</v>
      </c>
      <c r="I16745" s="401"/>
    </row>
    <row r="16746" spans="1:9" hidden="1" x14ac:dyDescent="0.25">
      <c r="A16746" s="60" t="s">
        <v>7290</v>
      </c>
      <c r="B16746" s="60" t="s">
        <v>7301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74"/>
        <v>62000</v>
      </c>
      <c r="H16746" s="86" t="s">
        <v>134</v>
      </c>
      <c r="I16746" s="401"/>
    </row>
    <row r="16747" spans="1:9" hidden="1" x14ac:dyDescent="0.25">
      <c r="A16747" s="60" t="s">
        <v>7290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74"/>
        <v>10000</v>
      </c>
      <c r="H16747" s="86" t="s">
        <v>134</v>
      </c>
      <c r="I16747" s="401"/>
    </row>
    <row r="16748" spans="1:9" hidden="1" x14ac:dyDescent="0.25">
      <c r="A16748" s="60" t="s">
        <v>7290</v>
      </c>
      <c r="B16748" s="60" t="s">
        <v>6708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74"/>
        <v>28000</v>
      </c>
      <c r="H16748" s="69" t="s">
        <v>134</v>
      </c>
      <c r="I16748" s="73"/>
    </row>
    <row r="16749" spans="1:9" hidden="1" x14ac:dyDescent="0.25">
      <c r="A16749" s="60" t="s">
        <v>7290</v>
      </c>
      <c r="B16749" s="111" t="s">
        <v>7291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74"/>
        <v>58000</v>
      </c>
      <c r="H16749" s="69" t="s">
        <v>134</v>
      </c>
      <c r="I16749" s="73"/>
    </row>
    <row r="16750" spans="1:9" hidden="1" x14ac:dyDescent="0.25">
      <c r="A16750" s="60" t="s">
        <v>7290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74"/>
        <v>22500</v>
      </c>
      <c r="H16750" s="69" t="s">
        <v>134</v>
      </c>
      <c r="I16750" s="73"/>
    </row>
    <row r="16751" spans="1:9" hidden="1" x14ac:dyDescent="0.25">
      <c r="A16751" s="60" t="s">
        <v>7290</v>
      </c>
      <c r="B16751" s="60" t="s">
        <v>4351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74"/>
        <v>52500</v>
      </c>
      <c r="H16751" s="69" t="s">
        <v>134</v>
      </c>
      <c r="I16751" s="73"/>
    </row>
    <row r="16752" spans="1:9" hidden="1" x14ac:dyDescent="0.25">
      <c r="A16752" s="60" t="s">
        <v>7290</v>
      </c>
      <c r="B16752" s="60" t="s">
        <v>6669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74"/>
        <v>15000</v>
      </c>
      <c r="H16752" s="69" t="s">
        <v>160</v>
      </c>
      <c r="I16752" s="73" t="s">
        <v>12819</v>
      </c>
    </row>
    <row r="16753" spans="1:9" hidden="1" x14ac:dyDescent="0.25">
      <c r="A16753" s="60" t="s">
        <v>7290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74"/>
        <v>35000</v>
      </c>
      <c r="H16753" s="69" t="s">
        <v>160</v>
      </c>
      <c r="I16753" s="73" t="s">
        <v>12819</v>
      </c>
    </row>
    <row r="16754" spans="1:9" hidden="1" x14ac:dyDescent="0.25">
      <c r="A16754" s="60" t="s">
        <v>7290</v>
      </c>
      <c r="B16754" s="111" t="s">
        <v>4522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74"/>
        <v>11500</v>
      </c>
      <c r="H16754" s="69" t="s">
        <v>160</v>
      </c>
      <c r="I16754" s="73" t="s">
        <v>12819</v>
      </c>
    </row>
    <row r="16755" spans="1:9" hidden="1" x14ac:dyDescent="0.25">
      <c r="A16755" s="60" t="s">
        <v>7290</v>
      </c>
      <c r="B16755" s="60" t="s">
        <v>6859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74"/>
        <v>16320</v>
      </c>
      <c r="H16755" s="69" t="s">
        <v>160</v>
      </c>
      <c r="I16755" s="73" t="s">
        <v>12819</v>
      </c>
    </row>
    <row r="16756" spans="1:9" hidden="1" x14ac:dyDescent="0.25">
      <c r="A16756" s="60" t="s">
        <v>7290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74"/>
        <v>387000</v>
      </c>
      <c r="H16756" s="69" t="s">
        <v>160</v>
      </c>
      <c r="I16756" s="73" t="s">
        <v>12819</v>
      </c>
    </row>
    <row r="16757" spans="1:9" hidden="1" x14ac:dyDescent="0.25">
      <c r="A16757" s="60" t="s">
        <v>7290</v>
      </c>
      <c r="B16757" s="79" t="s">
        <v>4852</v>
      </c>
      <c r="C16757" s="60" t="s">
        <v>7284</v>
      </c>
      <c r="D16757" s="65">
        <v>2</v>
      </c>
      <c r="E16757" s="66" t="s">
        <v>31</v>
      </c>
      <c r="F16757" s="72">
        <v>205000</v>
      </c>
      <c r="G16757" s="68">
        <f t="shared" si="474"/>
        <v>410000</v>
      </c>
      <c r="H16757" s="69" t="s">
        <v>160</v>
      </c>
      <c r="I16757" s="73" t="s">
        <v>12819</v>
      </c>
    </row>
    <row r="16758" spans="1:9" hidden="1" x14ac:dyDescent="0.25">
      <c r="A16758" s="60" t="s">
        <v>7290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74"/>
        <v>49500</v>
      </c>
      <c r="H16758" s="69" t="s">
        <v>160</v>
      </c>
      <c r="I16758" s="73" t="s">
        <v>12819</v>
      </c>
    </row>
    <row r="16759" spans="1:9" hidden="1" x14ac:dyDescent="0.25">
      <c r="A16759" s="60" t="s">
        <v>7290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74"/>
        <v>264000</v>
      </c>
      <c r="H16759" s="69" t="s">
        <v>160</v>
      </c>
      <c r="I16759" s="73" t="s">
        <v>12819</v>
      </c>
    </row>
    <row r="16760" spans="1:9" hidden="1" x14ac:dyDescent="0.25">
      <c r="A16760" s="60" t="s">
        <v>7290</v>
      </c>
      <c r="B16760" s="60" t="s">
        <v>4703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74"/>
        <v>3500000</v>
      </c>
      <c r="H16760" s="69" t="s">
        <v>160</v>
      </c>
      <c r="I16760" s="73" t="s">
        <v>12819</v>
      </c>
    </row>
    <row r="16761" spans="1:9" hidden="1" x14ac:dyDescent="0.25">
      <c r="A16761" s="60" t="s">
        <v>7290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74"/>
        <v>10500</v>
      </c>
      <c r="H16761" s="69" t="s">
        <v>7352</v>
      </c>
      <c r="I16761" s="73"/>
    </row>
    <row r="16762" spans="1:9" hidden="1" x14ac:dyDescent="0.25">
      <c r="A16762" s="60" t="s">
        <v>7290</v>
      </c>
      <c r="B16762" s="63" t="s">
        <v>7292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74"/>
        <v>25000</v>
      </c>
      <c r="H16762" s="69" t="s">
        <v>7352</v>
      </c>
      <c r="I16762" s="73"/>
    </row>
    <row r="16763" spans="1:9" hidden="1" x14ac:dyDescent="0.25">
      <c r="A16763" s="60" t="s">
        <v>7290</v>
      </c>
      <c r="B16763" s="60" t="s">
        <v>7293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74"/>
        <v>850000</v>
      </c>
      <c r="H16763" s="69" t="s">
        <v>7294</v>
      </c>
      <c r="I16763" s="73"/>
    </row>
    <row r="16764" spans="1:9" hidden="1" x14ac:dyDescent="0.25">
      <c r="A16764" s="60" t="s">
        <v>7290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74"/>
        <v>219000</v>
      </c>
      <c r="H16764" s="69" t="s">
        <v>7294</v>
      </c>
      <c r="I16764" s="73"/>
    </row>
    <row r="16765" spans="1:9" hidden="1" x14ac:dyDescent="0.25">
      <c r="A16765" s="60" t="s">
        <v>7290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74"/>
        <v>255000</v>
      </c>
      <c r="H16765" s="86" t="s">
        <v>7294</v>
      </c>
      <c r="I16765" s="73"/>
    </row>
    <row r="16766" spans="1:9" hidden="1" x14ac:dyDescent="0.25">
      <c r="A16766" s="60" t="s">
        <v>7290</v>
      </c>
      <c r="B16766" s="213" t="s">
        <v>7295</v>
      </c>
      <c r="C16766" s="87" t="s">
        <v>1660</v>
      </c>
      <c r="D16766" s="183">
        <v>1</v>
      </c>
      <c r="E16766" s="499" t="s">
        <v>31</v>
      </c>
      <c r="F16766" s="227">
        <v>2000000</v>
      </c>
      <c r="G16766" s="83">
        <f t="shared" si="474"/>
        <v>2000000</v>
      </c>
      <c r="H16766" s="399" t="s">
        <v>7296</v>
      </c>
      <c r="I16766" s="73" t="s">
        <v>12317</v>
      </c>
    </row>
    <row r="16767" spans="1:9" hidden="1" x14ac:dyDescent="0.25">
      <c r="A16767" s="60" t="s">
        <v>7290</v>
      </c>
      <c r="B16767" s="60" t="s">
        <v>6292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74"/>
        <v>76000</v>
      </c>
      <c r="H16767" s="69" t="s">
        <v>7294</v>
      </c>
      <c r="I16767" s="73"/>
    </row>
    <row r="16768" spans="1:9" hidden="1" x14ac:dyDescent="0.25">
      <c r="A16768" s="60" t="s">
        <v>7290</v>
      </c>
      <c r="B16768" s="60" t="s">
        <v>6359</v>
      </c>
      <c r="C16768" s="60" t="s">
        <v>7298</v>
      </c>
      <c r="D16768" s="65">
        <v>1</v>
      </c>
      <c r="E16768" s="76" t="s">
        <v>28</v>
      </c>
      <c r="F16768" s="72">
        <v>17000</v>
      </c>
      <c r="G16768" s="68">
        <f t="shared" si="474"/>
        <v>17000</v>
      </c>
      <c r="H16768" s="86" t="s">
        <v>1317</v>
      </c>
      <c r="I16768" s="73"/>
    </row>
    <row r="16769" spans="1:9" hidden="1" x14ac:dyDescent="0.25">
      <c r="A16769" s="60" t="s">
        <v>7290</v>
      </c>
      <c r="B16769" s="60" t="s">
        <v>7297</v>
      </c>
      <c r="C16769" s="60" t="s">
        <v>7298</v>
      </c>
      <c r="D16769" s="65">
        <v>1</v>
      </c>
      <c r="E16769" s="66" t="s">
        <v>31</v>
      </c>
      <c r="F16769" s="72">
        <v>12000</v>
      </c>
      <c r="G16769" s="68">
        <f t="shared" si="474"/>
        <v>12000</v>
      </c>
      <c r="H16769" s="86" t="s">
        <v>7299</v>
      </c>
      <c r="I16769" s="73"/>
    </row>
    <row r="16770" spans="1:9" hidden="1" x14ac:dyDescent="0.25">
      <c r="A16770" s="60" t="s">
        <v>7290</v>
      </c>
      <c r="B16770" s="60" t="s">
        <v>12684</v>
      </c>
      <c r="C16770" s="60">
        <v>106011849</v>
      </c>
      <c r="D16770" s="65">
        <v>1</v>
      </c>
      <c r="E16770" s="411" t="s">
        <v>28</v>
      </c>
      <c r="F16770" s="72">
        <v>1800000</v>
      </c>
      <c r="G16770" s="68">
        <f t="shared" si="474"/>
        <v>1800000</v>
      </c>
      <c r="H16770" s="86" t="s">
        <v>7299</v>
      </c>
      <c r="I16770" s="73"/>
    </row>
    <row r="16771" spans="1:9" hidden="1" x14ac:dyDescent="0.25">
      <c r="A16771" s="60" t="s">
        <v>7290</v>
      </c>
      <c r="B16771" s="60" t="s">
        <v>12684</v>
      </c>
      <c r="C16771" s="60">
        <v>106100057</v>
      </c>
      <c r="D16771" s="65">
        <v>1</v>
      </c>
      <c r="E16771" s="515" t="s">
        <v>31</v>
      </c>
      <c r="F16771" s="72">
        <v>1800000</v>
      </c>
      <c r="G16771" s="68">
        <f t="shared" si="474"/>
        <v>1800000</v>
      </c>
      <c r="H16771" s="86" t="s">
        <v>7299</v>
      </c>
      <c r="I16771" s="73"/>
    </row>
    <row r="16772" spans="1:9" hidden="1" x14ac:dyDescent="0.25">
      <c r="A16772" s="60" t="s">
        <v>7290</v>
      </c>
      <c r="B16772" s="60" t="s">
        <v>12684</v>
      </c>
      <c r="C16772" s="60">
        <v>106100062</v>
      </c>
      <c r="D16772" s="65">
        <v>1</v>
      </c>
      <c r="E16772" s="515" t="s">
        <v>31</v>
      </c>
      <c r="F16772" s="72">
        <v>1800000</v>
      </c>
      <c r="G16772" s="68">
        <f t="shared" si="474"/>
        <v>1800000</v>
      </c>
      <c r="H16772" s="86" t="s">
        <v>7299</v>
      </c>
      <c r="I16772" s="73"/>
    </row>
    <row r="16773" spans="1:9" hidden="1" x14ac:dyDescent="0.25">
      <c r="A16773" s="60" t="s">
        <v>7290</v>
      </c>
      <c r="B16773" s="60" t="s">
        <v>12684</v>
      </c>
      <c r="C16773" s="60">
        <v>106099293</v>
      </c>
      <c r="D16773" s="65">
        <v>1</v>
      </c>
      <c r="E16773" s="411" t="s">
        <v>28</v>
      </c>
      <c r="F16773" s="72">
        <v>1800000</v>
      </c>
      <c r="G16773" s="68">
        <f t="shared" si="474"/>
        <v>1800000</v>
      </c>
      <c r="H16773" s="86" t="s">
        <v>7299</v>
      </c>
      <c r="I16773" s="73"/>
    </row>
    <row r="16774" spans="1:9" hidden="1" x14ac:dyDescent="0.25">
      <c r="A16774" s="60" t="s">
        <v>7290</v>
      </c>
      <c r="B16774" s="60" t="s">
        <v>12684</v>
      </c>
      <c r="C16774" s="60">
        <v>106100166</v>
      </c>
      <c r="D16774" s="65">
        <v>1</v>
      </c>
      <c r="E16774" s="515" t="s">
        <v>31</v>
      </c>
      <c r="F16774" s="72">
        <v>1800000</v>
      </c>
      <c r="G16774" s="68">
        <f t="shared" si="474"/>
        <v>1800000</v>
      </c>
      <c r="H16774" s="86" t="s">
        <v>7299</v>
      </c>
      <c r="I16774" s="73"/>
    </row>
    <row r="16775" spans="1:9" hidden="1" x14ac:dyDescent="0.25">
      <c r="A16775" s="60" t="s">
        <v>7290</v>
      </c>
      <c r="B16775" s="60" t="s">
        <v>7302</v>
      </c>
      <c r="C16775" s="87" t="s">
        <v>7303</v>
      </c>
      <c r="D16775" s="65">
        <v>25</v>
      </c>
      <c r="E16775" s="66" t="s">
        <v>38</v>
      </c>
      <c r="F16775" s="62">
        <v>150000</v>
      </c>
      <c r="G16775" s="68">
        <f t="shared" si="474"/>
        <v>3750000</v>
      </c>
      <c r="H16775" s="86" t="s">
        <v>1890</v>
      </c>
      <c r="I16775" s="73" t="s">
        <v>9480</v>
      </c>
    </row>
    <row r="16776" spans="1:9" hidden="1" x14ac:dyDescent="0.25">
      <c r="A16776" s="60" t="s">
        <v>7290</v>
      </c>
      <c r="B16776" s="79" t="s">
        <v>7300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74"/>
        <v>110000</v>
      </c>
      <c r="H16776" s="86" t="s">
        <v>7294</v>
      </c>
      <c r="I16776" s="73"/>
    </row>
    <row r="16777" spans="1:9" hidden="1" x14ac:dyDescent="0.25">
      <c r="A16777" s="60" t="s">
        <v>7304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74"/>
        <v>93000</v>
      </c>
      <c r="H16777" s="69" t="s">
        <v>169</v>
      </c>
      <c r="I16777" s="73"/>
    </row>
    <row r="16778" spans="1:9" hidden="1" x14ac:dyDescent="0.25">
      <c r="A16778" s="60" t="s">
        <v>7304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74"/>
        <v>123250</v>
      </c>
      <c r="H16778" s="69" t="s">
        <v>169</v>
      </c>
      <c r="I16778" s="73"/>
    </row>
    <row r="16779" spans="1:9" hidden="1" x14ac:dyDescent="0.25">
      <c r="A16779" s="60" t="s">
        <v>7304</v>
      </c>
      <c r="B16779" s="111" t="s">
        <v>4522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74"/>
        <v>11500</v>
      </c>
      <c r="H16779" s="69" t="s">
        <v>7352</v>
      </c>
      <c r="I16779" s="401"/>
    </row>
    <row r="16780" spans="1:9" hidden="1" x14ac:dyDescent="0.25">
      <c r="A16780" s="60" t="s">
        <v>7304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74"/>
        <v>10500</v>
      </c>
      <c r="H16780" s="69" t="s">
        <v>7352</v>
      </c>
      <c r="I16780" s="401"/>
    </row>
    <row r="16781" spans="1:9" hidden="1" x14ac:dyDescent="0.25">
      <c r="A16781" s="60" t="s">
        <v>7304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74"/>
        <v>2800</v>
      </c>
      <c r="H16781" s="69" t="s">
        <v>7352</v>
      </c>
      <c r="I16781" s="73"/>
    </row>
    <row r="16782" spans="1:9" hidden="1" x14ac:dyDescent="0.25">
      <c r="A16782" s="60" t="s">
        <v>7304</v>
      </c>
      <c r="B16782" s="111" t="s">
        <v>7313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74"/>
        <v>400000</v>
      </c>
      <c r="H16782" s="69" t="s">
        <v>7352</v>
      </c>
      <c r="I16782" s="73"/>
    </row>
    <row r="16783" spans="1:9" hidden="1" x14ac:dyDescent="0.25">
      <c r="A16783" s="60" t="s">
        <v>7304</v>
      </c>
      <c r="B16783" s="63" t="s">
        <v>5733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74"/>
        <v>10000</v>
      </c>
      <c r="H16783" s="69" t="s">
        <v>7352</v>
      </c>
      <c r="I16783" s="73"/>
    </row>
    <row r="16784" spans="1:9" hidden="1" x14ac:dyDescent="0.25">
      <c r="A16784" s="60" t="s">
        <v>7304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74"/>
        <v>10500</v>
      </c>
      <c r="H16784" s="69" t="s">
        <v>3947</v>
      </c>
      <c r="I16784" s="73"/>
    </row>
    <row r="16785" spans="1:9" hidden="1" x14ac:dyDescent="0.25">
      <c r="A16785" s="60" t="s">
        <v>7304</v>
      </c>
      <c r="B16785" s="63" t="s">
        <v>5733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74"/>
        <v>20000</v>
      </c>
      <c r="H16785" s="69" t="s">
        <v>3947</v>
      </c>
      <c r="I16785" s="73"/>
    </row>
    <row r="16786" spans="1:9" hidden="1" x14ac:dyDescent="0.25">
      <c r="A16786" s="60" t="s">
        <v>7304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74"/>
        <v>888079</v>
      </c>
      <c r="H16786" s="69" t="s">
        <v>2744</v>
      </c>
      <c r="I16786" s="73" t="s">
        <v>12807</v>
      </c>
    </row>
    <row r="16787" spans="1:9" hidden="1" x14ac:dyDescent="0.25">
      <c r="A16787" s="60" t="s">
        <v>7304</v>
      </c>
      <c r="B16787" s="60" t="s">
        <v>7475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74"/>
        <v>3000</v>
      </c>
      <c r="H16787" s="69" t="s">
        <v>2058</v>
      </c>
      <c r="I16787" s="73"/>
    </row>
    <row r="16788" spans="1:9" hidden="1" x14ac:dyDescent="0.25">
      <c r="A16788" s="60" t="s">
        <v>7304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74"/>
        <v>2711000</v>
      </c>
      <c r="H16788" s="69" t="s">
        <v>7309</v>
      </c>
      <c r="I16788" s="73"/>
    </row>
    <row r="16789" spans="1:9" hidden="1" x14ac:dyDescent="0.25">
      <c r="A16789" s="60" t="s">
        <v>7304</v>
      </c>
      <c r="B16789" s="75" t="s">
        <v>7307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74"/>
        <v>500000</v>
      </c>
      <c r="H16789" s="69" t="s">
        <v>134</v>
      </c>
      <c r="I16789" s="73"/>
    </row>
    <row r="16790" spans="1:9" hidden="1" x14ac:dyDescent="0.25">
      <c r="A16790" s="60" t="s">
        <v>7304</v>
      </c>
      <c r="B16790" s="60" t="s">
        <v>7308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74"/>
        <v>40000</v>
      </c>
      <c r="H16790" s="69" t="s">
        <v>134</v>
      </c>
      <c r="I16790" s="73"/>
    </row>
    <row r="16791" spans="1:9" hidden="1" x14ac:dyDescent="0.25">
      <c r="A16791" s="60" t="s">
        <v>7304</v>
      </c>
      <c r="B16791" s="111" t="s">
        <v>7313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74"/>
        <v>400000</v>
      </c>
      <c r="H16791" s="69" t="s">
        <v>7294</v>
      </c>
      <c r="I16791" s="73"/>
    </row>
    <row r="16792" spans="1:9" hidden="1" x14ac:dyDescent="0.25">
      <c r="A16792" s="60" t="s">
        <v>7304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74"/>
        <v>155000</v>
      </c>
      <c r="H16792" s="69" t="s">
        <v>7294</v>
      </c>
      <c r="I16792" s="73"/>
    </row>
    <row r="16793" spans="1:9" hidden="1" x14ac:dyDescent="0.25">
      <c r="A16793" s="60" t="s">
        <v>7304</v>
      </c>
      <c r="B16793" s="60" t="s">
        <v>6292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7294</v>
      </c>
      <c r="I16793" s="73"/>
    </row>
    <row r="16794" spans="1:9" hidden="1" x14ac:dyDescent="0.25">
      <c r="A16794" s="60" t="s">
        <v>7304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7294</v>
      </c>
      <c r="I16794" s="73"/>
    </row>
    <row r="16795" spans="1:9" hidden="1" x14ac:dyDescent="0.25">
      <c r="A16795" s="60" t="s">
        <v>7304</v>
      </c>
      <c r="B16795" s="63" t="s">
        <v>7279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7294</v>
      </c>
      <c r="I16795" s="73"/>
    </row>
    <row r="16796" spans="1:9" hidden="1" x14ac:dyDescent="0.25">
      <c r="A16796" s="60" t="s">
        <v>7304</v>
      </c>
      <c r="B16796" s="60" t="s">
        <v>7312</v>
      </c>
      <c r="C16796" s="60" t="s">
        <v>7125</v>
      </c>
      <c r="D16796" s="65">
        <v>1</v>
      </c>
      <c r="E16796" s="66" t="s">
        <v>31</v>
      </c>
      <c r="F16796" s="72">
        <v>145000</v>
      </c>
      <c r="G16796" s="68">
        <f t="shared" ref="G16796:G16802" si="475">F16796*D16796</f>
        <v>145000</v>
      </c>
      <c r="H16796" s="69" t="s">
        <v>7294</v>
      </c>
      <c r="I16796" s="73"/>
    </row>
    <row r="16797" spans="1:9" hidden="1" x14ac:dyDescent="0.25">
      <c r="A16797" s="60" t="s">
        <v>7304</v>
      </c>
      <c r="B16797" s="60" t="s">
        <v>7312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75"/>
        <v>145000</v>
      </c>
      <c r="H16797" s="69" t="s">
        <v>7294</v>
      </c>
      <c r="I16797" s="73"/>
    </row>
    <row r="16798" spans="1:9" hidden="1" x14ac:dyDescent="0.25">
      <c r="A16798" s="60" t="s">
        <v>7304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75"/>
        <v>224000</v>
      </c>
      <c r="H16798" s="69" t="s">
        <v>7294</v>
      </c>
      <c r="I16798" s="73"/>
    </row>
    <row r="16799" spans="1:9" hidden="1" x14ac:dyDescent="0.25">
      <c r="A16799" s="60" t="s">
        <v>7304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75"/>
        <v>80000</v>
      </c>
      <c r="H16799" s="69" t="s">
        <v>7294</v>
      </c>
      <c r="I16799" s="73"/>
    </row>
    <row r="16800" spans="1:9" hidden="1" x14ac:dyDescent="0.25">
      <c r="A16800" s="60" t="s">
        <v>7304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75"/>
        <v>208000</v>
      </c>
      <c r="H16800" s="69" t="s">
        <v>7294</v>
      </c>
      <c r="I16800" s="73"/>
    </row>
    <row r="16801" spans="1:9" hidden="1" x14ac:dyDescent="0.25">
      <c r="A16801" s="60" t="s">
        <v>7304</v>
      </c>
      <c r="B16801" s="60" t="s">
        <v>5269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75"/>
        <v>102000</v>
      </c>
      <c r="H16801" s="69" t="s">
        <v>7294</v>
      </c>
      <c r="I16801" s="73"/>
    </row>
    <row r="16802" spans="1:9" hidden="1" x14ac:dyDescent="0.25">
      <c r="A16802" s="60" t="s">
        <v>7304</v>
      </c>
      <c r="B16802" s="63" t="s">
        <v>7306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75"/>
        <v>157500</v>
      </c>
      <c r="H16802" s="69" t="s">
        <v>7294</v>
      </c>
      <c r="I16802" s="73"/>
    </row>
    <row r="16803" spans="1:9" hidden="1" x14ac:dyDescent="0.25">
      <c r="A16803" s="60" t="s">
        <v>7304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7304</v>
      </c>
      <c r="B16804" s="77" t="s">
        <v>4980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74"/>
        <v>120000</v>
      </c>
      <c r="H16804" s="69" t="s">
        <v>1606</v>
      </c>
      <c r="I16804" s="73"/>
    </row>
    <row r="16805" spans="1:9" hidden="1" x14ac:dyDescent="0.25">
      <c r="A16805" s="60" t="s">
        <v>7304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74"/>
        <v>33000</v>
      </c>
      <c r="H16805" s="69" t="s">
        <v>631</v>
      </c>
      <c r="I16805" s="73"/>
    </row>
    <row r="16806" spans="1:9" hidden="1" x14ac:dyDescent="0.25">
      <c r="A16806" s="60" t="s">
        <v>7304</v>
      </c>
      <c r="B16806" s="63" t="s">
        <v>6390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74"/>
        <v>550000</v>
      </c>
      <c r="H16806" s="399" t="s">
        <v>7299</v>
      </c>
      <c r="I16806" s="73" t="s">
        <v>12820</v>
      </c>
    </row>
    <row r="16807" spans="1:9" hidden="1" x14ac:dyDescent="0.25">
      <c r="A16807" s="60" t="s">
        <v>7304</v>
      </c>
      <c r="B16807" s="60" t="s">
        <v>7276</v>
      </c>
      <c r="C16807" s="75" t="s">
        <v>7277</v>
      </c>
      <c r="D16807" s="65">
        <v>0.25</v>
      </c>
      <c r="E16807" s="66" t="s">
        <v>38</v>
      </c>
      <c r="F16807" s="72">
        <v>300000</v>
      </c>
      <c r="G16807" s="68">
        <f t="shared" si="474"/>
        <v>75000</v>
      </c>
      <c r="H16807" s="399" t="s">
        <v>7299</v>
      </c>
      <c r="I16807" s="73" t="s">
        <v>12820</v>
      </c>
    </row>
    <row r="16808" spans="1:9" hidden="1" x14ac:dyDescent="0.25">
      <c r="A16808" s="60" t="s">
        <v>7304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76">F16808*D16808</f>
        <v>40000</v>
      </c>
      <c r="H16808" s="86" t="s">
        <v>1301</v>
      </c>
      <c r="I16808" s="73"/>
    </row>
    <row r="16809" spans="1:9" hidden="1" x14ac:dyDescent="0.25">
      <c r="A16809" s="60" t="s">
        <v>7304</v>
      </c>
      <c r="B16809" s="60" t="s">
        <v>311</v>
      </c>
      <c r="C16809" s="60" t="s">
        <v>312</v>
      </c>
      <c r="D16809" s="65">
        <v>2</v>
      </c>
      <c r="E16809" s="411" t="s">
        <v>28</v>
      </c>
      <c r="F16809" s="72">
        <v>47000</v>
      </c>
      <c r="G16809" s="68">
        <f t="shared" si="476"/>
        <v>94000</v>
      </c>
      <c r="H16809" s="86" t="s">
        <v>1301</v>
      </c>
      <c r="I16809" s="73"/>
    </row>
    <row r="16810" spans="1:9" hidden="1" x14ac:dyDescent="0.25">
      <c r="A16810" s="60" t="s">
        <v>7304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76"/>
        <v>297000</v>
      </c>
      <c r="H16810" s="86" t="s">
        <v>1146</v>
      </c>
      <c r="I16810" s="73" t="s">
        <v>12821</v>
      </c>
    </row>
    <row r="16811" spans="1:9" hidden="1" x14ac:dyDescent="0.25">
      <c r="A16811" s="60" t="s">
        <v>7304</v>
      </c>
      <c r="B16811" s="60" t="s">
        <v>8366</v>
      </c>
      <c r="C16811" s="60" t="s">
        <v>340</v>
      </c>
      <c r="D16811" s="65">
        <v>1</v>
      </c>
      <c r="E16811" s="515" t="s">
        <v>31</v>
      </c>
      <c r="F16811" s="72">
        <v>83000</v>
      </c>
      <c r="G16811" s="68">
        <f t="shared" si="476"/>
        <v>83000</v>
      </c>
      <c r="H16811" s="86" t="s">
        <v>1146</v>
      </c>
      <c r="I16811" s="73" t="s">
        <v>12821</v>
      </c>
    </row>
    <row r="16812" spans="1:9" hidden="1" x14ac:dyDescent="0.25">
      <c r="A16812" s="60" t="s">
        <v>453</v>
      </c>
      <c r="B16812" s="75" t="s">
        <v>6388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76"/>
        <v>77500</v>
      </c>
      <c r="H16812" s="69" t="s">
        <v>7294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76"/>
        <v>13000</v>
      </c>
      <c r="H16813" s="69" t="s">
        <v>7294</v>
      </c>
      <c r="I16813" s="73"/>
    </row>
    <row r="16814" spans="1:9" hidden="1" x14ac:dyDescent="0.25">
      <c r="A16814" s="60" t="s">
        <v>453</v>
      </c>
      <c r="B16814" s="111" t="s">
        <v>7319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76"/>
        <v>10000</v>
      </c>
      <c r="H16814" s="69" t="s">
        <v>7294</v>
      </c>
      <c r="I16814" s="401"/>
    </row>
    <row r="16815" spans="1:9" hidden="1" x14ac:dyDescent="0.25">
      <c r="A16815" s="60" t="s">
        <v>453</v>
      </c>
      <c r="B16815" s="63" t="s">
        <v>12379</v>
      </c>
      <c r="C16815" s="353" t="s">
        <v>12822</v>
      </c>
      <c r="D16815" s="65">
        <v>1</v>
      </c>
      <c r="E16815" s="66" t="s">
        <v>31</v>
      </c>
      <c r="F16815" s="68">
        <v>475000</v>
      </c>
      <c r="G16815" s="68">
        <f t="shared" si="476"/>
        <v>475000</v>
      </c>
      <c r="H16815" s="69" t="s">
        <v>7294</v>
      </c>
      <c r="I16815" s="401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76"/>
        <v>165000</v>
      </c>
      <c r="H16816" s="69" t="s">
        <v>7294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76"/>
        <v>40000</v>
      </c>
      <c r="H16817" s="69" t="s">
        <v>7294</v>
      </c>
      <c r="I16817" s="73"/>
    </row>
    <row r="16818" spans="1:9" hidden="1" x14ac:dyDescent="0.25">
      <c r="A16818" s="60" t="s">
        <v>453</v>
      </c>
      <c r="B16818" s="60" t="s">
        <v>7320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76"/>
        <v>785000</v>
      </c>
      <c r="H16818" s="69" t="s">
        <v>7294</v>
      </c>
      <c r="I16818" s="73"/>
    </row>
    <row r="16819" spans="1:9" hidden="1" x14ac:dyDescent="0.25">
      <c r="A16819" s="60" t="s">
        <v>453</v>
      </c>
      <c r="B16819" s="75" t="s">
        <v>7322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76"/>
        <v>82500</v>
      </c>
      <c r="H16819" s="69" t="s">
        <v>7294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76"/>
        <v>39000</v>
      </c>
      <c r="H16820" s="69" t="s">
        <v>7294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76"/>
        <v>297000</v>
      </c>
      <c r="H16821" s="69" t="s">
        <v>7294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76"/>
        <v>34689</v>
      </c>
      <c r="H16822" s="69" t="s">
        <v>7294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76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76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8" t="s">
        <v>115</v>
      </c>
      <c r="C16825" s="378" t="s">
        <v>12823</v>
      </c>
      <c r="D16825" s="377">
        <v>1</v>
      </c>
      <c r="E16825" s="501" t="s">
        <v>31</v>
      </c>
      <c r="F16825" s="380">
        <v>2100000</v>
      </c>
      <c r="G16825" s="380">
        <f t="shared" si="476"/>
        <v>2100000</v>
      </c>
      <c r="H16825" s="445" t="s">
        <v>12824</v>
      </c>
      <c r="I16825" s="446" t="s">
        <v>12825</v>
      </c>
    </row>
    <row r="16826" spans="1:9" hidden="1" x14ac:dyDescent="0.25">
      <c r="A16826" s="60" t="s">
        <v>453</v>
      </c>
      <c r="B16826" s="378" t="s">
        <v>115</v>
      </c>
      <c r="C16826" s="378" t="s">
        <v>12826</v>
      </c>
      <c r="D16826" s="377">
        <v>1</v>
      </c>
      <c r="E16826" s="501" t="s">
        <v>31</v>
      </c>
      <c r="F16826" s="380">
        <v>2100000</v>
      </c>
      <c r="G16826" s="380">
        <f t="shared" si="476"/>
        <v>2100000</v>
      </c>
      <c r="H16826" s="445" t="s">
        <v>12824</v>
      </c>
      <c r="I16826" s="446" t="s">
        <v>12825</v>
      </c>
    </row>
    <row r="16827" spans="1:9" hidden="1" x14ac:dyDescent="0.25">
      <c r="A16827" s="60" t="s">
        <v>453</v>
      </c>
      <c r="B16827" s="378" t="s">
        <v>115</v>
      </c>
      <c r="C16827" s="378" t="s">
        <v>12827</v>
      </c>
      <c r="D16827" s="377">
        <v>1</v>
      </c>
      <c r="E16827" s="501" t="s">
        <v>31</v>
      </c>
      <c r="F16827" s="380">
        <v>2100000</v>
      </c>
      <c r="G16827" s="380">
        <f t="shared" si="476"/>
        <v>2100000</v>
      </c>
      <c r="H16827" s="445" t="s">
        <v>12824</v>
      </c>
      <c r="I16827" s="446" t="s">
        <v>12825</v>
      </c>
    </row>
    <row r="16828" spans="1:9" hidden="1" x14ac:dyDescent="0.25">
      <c r="A16828" s="60" t="s">
        <v>453</v>
      </c>
      <c r="B16828" s="378" t="s">
        <v>115</v>
      </c>
      <c r="C16828" s="378" t="s">
        <v>12710</v>
      </c>
      <c r="D16828" s="377">
        <v>1</v>
      </c>
      <c r="E16828" s="443" t="s">
        <v>31</v>
      </c>
      <c r="F16828" s="380">
        <v>2100000</v>
      </c>
      <c r="G16828" s="382">
        <f t="shared" si="476"/>
        <v>2100000</v>
      </c>
      <c r="H16828" s="445" t="s">
        <v>12824</v>
      </c>
      <c r="I16828" s="446" t="s">
        <v>12825</v>
      </c>
    </row>
    <row r="16829" spans="1:9" hidden="1" x14ac:dyDescent="0.25">
      <c r="A16829" s="60" t="s">
        <v>453</v>
      </c>
      <c r="B16829" s="60" t="s">
        <v>4063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76"/>
        <v>77500</v>
      </c>
      <c r="H16829" s="69" t="s">
        <v>3530</v>
      </c>
      <c r="I16829" s="73" t="s">
        <v>12828</v>
      </c>
    </row>
    <row r="16830" spans="1:9" hidden="1" x14ac:dyDescent="0.25">
      <c r="A16830" s="60" t="s">
        <v>453</v>
      </c>
      <c r="B16830" s="60" t="s">
        <v>115</v>
      </c>
      <c r="C16830" s="75" t="s">
        <v>12710</v>
      </c>
      <c r="D16830" s="81">
        <v>1</v>
      </c>
      <c r="E16830" s="66" t="s">
        <v>71</v>
      </c>
      <c r="F16830" s="68">
        <v>2100000</v>
      </c>
      <c r="G16830" s="68">
        <f t="shared" si="476"/>
        <v>2100000</v>
      </c>
      <c r="H16830" s="69" t="s">
        <v>166</v>
      </c>
      <c r="I16830" s="73" t="s">
        <v>12829</v>
      </c>
    </row>
    <row r="16831" spans="1:9" hidden="1" x14ac:dyDescent="0.25">
      <c r="A16831" s="60" t="s">
        <v>453</v>
      </c>
      <c r="B16831" s="60" t="s">
        <v>115</v>
      </c>
      <c r="C16831" s="87" t="s">
        <v>12826</v>
      </c>
      <c r="D16831" s="65">
        <v>1</v>
      </c>
      <c r="E16831" s="76" t="s">
        <v>71</v>
      </c>
      <c r="F16831" s="72">
        <v>2100000</v>
      </c>
      <c r="G16831" s="217">
        <f t="shared" si="476"/>
        <v>2100000</v>
      </c>
      <c r="H16831" s="69" t="s">
        <v>166</v>
      </c>
      <c r="I16831" s="73" t="s">
        <v>12829</v>
      </c>
    </row>
    <row r="16832" spans="1:9" hidden="1" x14ac:dyDescent="0.25">
      <c r="A16832" s="60" t="s">
        <v>453</v>
      </c>
      <c r="B16832" s="75" t="s">
        <v>7322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76"/>
        <v>82500</v>
      </c>
      <c r="H16832" s="69" t="s">
        <v>7352</v>
      </c>
      <c r="I16832" s="73"/>
    </row>
    <row r="16833" spans="1:9" hidden="1" x14ac:dyDescent="0.25">
      <c r="A16833" s="60" t="s">
        <v>453</v>
      </c>
      <c r="B16833" s="74" t="s">
        <v>7342</v>
      </c>
      <c r="C16833" s="60" t="s">
        <v>7343</v>
      </c>
      <c r="D16833" s="65">
        <v>4</v>
      </c>
      <c r="E16833" s="76" t="s">
        <v>31</v>
      </c>
      <c r="F16833" s="72">
        <v>40000</v>
      </c>
      <c r="G16833" s="95">
        <f t="shared" si="476"/>
        <v>160000</v>
      </c>
      <c r="H16833" s="69" t="s">
        <v>7344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76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6859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4522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7348</v>
      </c>
      <c r="C16837" s="60" t="s">
        <v>7349</v>
      </c>
      <c r="D16837" s="65">
        <v>1</v>
      </c>
      <c r="E16837" s="76" t="s">
        <v>71</v>
      </c>
      <c r="F16837" s="72">
        <v>300000</v>
      </c>
      <c r="G16837" s="95">
        <f t="shared" ref="G16837:G16847" si="477">F16837*D16837</f>
        <v>300000</v>
      </c>
      <c r="H16837" s="69" t="s">
        <v>7323</v>
      </c>
      <c r="I16837" s="73"/>
    </row>
    <row r="16838" spans="1:9" hidden="1" x14ac:dyDescent="0.25">
      <c r="A16838" s="60" t="s">
        <v>453</v>
      </c>
      <c r="B16838" s="60" t="s">
        <v>7324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77"/>
        <v>20000</v>
      </c>
      <c r="H16838" s="69" t="s">
        <v>7323</v>
      </c>
      <c r="I16838" s="73"/>
    </row>
    <row r="16839" spans="1:9" hidden="1" x14ac:dyDescent="0.25">
      <c r="A16839" s="60" t="s">
        <v>453</v>
      </c>
      <c r="B16839" s="60" t="s">
        <v>7325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77"/>
        <v>14000</v>
      </c>
      <c r="H16839" s="69" t="s">
        <v>7323</v>
      </c>
      <c r="I16839" s="73"/>
    </row>
    <row r="16840" spans="1:9" hidden="1" x14ac:dyDescent="0.25">
      <c r="A16840" s="60" t="s">
        <v>453</v>
      </c>
      <c r="B16840" s="63" t="s">
        <v>7326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77"/>
        <v>7000</v>
      </c>
      <c r="H16840" s="69" t="s">
        <v>7323</v>
      </c>
      <c r="I16840" s="73"/>
    </row>
    <row r="16841" spans="1:9" hidden="1" x14ac:dyDescent="0.25">
      <c r="A16841" s="60" t="s">
        <v>453</v>
      </c>
      <c r="B16841" s="79" t="s">
        <v>7327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77"/>
        <v>4000</v>
      </c>
      <c r="H16841" s="69" t="s">
        <v>7323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77"/>
        <v>250000</v>
      </c>
      <c r="H16842" s="69" t="s">
        <v>7323</v>
      </c>
      <c r="I16842" s="73"/>
    </row>
    <row r="16843" spans="1:9" hidden="1" x14ac:dyDescent="0.25">
      <c r="A16843" s="60" t="s">
        <v>453</v>
      </c>
      <c r="B16843" s="74" t="s">
        <v>7347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77"/>
        <v>75000</v>
      </c>
      <c r="H16843" s="69" t="s">
        <v>7323</v>
      </c>
      <c r="I16843" s="73"/>
    </row>
    <row r="16844" spans="1:9" hidden="1" x14ac:dyDescent="0.25">
      <c r="A16844" s="60" t="s">
        <v>453</v>
      </c>
      <c r="B16844" s="60" t="s">
        <v>7328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77"/>
        <v>115000</v>
      </c>
      <c r="H16844" s="86" t="s">
        <v>2767</v>
      </c>
      <c r="I16844" s="73" t="s">
        <v>9480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77"/>
        <v>85000</v>
      </c>
      <c r="H16845" s="86" t="s">
        <v>2767</v>
      </c>
      <c r="I16845" s="73" t="s">
        <v>9480</v>
      </c>
    </row>
    <row r="16846" spans="1:9" hidden="1" x14ac:dyDescent="0.25">
      <c r="A16846" s="60" t="s">
        <v>453</v>
      </c>
      <c r="B16846" s="79" t="s">
        <v>7329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77"/>
        <v>1500000</v>
      </c>
      <c r="H16846" s="86" t="s">
        <v>2767</v>
      </c>
      <c r="I16846" s="73" t="s">
        <v>9480</v>
      </c>
    </row>
    <row r="16847" spans="1:9" hidden="1" x14ac:dyDescent="0.25">
      <c r="A16847" s="60" t="s">
        <v>453</v>
      </c>
      <c r="B16847" s="60" t="s">
        <v>7330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77"/>
        <v>250000</v>
      </c>
      <c r="H16847" s="86" t="s">
        <v>2767</v>
      </c>
      <c r="I16847" s="73" t="s">
        <v>9480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76"/>
        <v>264000</v>
      </c>
      <c r="H16848" s="399" t="s">
        <v>1105</v>
      </c>
      <c r="I16848" s="73" t="s">
        <v>12830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76"/>
        <v>80000</v>
      </c>
      <c r="H16849" s="399" t="s">
        <v>1105</v>
      </c>
      <c r="I16849" s="73" t="s">
        <v>12830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1" t="s">
        <v>28</v>
      </c>
      <c r="F16850" s="72">
        <v>39000</v>
      </c>
      <c r="G16850" s="68">
        <f t="shared" si="476"/>
        <v>39000</v>
      </c>
      <c r="H16850" s="399" t="s">
        <v>1105</v>
      </c>
      <c r="I16850" s="73" t="s">
        <v>12830</v>
      </c>
    </row>
    <row r="16851" spans="1:9" hidden="1" x14ac:dyDescent="0.25">
      <c r="A16851" s="60" t="s">
        <v>453</v>
      </c>
      <c r="B16851" s="60" t="s">
        <v>8381</v>
      </c>
      <c r="C16851" s="60" t="s">
        <v>8382</v>
      </c>
      <c r="D16851" s="65">
        <v>1</v>
      </c>
      <c r="E16851" s="66" t="s">
        <v>31</v>
      </c>
      <c r="F16851" s="68">
        <v>93000</v>
      </c>
      <c r="G16851" s="68">
        <f t="shared" si="476"/>
        <v>93000</v>
      </c>
      <c r="H16851" s="399" t="s">
        <v>1105</v>
      </c>
      <c r="I16851" s="73" t="s">
        <v>12830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5" t="s">
        <v>31</v>
      </c>
      <c r="F16852" s="72">
        <v>380000</v>
      </c>
      <c r="G16852" s="68">
        <f t="shared" si="476"/>
        <v>380000</v>
      </c>
      <c r="H16852" s="86" t="s">
        <v>667</v>
      </c>
      <c r="I16852" s="73" t="s">
        <v>12831</v>
      </c>
    </row>
    <row r="16853" spans="1:9" hidden="1" x14ac:dyDescent="0.25">
      <c r="A16853" s="60" t="s">
        <v>453</v>
      </c>
      <c r="B16853" s="111" t="s">
        <v>7264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76"/>
        <v>40000</v>
      </c>
      <c r="H16853" s="86" t="s">
        <v>667</v>
      </c>
      <c r="I16853" s="73" t="s">
        <v>12831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76"/>
        <v>264000</v>
      </c>
      <c r="H16854" s="86" t="s">
        <v>667</v>
      </c>
      <c r="I16854" s="73" t="s">
        <v>12831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1" t="s">
        <v>28</v>
      </c>
      <c r="F16855" s="72">
        <v>39000</v>
      </c>
      <c r="G16855" s="68">
        <f t="shared" si="476"/>
        <v>39000</v>
      </c>
      <c r="H16855" s="86" t="s">
        <v>667</v>
      </c>
      <c r="I16855" s="73" t="s">
        <v>12831</v>
      </c>
    </row>
    <row r="16856" spans="1:9" hidden="1" x14ac:dyDescent="0.25">
      <c r="A16856" s="60" t="s">
        <v>453</v>
      </c>
      <c r="B16856" s="60" t="s">
        <v>8381</v>
      </c>
      <c r="C16856" s="60" t="s">
        <v>8382</v>
      </c>
      <c r="D16856" s="65">
        <v>1</v>
      </c>
      <c r="E16856" s="66" t="s">
        <v>31</v>
      </c>
      <c r="F16856" s="68">
        <v>93000</v>
      </c>
      <c r="G16856" s="68">
        <f t="shared" si="476"/>
        <v>93000</v>
      </c>
      <c r="H16856" s="86" t="s">
        <v>667</v>
      </c>
      <c r="I16856" s="73" t="s">
        <v>12831</v>
      </c>
    </row>
    <row r="16857" spans="1:9" hidden="1" x14ac:dyDescent="0.25">
      <c r="A16857" s="60" t="s">
        <v>453</v>
      </c>
      <c r="B16857" s="60" t="s">
        <v>9556</v>
      </c>
      <c r="C16857" s="80" t="s">
        <v>12832</v>
      </c>
      <c r="D16857" s="65">
        <v>1</v>
      </c>
      <c r="E16857" s="66" t="s">
        <v>31</v>
      </c>
      <c r="F16857" s="217">
        <v>1400000</v>
      </c>
      <c r="G16857" s="68">
        <f t="shared" si="476"/>
        <v>1400000</v>
      </c>
      <c r="H16857" s="69" t="s">
        <v>1043</v>
      </c>
      <c r="I16857" s="60" t="s">
        <v>12833</v>
      </c>
    </row>
    <row r="16858" spans="1:9" hidden="1" x14ac:dyDescent="0.25">
      <c r="A16858" s="60" t="s">
        <v>453</v>
      </c>
      <c r="B16858" s="60" t="s">
        <v>115</v>
      </c>
      <c r="C16858" s="60" t="s">
        <v>12834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12833</v>
      </c>
    </row>
    <row r="16859" spans="1:9" hidden="1" x14ac:dyDescent="0.25">
      <c r="A16859" s="60" t="s">
        <v>453</v>
      </c>
      <c r="B16859" s="60" t="s">
        <v>115</v>
      </c>
      <c r="C16859" s="60" t="s">
        <v>12823</v>
      </c>
      <c r="D16859" s="65">
        <v>1</v>
      </c>
      <c r="E16859" s="66" t="s">
        <v>71</v>
      </c>
      <c r="F16859" s="68">
        <v>2100000</v>
      </c>
      <c r="G16859" s="68">
        <f t="shared" ref="G16859:G16876" si="478">F16859*D16859</f>
        <v>2100000</v>
      </c>
      <c r="H16859" s="69" t="s">
        <v>1043</v>
      </c>
      <c r="I16859" s="60" t="s">
        <v>12833</v>
      </c>
    </row>
    <row r="16860" spans="1:9" hidden="1" x14ac:dyDescent="0.25">
      <c r="A16860" s="60" t="s">
        <v>453</v>
      </c>
      <c r="B16860" s="63" t="s">
        <v>7339</v>
      </c>
      <c r="C16860" s="60" t="s">
        <v>7340</v>
      </c>
      <c r="D16860" s="65">
        <v>2</v>
      </c>
      <c r="E16860" s="76" t="s">
        <v>31</v>
      </c>
      <c r="F16860" s="72">
        <v>272000</v>
      </c>
      <c r="G16860" s="68">
        <f t="shared" si="478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7341</v>
      </c>
      <c r="C16861" s="60" t="s">
        <v>7340</v>
      </c>
      <c r="D16861" s="65">
        <v>2</v>
      </c>
      <c r="E16861" s="76" t="s">
        <v>31</v>
      </c>
      <c r="F16861" s="72">
        <v>546000</v>
      </c>
      <c r="G16861" s="68">
        <f t="shared" si="478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6390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78"/>
        <v>550000</v>
      </c>
      <c r="H16862" s="69" t="s">
        <v>12835</v>
      </c>
      <c r="I16862" s="60" t="s">
        <v>12836</v>
      </c>
    </row>
    <row r="16863" spans="1:9" hidden="1" x14ac:dyDescent="0.25">
      <c r="A16863" s="60" t="s">
        <v>453</v>
      </c>
      <c r="B16863" s="60" t="s">
        <v>7276</v>
      </c>
      <c r="C16863" s="75" t="s">
        <v>7277</v>
      </c>
      <c r="D16863" s="65">
        <v>0.25</v>
      </c>
      <c r="E16863" s="66" t="s">
        <v>638</v>
      </c>
      <c r="F16863" s="72">
        <v>300000</v>
      </c>
      <c r="G16863" s="68">
        <f t="shared" si="478"/>
        <v>75000</v>
      </c>
      <c r="H16863" s="69" t="s">
        <v>12835</v>
      </c>
      <c r="I16863" s="60" t="s">
        <v>12836</v>
      </c>
    </row>
    <row r="16864" spans="1:9" hidden="1" x14ac:dyDescent="0.25">
      <c r="A16864" s="60" t="s">
        <v>453</v>
      </c>
      <c r="B16864" s="74" t="s">
        <v>7345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78"/>
        <v>375000</v>
      </c>
      <c r="H16864" s="69" t="s">
        <v>7346</v>
      </c>
      <c r="I16864" s="60"/>
    </row>
    <row r="16865" spans="1:9" hidden="1" x14ac:dyDescent="0.25">
      <c r="A16865" s="60" t="s">
        <v>453</v>
      </c>
      <c r="B16865" s="60" t="s">
        <v>471</v>
      </c>
      <c r="C16865" s="584" t="s">
        <v>12837</v>
      </c>
      <c r="D16865" s="65">
        <v>1</v>
      </c>
      <c r="E16865" s="66" t="s">
        <v>31</v>
      </c>
      <c r="F16865" s="62">
        <v>3700000</v>
      </c>
      <c r="G16865" s="68">
        <f t="shared" si="478"/>
        <v>3700000</v>
      </c>
      <c r="H16865" s="69" t="s">
        <v>12838</v>
      </c>
      <c r="I16865" s="60" t="s">
        <v>12839</v>
      </c>
    </row>
    <row r="16866" spans="1:9" hidden="1" x14ac:dyDescent="0.25">
      <c r="A16866" s="60" t="s">
        <v>453</v>
      </c>
      <c r="B16866" s="60" t="s">
        <v>471</v>
      </c>
      <c r="C16866" s="446" t="s">
        <v>12840</v>
      </c>
      <c r="D16866" s="65">
        <v>1</v>
      </c>
      <c r="E16866" s="60" t="s">
        <v>28</v>
      </c>
      <c r="F16866" s="72">
        <v>3700000</v>
      </c>
      <c r="G16866" s="68">
        <f t="shared" si="478"/>
        <v>3700000</v>
      </c>
      <c r="H16866" s="86" t="s">
        <v>12838</v>
      </c>
      <c r="I16866" s="60" t="s">
        <v>12839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78"/>
        <v>1525000</v>
      </c>
      <c r="H16867" s="86" t="s">
        <v>696</v>
      </c>
      <c r="I16867" s="60" t="s">
        <v>12839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78"/>
        <v>240000</v>
      </c>
      <c r="H16868" s="86" t="s">
        <v>801</v>
      </c>
      <c r="I16868" s="60" t="s">
        <v>12841</v>
      </c>
    </row>
    <row r="16869" spans="1:9" hidden="1" x14ac:dyDescent="0.25">
      <c r="A16869" s="60" t="s">
        <v>453</v>
      </c>
      <c r="B16869" s="63" t="s">
        <v>7283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78"/>
        <v>117600</v>
      </c>
      <c r="H16869" s="86" t="s">
        <v>801</v>
      </c>
      <c r="I16869" s="60" t="s">
        <v>12841</v>
      </c>
    </row>
    <row r="16870" spans="1:9" hidden="1" x14ac:dyDescent="0.25">
      <c r="A16870" s="60" t="s">
        <v>453</v>
      </c>
      <c r="B16870" s="60" t="s">
        <v>12842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78"/>
        <v>1</v>
      </c>
      <c r="H16870" s="86" t="s">
        <v>801</v>
      </c>
      <c r="I16870" s="60" t="s">
        <v>12841</v>
      </c>
    </row>
    <row r="16871" spans="1:9" hidden="1" x14ac:dyDescent="0.25">
      <c r="A16871" s="60" t="s">
        <v>453</v>
      </c>
      <c r="B16871" s="60" t="s">
        <v>12843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78"/>
        <v>1</v>
      </c>
      <c r="H16871" s="86" t="s">
        <v>801</v>
      </c>
      <c r="I16871" s="60" t="s">
        <v>12841</v>
      </c>
    </row>
    <row r="16872" spans="1:9" hidden="1" x14ac:dyDescent="0.25">
      <c r="A16872" s="60" t="s">
        <v>453</v>
      </c>
      <c r="B16872" s="60" t="s">
        <v>7233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78"/>
        <v>380000</v>
      </c>
      <c r="H16872" s="86" t="s">
        <v>2007</v>
      </c>
      <c r="I16872" s="60" t="s">
        <v>12844</v>
      </c>
    </row>
    <row r="16873" spans="1:9" hidden="1" x14ac:dyDescent="0.25">
      <c r="A16873" s="60" t="s">
        <v>453</v>
      </c>
      <c r="B16873" s="79" t="s">
        <v>4281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78"/>
        <v>120000</v>
      </c>
      <c r="H16873" s="86" t="s">
        <v>2007</v>
      </c>
      <c r="I16873" s="60" t="s">
        <v>12844</v>
      </c>
    </row>
    <row r="16874" spans="1:9" hidden="1" x14ac:dyDescent="0.25">
      <c r="A16874" s="60" t="s">
        <v>453</v>
      </c>
      <c r="B16874" s="60" t="s">
        <v>9556</v>
      </c>
      <c r="C16874" s="60" t="s">
        <v>12845</v>
      </c>
      <c r="D16874" s="65">
        <v>1</v>
      </c>
      <c r="E16874" s="76" t="s">
        <v>31</v>
      </c>
      <c r="F16874" s="72">
        <v>1400000</v>
      </c>
      <c r="G16874" s="68">
        <f t="shared" si="478"/>
        <v>1400000</v>
      </c>
      <c r="H16874" s="86" t="s">
        <v>2007</v>
      </c>
      <c r="I16874" s="60" t="s">
        <v>12844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78"/>
        <v>165000</v>
      </c>
      <c r="H16875" s="86" t="s">
        <v>2007</v>
      </c>
      <c r="I16875" s="60" t="s">
        <v>12844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78"/>
        <v>40000</v>
      </c>
      <c r="H16876" s="86" t="s">
        <v>2007</v>
      </c>
      <c r="I16876" s="60" t="s">
        <v>12844</v>
      </c>
    </row>
    <row r="16877" spans="1:9" hidden="1" x14ac:dyDescent="0.25">
      <c r="A16877" s="60" t="s">
        <v>7350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7352</v>
      </c>
      <c r="I16877" s="73"/>
    </row>
    <row r="16878" spans="1:9" hidden="1" x14ac:dyDescent="0.25">
      <c r="A16878" s="60" t="s">
        <v>7350</v>
      </c>
      <c r="B16878" s="63" t="s">
        <v>7292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7352</v>
      </c>
      <c r="I16878" s="401"/>
    </row>
    <row r="16879" spans="1:9" hidden="1" x14ac:dyDescent="0.25">
      <c r="A16879" s="60" t="s">
        <v>7350</v>
      </c>
      <c r="B16879" s="63" t="s">
        <v>4104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7352</v>
      </c>
      <c r="I16879" s="401"/>
    </row>
    <row r="16880" spans="1:9" hidden="1" x14ac:dyDescent="0.25">
      <c r="A16880" s="60" t="s">
        <v>7350</v>
      </c>
      <c r="B16880" s="60" t="s">
        <v>7224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7352</v>
      </c>
      <c r="I16880" s="73"/>
    </row>
    <row r="16881" spans="1:9" hidden="1" x14ac:dyDescent="0.25">
      <c r="A16881" s="60" t="s">
        <v>7350</v>
      </c>
      <c r="B16881" s="60" t="s">
        <v>7351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7352</v>
      </c>
      <c r="I16881" s="73"/>
    </row>
    <row r="16882" spans="1:9" hidden="1" x14ac:dyDescent="0.25">
      <c r="A16882" s="60" t="s">
        <v>7350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79">F16882*D16882</f>
        <v>111000</v>
      </c>
      <c r="H16882" s="69" t="s">
        <v>7352</v>
      </c>
      <c r="I16882" s="73"/>
    </row>
    <row r="16883" spans="1:9" hidden="1" x14ac:dyDescent="0.25">
      <c r="A16883" s="60" t="s">
        <v>7350</v>
      </c>
      <c r="B16883" s="63" t="s">
        <v>7356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79"/>
        <v>165000</v>
      </c>
      <c r="H16883" s="69" t="s">
        <v>7323</v>
      </c>
      <c r="I16883" s="73"/>
    </row>
    <row r="16884" spans="1:9" hidden="1" x14ac:dyDescent="0.25">
      <c r="A16884" s="60" t="s">
        <v>7350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79"/>
        <v>188000</v>
      </c>
      <c r="H16884" s="69" t="s">
        <v>1101</v>
      </c>
      <c r="I16884" s="73" t="s">
        <v>12846</v>
      </c>
    </row>
    <row r="16885" spans="1:9" hidden="1" x14ac:dyDescent="0.25">
      <c r="A16885" s="60" t="s">
        <v>7350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79"/>
        <v>60000</v>
      </c>
      <c r="H16885" s="69" t="s">
        <v>1101</v>
      </c>
      <c r="I16885" s="73" t="s">
        <v>12846</v>
      </c>
    </row>
    <row r="16886" spans="1:9" hidden="1" x14ac:dyDescent="0.25">
      <c r="A16886" s="60" t="s">
        <v>7350</v>
      </c>
      <c r="B16886" s="60" t="s">
        <v>4925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79"/>
        <v>30000</v>
      </c>
      <c r="H16886" s="69" t="s">
        <v>1101</v>
      </c>
      <c r="I16886" s="73" t="s">
        <v>12846</v>
      </c>
    </row>
    <row r="16887" spans="1:9" hidden="1" x14ac:dyDescent="0.25">
      <c r="A16887" s="60" t="s">
        <v>7350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79"/>
        <v>80000</v>
      </c>
      <c r="H16887" s="69" t="s">
        <v>1101</v>
      </c>
      <c r="I16887" s="73" t="s">
        <v>12846</v>
      </c>
    </row>
    <row r="16888" spans="1:9" hidden="1" x14ac:dyDescent="0.25">
      <c r="A16888" s="60" t="s">
        <v>7350</v>
      </c>
      <c r="B16888" s="60" t="s">
        <v>6516</v>
      </c>
      <c r="C16888" s="80" t="s">
        <v>8459</v>
      </c>
      <c r="D16888" s="65">
        <v>0.6</v>
      </c>
      <c r="E16888" s="76" t="s">
        <v>137</v>
      </c>
      <c r="F16888" s="72">
        <v>82500</v>
      </c>
      <c r="G16888" s="68">
        <f t="shared" si="479"/>
        <v>49500</v>
      </c>
      <c r="H16888" s="69" t="s">
        <v>1101</v>
      </c>
      <c r="I16888" s="73" t="s">
        <v>12846</v>
      </c>
    </row>
    <row r="16889" spans="1:9" hidden="1" x14ac:dyDescent="0.25">
      <c r="A16889" s="60" t="s">
        <v>7350</v>
      </c>
      <c r="B16889" s="63" t="s">
        <v>9705</v>
      </c>
      <c r="C16889" s="60" t="s">
        <v>12129</v>
      </c>
      <c r="D16889" s="65">
        <v>1</v>
      </c>
      <c r="E16889" s="66" t="s">
        <v>28</v>
      </c>
      <c r="F16889" s="72">
        <v>650000</v>
      </c>
      <c r="G16889" s="68">
        <f t="shared" si="479"/>
        <v>650000</v>
      </c>
      <c r="H16889" s="69" t="s">
        <v>1101</v>
      </c>
      <c r="I16889" s="73" t="s">
        <v>12846</v>
      </c>
    </row>
    <row r="16890" spans="1:9" hidden="1" x14ac:dyDescent="0.25">
      <c r="A16890" s="60" t="s">
        <v>7350</v>
      </c>
      <c r="B16890" s="63" t="s">
        <v>5733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79"/>
        <v>10000</v>
      </c>
      <c r="H16890" s="69" t="s">
        <v>134</v>
      </c>
      <c r="I16890" s="73"/>
    </row>
    <row r="16891" spans="1:9" hidden="1" x14ac:dyDescent="0.25">
      <c r="A16891" s="65" t="s">
        <v>7350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79"/>
        <v>36975</v>
      </c>
      <c r="H16891" s="69" t="s">
        <v>631</v>
      </c>
      <c r="I16891" s="73" t="s">
        <v>10964</v>
      </c>
    </row>
    <row r="16892" spans="1:9" hidden="1" x14ac:dyDescent="0.25">
      <c r="A16892" s="60" t="s">
        <v>7350</v>
      </c>
      <c r="B16892" s="60" t="s">
        <v>8632</v>
      </c>
      <c r="C16892" s="75" t="s">
        <v>8459</v>
      </c>
      <c r="D16892" s="81">
        <v>0.6</v>
      </c>
      <c r="E16892" s="66" t="s">
        <v>137</v>
      </c>
      <c r="F16892" s="68">
        <v>82500</v>
      </c>
      <c r="G16892" s="68">
        <f t="shared" si="479"/>
        <v>49500</v>
      </c>
      <c r="H16892" s="69" t="s">
        <v>631</v>
      </c>
      <c r="I16892" s="73" t="s">
        <v>10964</v>
      </c>
    </row>
    <row r="16893" spans="1:9" hidden="1" x14ac:dyDescent="0.25">
      <c r="A16893" s="60" t="s">
        <v>7350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79"/>
        <v>393545</v>
      </c>
      <c r="H16893" s="69" t="s">
        <v>631</v>
      </c>
      <c r="I16893" s="73" t="s">
        <v>10964</v>
      </c>
    </row>
    <row r="16894" spans="1:9" hidden="1" x14ac:dyDescent="0.25">
      <c r="A16894" s="60" t="s">
        <v>7350</v>
      </c>
      <c r="B16894" s="60" t="s">
        <v>9556</v>
      </c>
      <c r="C16894" s="60" t="s">
        <v>12847</v>
      </c>
      <c r="D16894" s="65">
        <v>1</v>
      </c>
      <c r="E16894" s="76" t="s">
        <v>31</v>
      </c>
      <c r="F16894" s="72">
        <v>1400000</v>
      </c>
      <c r="G16894" s="95">
        <f t="shared" si="479"/>
        <v>1400000</v>
      </c>
      <c r="H16894" s="69" t="s">
        <v>126</v>
      </c>
      <c r="I16894" s="73" t="s">
        <v>12848</v>
      </c>
    </row>
    <row r="16895" spans="1:9" hidden="1" x14ac:dyDescent="0.25">
      <c r="A16895" s="60" t="s">
        <v>7350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79"/>
        <v>165000</v>
      </c>
      <c r="H16895" s="69" t="s">
        <v>126</v>
      </c>
      <c r="I16895" s="73" t="s">
        <v>12848</v>
      </c>
    </row>
    <row r="16896" spans="1:9" hidden="1" x14ac:dyDescent="0.25">
      <c r="A16896" s="60" t="s">
        <v>7350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79"/>
        <v>40000</v>
      </c>
      <c r="H16896" s="69" t="s">
        <v>126</v>
      </c>
      <c r="I16896" s="73" t="s">
        <v>12848</v>
      </c>
    </row>
    <row r="16897" spans="1:9" hidden="1" x14ac:dyDescent="0.25">
      <c r="A16897" s="60" t="s">
        <v>7350</v>
      </c>
      <c r="B16897" s="79" t="s">
        <v>5651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79"/>
        <v>500000</v>
      </c>
      <c r="H16897" s="69" t="s">
        <v>126</v>
      </c>
      <c r="I16897" s="73" t="s">
        <v>12848</v>
      </c>
    </row>
    <row r="16898" spans="1:9" hidden="1" x14ac:dyDescent="0.25">
      <c r="A16898" s="60" t="s">
        <v>7360</v>
      </c>
      <c r="B16898" s="75" t="s">
        <v>7354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79"/>
        <v>50000</v>
      </c>
      <c r="H16898" s="69" t="s">
        <v>7352</v>
      </c>
      <c r="I16898" s="73"/>
    </row>
    <row r="16899" spans="1:9" hidden="1" x14ac:dyDescent="0.25">
      <c r="A16899" s="60" t="s">
        <v>7360</v>
      </c>
      <c r="B16899" s="60" t="s">
        <v>6859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7352</v>
      </c>
      <c r="I16899" s="73"/>
    </row>
    <row r="16900" spans="1:9" hidden="1" x14ac:dyDescent="0.25">
      <c r="A16900" s="60" t="s">
        <v>7360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79"/>
        <v>5250</v>
      </c>
      <c r="H16900" s="69" t="s">
        <v>7352</v>
      </c>
      <c r="I16900" s="401"/>
    </row>
    <row r="16901" spans="1:9" hidden="1" x14ac:dyDescent="0.25">
      <c r="A16901" s="60" t="s">
        <v>7360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79"/>
        <v>2800</v>
      </c>
      <c r="H16901" s="69" t="s">
        <v>7352</v>
      </c>
      <c r="I16901" s="401"/>
    </row>
    <row r="16902" spans="1:9" hidden="1" x14ac:dyDescent="0.25">
      <c r="A16902" s="60" t="s">
        <v>7360</v>
      </c>
      <c r="B16902" s="60" t="s">
        <v>7363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79"/>
        <v>42000</v>
      </c>
      <c r="H16902" s="69" t="s">
        <v>7352</v>
      </c>
      <c r="I16902" s="401"/>
    </row>
    <row r="16903" spans="1:9" hidden="1" x14ac:dyDescent="0.25">
      <c r="A16903" s="60" t="s">
        <v>7360</v>
      </c>
      <c r="B16903" s="63" t="s">
        <v>6920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79"/>
        <v>8000</v>
      </c>
      <c r="H16903" s="69" t="s">
        <v>7352</v>
      </c>
      <c r="I16903" s="401"/>
    </row>
    <row r="16904" spans="1:9" hidden="1" x14ac:dyDescent="0.25">
      <c r="A16904" s="60" t="s">
        <v>7360</v>
      </c>
      <c r="B16904" s="75" t="s">
        <v>6921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79"/>
        <v>3000</v>
      </c>
      <c r="H16904" s="69" t="s">
        <v>7352</v>
      </c>
      <c r="I16904" s="73"/>
    </row>
    <row r="16905" spans="1:9" hidden="1" x14ac:dyDescent="0.25">
      <c r="A16905" s="60" t="s">
        <v>7360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7352</v>
      </c>
      <c r="I16905" s="73"/>
    </row>
    <row r="16906" spans="1:9" hidden="1" x14ac:dyDescent="0.25">
      <c r="A16906" s="60" t="s">
        <v>7360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79"/>
        <v>49500</v>
      </c>
      <c r="H16906" s="69" t="s">
        <v>198</v>
      </c>
      <c r="I16906" s="73"/>
    </row>
    <row r="16907" spans="1:9" hidden="1" x14ac:dyDescent="0.25">
      <c r="A16907" s="60" t="s">
        <v>7360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79"/>
        <v>46500</v>
      </c>
      <c r="H16907" s="69" t="s">
        <v>198</v>
      </c>
      <c r="I16907" s="73"/>
    </row>
    <row r="16908" spans="1:9" hidden="1" x14ac:dyDescent="0.25">
      <c r="A16908" s="60" t="s">
        <v>7360</v>
      </c>
      <c r="B16908" s="63" t="s">
        <v>7361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79"/>
        <v>30000</v>
      </c>
      <c r="H16908" s="69" t="s">
        <v>7362</v>
      </c>
      <c r="I16908" s="73"/>
    </row>
    <row r="16909" spans="1:9" hidden="1" x14ac:dyDescent="0.25">
      <c r="A16909" s="60" t="s">
        <v>7360</v>
      </c>
      <c r="B16909" s="60" t="s">
        <v>12644</v>
      </c>
      <c r="C16909" s="77" t="s">
        <v>12849</v>
      </c>
      <c r="D16909" s="65">
        <v>1</v>
      </c>
      <c r="E16909" s="76" t="s">
        <v>31</v>
      </c>
      <c r="F16909" s="61">
        <v>1650000</v>
      </c>
      <c r="G16909" s="68">
        <f t="shared" si="479"/>
        <v>1650000</v>
      </c>
      <c r="H16909" s="69" t="s">
        <v>552</v>
      </c>
      <c r="I16909" s="73" t="s">
        <v>12850</v>
      </c>
    </row>
    <row r="16910" spans="1:9" hidden="1" x14ac:dyDescent="0.25">
      <c r="A16910" s="60" t="s">
        <v>7360</v>
      </c>
      <c r="B16910" s="60" t="s">
        <v>12644</v>
      </c>
      <c r="C16910" s="77" t="s">
        <v>12851</v>
      </c>
      <c r="D16910" s="65">
        <v>1</v>
      </c>
      <c r="E16910" s="76" t="s">
        <v>31</v>
      </c>
      <c r="F16910" s="61">
        <v>1650000</v>
      </c>
      <c r="G16910" s="68">
        <f t="shared" si="479"/>
        <v>1650000</v>
      </c>
      <c r="H16910" s="69" t="s">
        <v>552</v>
      </c>
      <c r="I16910" s="73" t="s">
        <v>12850</v>
      </c>
    </row>
    <row r="16911" spans="1:9" hidden="1" x14ac:dyDescent="0.25">
      <c r="A16911" s="60" t="s">
        <v>7360</v>
      </c>
      <c r="B16911" s="60" t="s">
        <v>12644</v>
      </c>
      <c r="C16911" s="77" t="s">
        <v>12852</v>
      </c>
      <c r="D16911" s="65">
        <v>1</v>
      </c>
      <c r="E16911" s="76" t="s">
        <v>31</v>
      </c>
      <c r="F16911" s="61">
        <v>1650000</v>
      </c>
      <c r="G16911" s="68">
        <f t="shared" si="479"/>
        <v>1650000</v>
      </c>
      <c r="H16911" s="69" t="s">
        <v>552</v>
      </c>
      <c r="I16911" s="73" t="s">
        <v>12850</v>
      </c>
    </row>
    <row r="16912" spans="1:9" hidden="1" x14ac:dyDescent="0.25">
      <c r="A16912" s="60" t="s">
        <v>7360</v>
      </c>
      <c r="B16912" s="60" t="s">
        <v>12644</v>
      </c>
      <c r="C16912" s="77" t="s">
        <v>12853</v>
      </c>
      <c r="D16912" s="65">
        <v>1</v>
      </c>
      <c r="E16912" s="76" t="s">
        <v>31</v>
      </c>
      <c r="F16912" s="61">
        <v>1650000</v>
      </c>
      <c r="G16912" s="68">
        <f t="shared" si="479"/>
        <v>1650000</v>
      </c>
      <c r="H16912" s="69" t="s">
        <v>552</v>
      </c>
      <c r="I16912" s="73" t="s">
        <v>12850</v>
      </c>
    </row>
    <row r="16913" spans="1:9" hidden="1" x14ac:dyDescent="0.25">
      <c r="A16913" s="60" t="s">
        <v>7360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79"/>
        <v>75000</v>
      </c>
      <c r="H16913" s="69" t="s">
        <v>552</v>
      </c>
      <c r="I16913" s="73" t="s">
        <v>12850</v>
      </c>
    </row>
    <row r="16914" spans="1:9" hidden="1" x14ac:dyDescent="0.25">
      <c r="A16914" s="60" t="s">
        <v>7360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79"/>
        <v>120000</v>
      </c>
      <c r="H16914" s="69" t="s">
        <v>2038</v>
      </c>
      <c r="I16914" s="73" t="s">
        <v>12854</v>
      </c>
    </row>
    <row r="16915" spans="1:9" hidden="1" x14ac:dyDescent="0.25">
      <c r="A16915" s="60" t="s">
        <v>7360</v>
      </c>
      <c r="B16915" s="60" t="s">
        <v>4925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79"/>
        <v>20000</v>
      </c>
      <c r="H16915" s="69" t="s">
        <v>2038</v>
      </c>
      <c r="I16915" s="73" t="s">
        <v>12854</v>
      </c>
    </row>
    <row r="16916" spans="1:9" hidden="1" x14ac:dyDescent="0.25">
      <c r="A16916" s="60" t="s">
        <v>7360</v>
      </c>
      <c r="B16916" s="60" t="s">
        <v>6939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79"/>
        <v>22500</v>
      </c>
      <c r="H16916" s="69" t="s">
        <v>2038</v>
      </c>
      <c r="I16916" s="73" t="s">
        <v>12854</v>
      </c>
    </row>
    <row r="16917" spans="1:9" hidden="1" x14ac:dyDescent="0.25">
      <c r="A16917" s="60" t="s">
        <v>7360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79"/>
        <v>61875</v>
      </c>
      <c r="H16917" s="69" t="s">
        <v>2038</v>
      </c>
      <c r="I16917" s="73" t="s">
        <v>12854</v>
      </c>
    </row>
    <row r="16918" spans="1:9" hidden="1" x14ac:dyDescent="0.25">
      <c r="A16918" s="60" t="s">
        <v>7360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79"/>
        <v>31000</v>
      </c>
      <c r="H16918" s="69" t="s">
        <v>2038</v>
      </c>
      <c r="I16918" s="73" t="s">
        <v>12854</v>
      </c>
    </row>
    <row r="16919" spans="1:9" hidden="1" x14ac:dyDescent="0.25">
      <c r="A16919" s="60" t="s">
        <v>7360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79"/>
        <v>34689</v>
      </c>
      <c r="H16919" s="69" t="s">
        <v>2038</v>
      </c>
      <c r="I16919" s="73" t="s">
        <v>12854</v>
      </c>
    </row>
    <row r="16920" spans="1:9" hidden="1" x14ac:dyDescent="0.25">
      <c r="A16920" s="60" t="s">
        <v>7360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12854</v>
      </c>
    </row>
    <row r="16921" spans="1:9" hidden="1" x14ac:dyDescent="0.25">
      <c r="A16921" s="60" t="s">
        <v>7360</v>
      </c>
      <c r="B16921" s="60" t="s">
        <v>465</v>
      </c>
      <c r="C16921" s="75" t="s">
        <v>12855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12856</v>
      </c>
    </row>
    <row r="16922" spans="1:9" hidden="1" x14ac:dyDescent="0.25">
      <c r="A16922" s="60" t="s">
        <v>7360</v>
      </c>
      <c r="B16922" s="60" t="s">
        <v>465</v>
      </c>
      <c r="C16922" s="60" t="s">
        <v>12857</v>
      </c>
      <c r="D16922" s="65">
        <v>1</v>
      </c>
      <c r="E16922" s="76" t="s">
        <v>31</v>
      </c>
      <c r="F16922" s="72">
        <v>1700000</v>
      </c>
      <c r="G16922" s="95">
        <f t="shared" ref="G16922:G16932" si="480">F16922*D16922</f>
        <v>1700000</v>
      </c>
      <c r="H16922" s="69" t="s">
        <v>2038</v>
      </c>
      <c r="I16922" s="73" t="s">
        <v>12856</v>
      </c>
    </row>
    <row r="16923" spans="1:9" hidden="1" x14ac:dyDescent="0.25">
      <c r="A16923" s="60" t="s">
        <v>7360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80"/>
        <v>80000</v>
      </c>
      <c r="H16923" s="69" t="s">
        <v>2038</v>
      </c>
      <c r="I16923" s="73" t="s">
        <v>12856</v>
      </c>
    </row>
    <row r="16924" spans="1:9" hidden="1" x14ac:dyDescent="0.25">
      <c r="A16924" s="60" t="s">
        <v>7360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80"/>
        <v>350000</v>
      </c>
      <c r="H16924" s="69" t="s">
        <v>2038</v>
      </c>
      <c r="I16924" s="73" t="s">
        <v>12856</v>
      </c>
    </row>
    <row r="16925" spans="1:9" hidden="1" x14ac:dyDescent="0.25">
      <c r="A16925" s="60" t="s">
        <v>7360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80"/>
        <v>73000</v>
      </c>
      <c r="H16925" s="69" t="s">
        <v>12089</v>
      </c>
      <c r="I16925" s="73"/>
    </row>
    <row r="16926" spans="1:9" hidden="1" x14ac:dyDescent="0.25">
      <c r="A16926" s="60" t="s">
        <v>7360</v>
      </c>
      <c r="B16926" s="60" t="s">
        <v>4063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80"/>
        <v>77500</v>
      </c>
      <c r="H16926" s="69" t="s">
        <v>3239</v>
      </c>
      <c r="I16926" s="73" t="s">
        <v>12858</v>
      </c>
    </row>
    <row r="16927" spans="1:9" hidden="1" x14ac:dyDescent="0.25">
      <c r="A16927" s="60" t="s">
        <v>7360</v>
      </c>
      <c r="B16927" s="79" t="s">
        <v>4062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80"/>
        <v>60000</v>
      </c>
      <c r="H16927" s="69" t="s">
        <v>1637</v>
      </c>
      <c r="I16927" s="73" t="s">
        <v>12859</v>
      </c>
    </row>
    <row r="16928" spans="1:9" hidden="1" x14ac:dyDescent="0.25">
      <c r="A16928" s="60" t="s">
        <v>7360</v>
      </c>
      <c r="B16928" s="79" t="s">
        <v>4281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80"/>
        <v>60000</v>
      </c>
      <c r="H16928" s="69" t="s">
        <v>1637</v>
      </c>
      <c r="I16928" s="73" t="s">
        <v>12859</v>
      </c>
    </row>
    <row r="16929" spans="1:9" hidden="1" x14ac:dyDescent="0.25">
      <c r="A16929" s="60" t="s">
        <v>7360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80"/>
        <v>40000</v>
      </c>
      <c r="H16929" s="86" t="s">
        <v>1041</v>
      </c>
      <c r="I16929" s="73" t="s">
        <v>12860</v>
      </c>
    </row>
    <row r="16930" spans="1:9" hidden="1" x14ac:dyDescent="0.25">
      <c r="A16930" s="60" t="s">
        <v>7360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80"/>
        <v>49500</v>
      </c>
      <c r="H16930" s="86" t="s">
        <v>1041</v>
      </c>
      <c r="I16930" s="73" t="s">
        <v>12860</v>
      </c>
    </row>
    <row r="16931" spans="1:9" hidden="1" x14ac:dyDescent="0.25">
      <c r="A16931" s="60" t="s">
        <v>7360</v>
      </c>
      <c r="B16931" s="60" t="s">
        <v>135</v>
      </c>
      <c r="C16931" s="60" t="s">
        <v>136</v>
      </c>
      <c r="D16931" s="65">
        <v>8</v>
      </c>
      <c r="E16931" s="515" t="s">
        <v>137</v>
      </c>
      <c r="F16931" s="72">
        <v>33000</v>
      </c>
      <c r="G16931" s="68">
        <f t="shared" si="480"/>
        <v>264000</v>
      </c>
      <c r="H16931" s="86" t="s">
        <v>1032</v>
      </c>
      <c r="I16931" s="73" t="s">
        <v>12861</v>
      </c>
    </row>
    <row r="16932" spans="1:9" hidden="1" x14ac:dyDescent="0.25">
      <c r="A16932" s="60" t="s">
        <v>7360</v>
      </c>
      <c r="B16932" s="60" t="s">
        <v>115</v>
      </c>
      <c r="C16932" s="60" t="s">
        <v>12862</v>
      </c>
      <c r="D16932" s="65">
        <v>1</v>
      </c>
      <c r="E16932" s="66" t="s">
        <v>71</v>
      </c>
      <c r="F16932" s="67">
        <v>2100000</v>
      </c>
      <c r="G16932" s="68">
        <f t="shared" si="480"/>
        <v>2100000</v>
      </c>
      <c r="H16932" s="86" t="s">
        <v>1095</v>
      </c>
      <c r="I16932" s="73" t="s">
        <v>12863</v>
      </c>
    </row>
    <row r="16933" spans="1:9" hidden="1" x14ac:dyDescent="0.25">
      <c r="A16933" s="60" t="s">
        <v>7360</v>
      </c>
      <c r="B16933" s="60" t="s">
        <v>115</v>
      </c>
      <c r="C16933" s="60" t="s">
        <v>12864</v>
      </c>
      <c r="D16933" s="65">
        <v>1</v>
      </c>
      <c r="E16933" s="76" t="s">
        <v>71</v>
      </c>
      <c r="F16933" s="72">
        <v>2100000</v>
      </c>
      <c r="G16933" s="68">
        <f t="shared" si="479"/>
        <v>2100000</v>
      </c>
      <c r="H16933" s="399" t="s">
        <v>1095</v>
      </c>
      <c r="I16933" s="73" t="s">
        <v>12863</v>
      </c>
    </row>
    <row r="16934" spans="1:9" hidden="1" x14ac:dyDescent="0.25">
      <c r="A16934" s="60" t="s">
        <v>7360</v>
      </c>
      <c r="B16934" s="63" t="s">
        <v>5733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79"/>
        <v>20000</v>
      </c>
      <c r="H16934" s="399" t="s">
        <v>134</v>
      </c>
      <c r="I16934" s="73"/>
    </row>
    <row r="16935" spans="1:9" hidden="1" x14ac:dyDescent="0.25">
      <c r="A16935" s="60" t="s">
        <v>7360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12865</v>
      </c>
    </row>
    <row r="16936" spans="1:9" hidden="1" x14ac:dyDescent="0.25">
      <c r="A16936" s="60" t="s">
        <v>7360</v>
      </c>
      <c r="B16936" s="63" t="s">
        <v>12866</v>
      </c>
      <c r="C16936" s="60" t="s">
        <v>7013</v>
      </c>
      <c r="D16936" s="65">
        <v>1</v>
      </c>
      <c r="E16936" s="66" t="s">
        <v>31</v>
      </c>
      <c r="F16936" s="68">
        <v>60000</v>
      </c>
      <c r="G16936" s="68">
        <f t="shared" si="479"/>
        <v>60000</v>
      </c>
      <c r="H16936" s="399" t="s">
        <v>2048</v>
      </c>
      <c r="I16936" s="73" t="s">
        <v>12867</v>
      </c>
    </row>
    <row r="16937" spans="1:9" hidden="1" x14ac:dyDescent="0.25">
      <c r="A16937" s="60" t="s">
        <v>7360</v>
      </c>
      <c r="B16937" s="60" t="s">
        <v>135</v>
      </c>
      <c r="C16937" s="60" t="s">
        <v>136</v>
      </c>
      <c r="D16937" s="65">
        <v>8</v>
      </c>
      <c r="E16937" s="515" t="s">
        <v>137</v>
      </c>
      <c r="F16937" s="72">
        <v>33000</v>
      </c>
      <c r="G16937" s="68">
        <f t="shared" si="479"/>
        <v>264000</v>
      </c>
      <c r="H16937" s="399" t="s">
        <v>2048</v>
      </c>
      <c r="I16937" s="73" t="s">
        <v>12867</v>
      </c>
    </row>
    <row r="16938" spans="1:9" hidden="1" x14ac:dyDescent="0.25">
      <c r="A16938" s="60" t="s">
        <v>7360</v>
      </c>
      <c r="B16938" s="79" t="s">
        <v>4062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79"/>
        <v>60000</v>
      </c>
      <c r="H16938" s="86" t="s">
        <v>1043</v>
      </c>
      <c r="I16938" s="73" t="s">
        <v>12868</v>
      </c>
    </row>
    <row r="16939" spans="1:9" hidden="1" x14ac:dyDescent="0.25">
      <c r="A16939" s="60" t="s">
        <v>7360</v>
      </c>
      <c r="B16939" s="60" t="s">
        <v>7085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79"/>
        <v>12500</v>
      </c>
      <c r="H16939" s="86" t="s">
        <v>1043</v>
      </c>
      <c r="I16939" s="73" t="s">
        <v>12868</v>
      </c>
    </row>
    <row r="16940" spans="1:9" hidden="1" x14ac:dyDescent="0.25">
      <c r="A16940" s="60" t="s">
        <v>7360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79"/>
        <v>156100.5</v>
      </c>
      <c r="H16940" s="86" t="s">
        <v>1043</v>
      </c>
      <c r="I16940" s="73" t="s">
        <v>12868</v>
      </c>
    </row>
    <row r="16941" spans="1:9" hidden="1" x14ac:dyDescent="0.25">
      <c r="A16941" s="60" t="s">
        <v>7360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79"/>
        <v>94000</v>
      </c>
      <c r="H16941" s="86" t="s">
        <v>1043</v>
      </c>
      <c r="I16941" s="73" t="s">
        <v>12868</v>
      </c>
    </row>
    <row r="16942" spans="1:9" hidden="1" x14ac:dyDescent="0.25">
      <c r="A16942" s="60" t="s">
        <v>7360</v>
      </c>
      <c r="B16942" s="60" t="s">
        <v>135</v>
      </c>
      <c r="C16942" s="60" t="s">
        <v>136</v>
      </c>
      <c r="D16942" s="65">
        <v>2.5</v>
      </c>
      <c r="E16942" s="515" t="s">
        <v>137</v>
      </c>
      <c r="F16942" s="72">
        <v>33000</v>
      </c>
      <c r="G16942" s="68">
        <f t="shared" si="479"/>
        <v>82500</v>
      </c>
      <c r="H16942" s="86" t="s">
        <v>1043</v>
      </c>
      <c r="I16942" s="73" t="s">
        <v>12868</v>
      </c>
    </row>
    <row r="16943" spans="1:9" hidden="1" x14ac:dyDescent="0.25">
      <c r="A16943" s="60" t="s">
        <v>7360</v>
      </c>
      <c r="B16943" s="60" t="s">
        <v>115</v>
      </c>
      <c r="C16943" s="60" t="s">
        <v>12869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12870</v>
      </c>
    </row>
    <row r="16944" spans="1:9" hidden="1" x14ac:dyDescent="0.25">
      <c r="A16944" s="60" t="s">
        <v>7360</v>
      </c>
      <c r="B16944" s="60" t="s">
        <v>115</v>
      </c>
      <c r="C16944" s="60" t="s">
        <v>12871</v>
      </c>
      <c r="D16944" s="65">
        <v>1</v>
      </c>
      <c r="E16944" s="66" t="s">
        <v>71</v>
      </c>
      <c r="F16944" s="67">
        <v>2100000</v>
      </c>
      <c r="G16944" s="68">
        <f t="shared" ref="G16944:G16972" si="481">F16944*D16944</f>
        <v>2100000</v>
      </c>
      <c r="H16944" s="69" t="s">
        <v>126</v>
      </c>
      <c r="I16944" s="60" t="s">
        <v>12870</v>
      </c>
    </row>
    <row r="16945" spans="1:9" hidden="1" x14ac:dyDescent="0.25">
      <c r="A16945" s="60" t="s">
        <v>7360</v>
      </c>
      <c r="B16945" s="79" t="s">
        <v>4281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81"/>
        <v>60000</v>
      </c>
      <c r="H16945" s="69" t="s">
        <v>126</v>
      </c>
      <c r="I16945" s="60" t="s">
        <v>12870</v>
      </c>
    </row>
    <row r="16946" spans="1:9" hidden="1" x14ac:dyDescent="0.25">
      <c r="A16946" s="60" t="s">
        <v>513</v>
      </c>
      <c r="B16946" s="75" t="s">
        <v>5942</v>
      </c>
      <c r="C16946" s="60" t="s">
        <v>5941</v>
      </c>
      <c r="D16946" s="65">
        <v>1</v>
      </c>
      <c r="E16946" s="66" t="s">
        <v>31</v>
      </c>
      <c r="F16946" s="68">
        <v>70000</v>
      </c>
      <c r="G16946" s="68">
        <f t="shared" si="481"/>
        <v>70000</v>
      </c>
      <c r="H16946" s="69" t="s">
        <v>10671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5" t="s">
        <v>137</v>
      </c>
      <c r="F16947" s="72">
        <v>33000</v>
      </c>
      <c r="G16947" s="68">
        <f t="shared" si="481"/>
        <v>33000</v>
      </c>
      <c r="H16947" s="69" t="s">
        <v>2277</v>
      </c>
      <c r="I16947" s="401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81"/>
        <v>93000</v>
      </c>
      <c r="H16948" s="69" t="s">
        <v>2277</v>
      </c>
      <c r="I16948" s="401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81"/>
        <v>106000</v>
      </c>
      <c r="H16949" s="69" t="s">
        <v>7352</v>
      </c>
      <c r="I16949" s="401"/>
    </row>
    <row r="16950" spans="1:9" hidden="1" x14ac:dyDescent="0.25">
      <c r="A16950" s="60" t="s">
        <v>513</v>
      </c>
      <c r="B16950" s="60" t="s">
        <v>7366</v>
      </c>
      <c r="C16950" s="60" t="s">
        <v>7349</v>
      </c>
      <c r="D16950" s="65">
        <v>1</v>
      </c>
      <c r="E16950" s="66" t="s">
        <v>31</v>
      </c>
      <c r="F16950" s="62">
        <v>25000</v>
      </c>
      <c r="G16950" s="68">
        <f t="shared" si="481"/>
        <v>25000</v>
      </c>
      <c r="H16950" s="69" t="s">
        <v>7352</v>
      </c>
      <c r="I16950" s="401"/>
    </row>
    <row r="16951" spans="1:9" hidden="1" x14ac:dyDescent="0.25">
      <c r="A16951" s="60" t="s">
        <v>513</v>
      </c>
      <c r="B16951" s="79" t="s">
        <v>5261</v>
      </c>
      <c r="C16951" s="60" t="s">
        <v>6195</v>
      </c>
      <c r="D16951" s="65">
        <v>1</v>
      </c>
      <c r="E16951" s="76" t="s">
        <v>31</v>
      </c>
      <c r="F16951" s="224">
        <v>110000</v>
      </c>
      <c r="G16951" s="217">
        <f t="shared" si="481"/>
        <v>110000</v>
      </c>
      <c r="H16951" s="69" t="s">
        <v>7352</v>
      </c>
      <c r="I16951" s="73"/>
    </row>
    <row r="16952" spans="1:9" hidden="1" x14ac:dyDescent="0.25">
      <c r="A16952" s="60" t="s">
        <v>513</v>
      </c>
      <c r="B16952" s="60" t="s">
        <v>7355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81"/>
        <v>82500</v>
      </c>
      <c r="H16952" s="69" t="s">
        <v>7352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81"/>
        <v>6850000</v>
      </c>
      <c r="H16953" s="69" t="s">
        <v>1890</v>
      </c>
      <c r="I16953" s="73" t="s">
        <v>12872</v>
      </c>
    </row>
    <row r="16954" spans="1:9" hidden="1" x14ac:dyDescent="0.25">
      <c r="A16954" s="60" t="s">
        <v>513</v>
      </c>
      <c r="B16954" s="63" t="s">
        <v>5733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81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6390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81"/>
        <v>550000</v>
      </c>
      <c r="H16955" s="69" t="s">
        <v>12685</v>
      </c>
      <c r="I16955" s="73" t="s">
        <v>12873</v>
      </c>
    </row>
    <row r="16956" spans="1:9" hidden="1" x14ac:dyDescent="0.25">
      <c r="A16956" s="60" t="s">
        <v>513</v>
      </c>
      <c r="B16956" s="60" t="s">
        <v>7276</v>
      </c>
      <c r="C16956" s="75" t="s">
        <v>7277</v>
      </c>
      <c r="D16956" s="65">
        <v>0.25</v>
      </c>
      <c r="E16956" s="66" t="s">
        <v>638</v>
      </c>
      <c r="F16956" s="72">
        <v>300000</v>
      </c>
      <c r="G16956" s="68">
        <f t="shared" si="481"/>
        <v>75000</v>
      </c>
      <c r="H16956" s="69" t="s">
        <v>12685</v>
      </c>
      <c r="I16956" s="73" t="s">
        <v>12873</v>
      </c>
    </row>
    <row r="16957" spans="1:9" hidden="1" x14ac:dyDescent="0.25">
      <c r="A16957" s="60" t="s">
        <v>513</v>
      </c>
      <c r="B16957" s="60" t="s">
        <v>6809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81"/>
        <v>78000</v>
      </c>
      <c r="H16957" s="69" t="s">
        <v>12685</v>
      </c>
      <c r="I16957" s="73" t="s">
        <v>12873</v>
      </c>
    </row>
    <row r="16958" spans="1:9" hidden="1" x14ac:dyDescent="0.25">
      <c r="A16958" s="60" t="s">
        <v>513</v>
      </c>
      <c r="B16958" s="63" t="s">
        <v>6390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81"/>
        <v>550000</v>
      </c>
      <c r="H16958" s="69" t="s">
        <v>12686</v>
      </c>
      <c r="I16958" s="73" t="s">
        <v>12874</v>
      </c>
    </row>
    <row r="16959" spans="1:9" hidden="1" x14ac:dyDescent="0.25">
      <c r="A16959" s="60" t="s">
        <v>513</v>
      </c>
      <c r="B16959" s="60" t="s">
        <v>7276</v>
      </c>
      <c r="C16959" s="75" t="s">
        <v>7277</v>
      </c>
      <c r="D16959" s="65">
        <v>0.25</v>
      </c>
      <c r="E16959" s="66" t="s">
        <v>638</v>
      </c>
      <c r="F16959" s="72">
        <v>300000</v>
      </c>
      <c r="G16959" s="68">
        <f t="shared" si="481"/>
        <v>75000</v>
      </c>
      <c r="H16959" s="69" t="s">
        <v>12686</v>
      </c>
      <c r="I16959" s="73" t="s">
        <v>12874</v>
      </c>
    </row>
    <row r="16960" spans="1:9" hidden="1" x14ac:dyDescent="0.25">
      <c r="A16960" s="60" t="s">
        <v>513</v>
      </c>
      <c r="B16960" s="60" t="s">
        <v>6809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81"/>
        <v>78000</v>
      </c>
      <c r="H16960" s="69" t="s">
        <v>12686</v>
      </c>
      <c r="I16960" s="73" t="s">
        <v>12874</v>
      </c>
    </row>
    <row r="16961" spans="1:9" hidden="1" x14ac:dyDescent="0.25">
      <c r="A16961" s="60" t="s">
        <v>513</v>
      </c>
      <c r="B16961" s="60" t="s">
        <v>12875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81"/>
        <v>40000</v>
      </c>
      <c r="H16961" s="69" t="s">
        <v>7344</v>
      </c>
      <c r="I16961" s="73"/>
    </row>
    <row r="16962" spans="1:9" hidden="1" x14ac:dyDescent="0.25">
      <c r="A16962" s="60" t="s">
        <v>513</v>
      </c>
      <c r="B16962" s="63" t="s">
        <v>7369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81"/>
        <v>20000</v>
      </c>
      <c r="H16962" s="69" t="s">
        <v>7344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81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7370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81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4522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81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81"/>
        <v>2400000</v>
      </c>
      <c r="H16966" s="69" t="s">
        <v>687</v>
      </c>
      <c r="I16966" s="73" t="s">
        <v>12876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81"/>
        <v>17955000</v>
      </c>
      <c r="H16967" s="69" t="s">
        <v>687</v>
      </c>
      <c r="I16967" s="73" t="s">
        <v>12876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81"/>
        <v>2187000</v>
      </c>
      <c r="H16968" s="69" t="s">
        <v>687</v>
      </c>
      <c r="I16968" s="73" t="s">
        <v>12876</v>
      </c>
    </row>
    <row r="16969" spans="1:9" hidden="1" x14ac:dyDescent="0.25">
      <c r="A16969" s="60" t="s">
        <v>513</v>
      </c>
      <c r="B16969" s="132" t="s">
        <v>7364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81"/>
        <v>2420000</v>
      </c>
      <c r="H16969" s="69" t="s">
        <v>687</v>
      </c>
      <c r="I16969" s="73" t="s">
        <v>12876</v>
      </c>
    </row>
    <row r="16970" spans="1:9" hidden="1" x14ac:dyDescent="0.25">
      <c r="A16970" s="60" t="s">
        <v>513</v>
      </c>
      <c r="B16970" s="79" t="s">
        <v>7365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81"/>
        <v>2691500</v>
      </c>
      <c r="H16970" s="69" t="s">
        <v>687</v>
      </c>
      <c r="I16970" s="73" t="s">
        <v>12876</v>
      </c>
    </row>
    <row r="16971" spans="1:9" hidden="1" x14ac:dyDescent="0.25">
      <c r="A16971" s="60" t="s">
        <v>513</v>
      </c>
      <c r="B16971" s="60" t="s">
        <v>6155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81"/>
        <v>2105500</v>
      </c>
      <c r="H16971" s="69" t="s">
        <v>687</v>
      </c>
      <c r="I16971" s="73" t="s">
        <v>12876</v>
      </c>
    </row>
    <row r="16972" spans="1:9" hidden="1" x14ac:dyDescent="0.25">
      <c r="A16972" s="60" t="s">
        <v>513</v>
      </c>
      <c r="B16972" s="60" t="s">
        <v>7371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81"/>
        <v>570000</v>
      </c>
      <c r="H16972" s="86" t="s">
        <v>134</v>
      </c>
      <c r="I16972" s="73"/>
    </row>
    <row r="16973" spans="1:9" hidden="1" x14ac:dyDescent="0.25">
      <c r="A16973" s="60" t="s">
        <v>7373</v>
      </c>
      <c r="B16973" s="60" t="s">
        <v>7374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12877</v>
      </c>
    </row>
    <row r="16974" spans="1:9" hidden="1" x14ac:dyDescent="0.25">
      <c r="A16974" s="60" t="s">
        <v>7373</v>
      </c>
      <c r="B16974" s="60" t="s">
        <v>7375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12877</v>
      </c>
    </row>
    <row r="16975" spans="1:9" hidden="1" x14ac:dyDescent="0.25">
      <c r="A16975" s="60" t="s">
        <v>7373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82">F16975*D16975</f>
        <v>2</v>
      </c>
      <c r="H16975" s="69" t="s">
        <v>2858</v>
      </c>
      <c r="I16975" s="73" t="s">
        <v>12877</v>
      </c>
    </row>
    <row r="16976" spans="1:9" hidden="1" x14ac:dyDescent="0.25">
      <c r="A16976" s="60" t="s">
        <v>7373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82"/>
        <v>93000</v>
      </c>
      <c r="H16976" s="69" t="s">
        <v>2277</v>
      </c>
      <c r="I16976" s="401"/>
    </row>
    <row r="16977" spans="1:9" hidden="1" x14ac:dyDescent="0.25">
      <c r="A16977" s="60" t="s">
        <v>7373</v>
      </c>
      <c r="B16977" s="60" t="s">
        <v>7381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82"/>
        <v>2600000</v>
      </c>
      <c r="H16977" s="69" t="s">
        <v>2277</v>
      </c>
      <c r="I16977" s="73"/>
    </row>
    <row r="16978" spans="1:9" hidden="1" x14ac:dyDescent="0.25">
      <c r="A16978" s="60" t="s">
        <v>7373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82"/>
        <v>93000</v>
      </c>
      <c r="H16978" s="69" t="s">
        <v>169</v>
      </c>
      <c r="I16978" s="73"/>
    </row>
    <row r="16979" spans="1:9" hidden="1" x14ac:dyDescent="0.25">
      <c r="A16979" s="60" t="s">
        <v>7373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82"/>
        <v>123250</v>
      </c>
      <c r="H16979" s="69" t="s">
        <v>169</v>
      </c>
      <c r="I16979" s="73"/>
    </row>
    <row r="16980" spans="1:9" hidden="1" x14ac:dyDescent="0.25">
      <c r="A16980" s="60" t="s">
        <v>7373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82"/>
        <v>310000</v>
      </c>
      <c r="H16980" s="69" t="s">
        <v>2435</v>
      </c>
      <c r="I16980" s="73"/>
    </row>
    <row r="16981" spans="1:9" hidden="1" x14ac:dyDescent="0.25">
      <c r="A16981" s="60" t="s">
        <v>7373</v>
      </c>
      <c r="B16981" s="60" t="s">
        <v>135</v>
      </c>
      <c r="C16981" s="60" t="s">
        <v>136</v>
      </c>
      <c r="D16981" s="65">
        <v>3</v>
      </c>
      <c r="E16981" s="515" t="s">
        <v>137</v>
      </c>
      <c r="F16981" s="72">
        <v>33000</v>
      </c>
      <c r="G16981" s="68">
        <f t="shared" si="482"/>
        <v>99000</v>
      </c>
      <c r="H16981" s="69" t="s">
        <v>2435</v>
      </c>
      <c r="I16981" s="73"/>
    </row>
    <row r="16982" spans="1:9" hidden="1" x14ac:dyDescent="0.25">
      <c r="A16982" s="60" t="s">
        <v>7373</v>
      </c>
      <c r="B16982" s="75" t="s">
        <v>7380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82"/>
        <v>425000</v>
      </c>
      <c r="H16982" s="69" t="s">
        <v>1665</v>
      </c>
      <c r="I16982" s="73"/>
    </row>
    <row r="16983" spans="1:9" hidden="1" x14ac:dyDescent="0.25">
      <c r="A16983" s="60" t="s">
        <v>7373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82"/>
        <v>2800</v>
      </c>
      <c r="H16983" s="69" t="s">
        <v>1665</v>
      </c>
      <c r="I16983" s="73"/>
    </row>
    <row r="16984" spans="1:9" hidden="1" x14ac:dyDescent="0.25">
      <c r="A16984" s="60" t="s">
        <v>7373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82"/>
        <v>55000</v>
      </c>
      <c r="H16984" s="69" t="s">
        <v>1301</v>
      </c>
      <c r="I16984" s="73" t="s">
        <v>12878</v>
      </c>
    </row>
    <row r="16985" spans="1:9" hidden="1" x14ac:dyDescent="0.25">
      <c r="A16985" s="60" t="s">
        <v>7373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82"/>
        <v>193500</v>
      </c>
      <c r="H16985" s="69" t="s">
        <v>1301</v>
      </c>
      <c r="I16985" s="73" t="s">
        <v>12878</v>
      </c>
    </row>
    <row r="16986" spans="1:9" hidden="1" x14ac:dyDescent="0.25">
      <c r="A16986" s="60" t="s">
        <v>7373</v>
      </c>
      <c r="B16986" s="79" t="s">
        <v>148</v>
      </c>
      <c r="C16986" s="60" t="s">
        <v>4853</v>
      </c>
      <c r="D16986" s="65">
        <v>1</v>
      </c>
      <c r="E16986" s="76" t="s">
        <v>31</v>
      </c>
      <c r="F16986" s="72">
        <v>181500</v>
      </c>
      <c r="G16986" s="217">
        <f t="shared" si="482"/>
        <v>181500</v>
      </c>
      <c r="H16986" s="69" t="s">
        <v>1301</v>
      </c>
      <c r="I16986" s="73" t="s">
        <v>12878</v>
      </c>
    </row>
    <row r="16987" spans="1:9" hidden="1" x14ac:dyDescent="0.25">
      <c r="A16987" s="60" t="s">
        <v>7373</v>
      </c>
      <c r="B16987" s="77" t="s">
        <v>5580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82"/>
        <v>195000</v>
      </c>
      <c r="H16987" s="69" t="s">
        <v>1301</v>
      </c>
      <c r="I16987" s="73" t="s">
        <v>12878</v>
      </c>
    </row>
    <row r="16988" spans="1:9" hidden="1" x14ac:dyDescent="0.25">
      <c r="A16988" s="60" t="s">
        <v>7373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82"/>
        <v>22500</v>
      </c>
      <c r="H16988" s="69" t="s">
        <v>1301</v>
      </c>
      <c r="I16988" s="73" t="s">
        <v>12878</v>
      </c>
    </row>
    <row r="16989" spans="1:9" hidden="1" x14ac:dyDescent="0.25">
      <c r="A16989" s="60" t="s">
        <v>7373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82"/>
        <v>32500</v>
      </c>
      <c r="H16989" s="69" t="s">
        <v>1301</v>
      </c>
      <c r="I16989" s="73" t="s">
        <v>12878</v>
      </c>
    </row>
    <row r="16990" spans="1:9" hidden="1" x14ac:dyDescent="0.25">
      <c r="A16990" s="60" t="s">
        <v>7373</v>
      </c>
      <c r="B16990" s="79" t="s">
        <v>7382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82"/>
        <v>30000</v>
      </c>
      <c r="H16990" s="69" t="s">
        <v>7352</v>
      </c>
      <c r="I16990" s="73"/>
    </row>
    <row r="16991" spans="1:9" hidden="1" x14ac:dyDescent="0.25">
      <c r="A16991" s="60" t="s">
        <v>7373</v>
      </c>
      <c r="B16991" s="79" t="s">
        <v>7383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82"/>
        <v>12000</v>
      </c>
      <c r="H16991" s="69" t="s">
        <v>7352</v>
      </c>
      <c r="I16991" s="73"/>
    </row>
    <row r="16992" spans="1:9" hidden="1" x14ac:dyDescent="0.25">
      <c r="A16992" s="60" t="s">
        <v>7373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82"/>
        <v>212000</v>
      </c>
      <c r="H16992" s="69" t="s">
        <v>7352</v>
      </c>
      <c r="I16992" s="73"/>
    </row>
    <row r="16993" spans="1:9" hidden="1" x14ac:dyDescent="0.25">
      <c r="A16993" s="60" t="s">
        <v>7373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82"/>
        <v>2800</v>
      </c>
      <c r="H16993" s="69" t="s">
        <v>7352</v>
      </c>
      <c r="I16993" s="73"/>
    </row>
    <row r="16994" spans="1:9" hidden="1" x14ac:dyDescent="0.25">
      <c r="A16994" s="60" t="s">
        <v>7373</v>
      </c>
      <c r="B16994" s="111" t="s">
        <v>4522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7352</v>
      </c>
      <c r="I16994" s="73"/>
    </row>
    <row r="16995" spans="1:9" hidden="1" x14ac:dyDescent="0.25">
      <c r="A16995" s="60" t="s">
        <v>7373</v>
      </c>
      <c r="B16995" s="60" t="s">
        <v>9556</v>
      </c>
      <c r="C16995" s="60" t="s">
        <v>12845</v>
      </c>
      <c r="D16995" s="65">
        <v>1</v>
      </c>
      <c r="E16995" s="76" t="s">
        <v>31</v>
      </c>
      <c r="F16995" s="72">
        <v>1400000</v>
      </c>
      <c r="G16995" s="68">
        <f t="shared" si="482"/>
        <v>1400000</v>
      </c>
      <c r="H16995" s="69" t="s">
        <v>154</v>
      </c>
      <c r="I16995" s="73" t="s">
        <v>12879</v>
      </c>
    </row>
    <row r="16996" spans="1:9" hidden="1" x14ac:dyDescent="0.25">
      <c r="A16996" s="60" t="s">
        <v>7373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82"/>
        <v>165000</v>
      </c>
      <c r="H16996" s="69" t="s">
        <v>154</v>
      </c>
      <c r="I16996" s="73" t="s">
        <v>12879</v>
      </c>
    </row>
    <row r="16997" spans="1:9" hidden="1" x14ac:dyDescent="0.25">
      <c r="A16997" s="60" t="s">
        <v>7373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82"/>
        <v>40000</v>
      </c>
      <c r="H16997" s="69" t="s">
        <v>154</v>
      </c>
      <c r="I16997" s="73" t="s">
        <v>12879</v>
      </c>
    </row>
    <row r="16998" spans="1:9" hidden="1" x14ac:dyDescent="0.25">
      <c r="A16998" s="60" t="s">
        <v>7373</v>
      </c>
      <c r="B16998" s="60" t="s">
        <v>135</v>
      </c>
      <c r="C16998" s="60" t="s">
        <v>136</v>
      </c>
      <c r="D16998" s="65">
        <v>9</v>
      </c>
      <c r="E16998" s="515" t="s">
        <v>137</v>
      </c>
      <c r="F16998" s="72">
        <v>33000</v>
      </c>
      <c r="G16998" s="68">
        <f t="shared" si="482"/>
        <v>297000</v>
      </c>
      <c r="H16998" s="86" t="s">
        <v>789</v>
      </c>
      <c r="I16998" s="73" t="s">
        <v>12880</v>
      </c>
    </row>
    <row r="16999" spans="1:9" hidden="1" x14ac:dyDescent="0.25">
      <c r="A16999" s="60" t="s">
        <v>7373</v>
      </c>
      <c r="B16999" s="60" t="s">
        <v>8366</v>
      </c>
      <c r="C16999" s="60" t="s">
        <v>340</v>
      </c>
      <c r="D16999" s="65">
        <v>1</v>
      </c>
      <c r="E16999" s="515" t="s">
        <v>31</v>
      </c>
      <c r="F16999" s="72">
        <v>83000</v>
      </c>
      <c r="G16999" s="68">
        <f t="shared" si="482"/>
        <v>83000</v>
      </c>
      <c r="H16999" s="86" t="s">
        <v>789</v>
      </c>
      <c r="I16999" s="73" t="s">
        <v>12880</v>
      </c>
    </row>
    <row r="17000" spans="1:9" hidden="1" x14ac:dyDescent="0.25">
      <c r="A17000" s="60" t="s">
        <v>7373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82"/>
        <v>39000</v>
      </c>
      <c r="H17000" s="86" t="s">
        <v>789</v>
      </c>
      <c r="I17000" s="73" t="s">
        <v>12880</v>
      </c>
    </row>
    <row r="17001" spans="1:9" hidden="1" x14ac:dyDescent="0.25">
      <c r="A17001" s="60" t="s">
        <v>7373</v>
      </c>
      <c r="B17001" s="60" t="s">
        <v>465</v>
      </c>
      <c r="C17001" s="60" t="s">
        <v>12881</v>
      </c>
      <c r="D17001" s="65">
        <v>1</v>
      </c>
      <c r="E17001" s="76" t="s">
        <v>31</v>
      </c>
      <c r="F17001" s="72">
        <v>1700000</v>
      </c>
      <c r="G17001" s="68">
        <f t="shared" si="482"/>
        <v>1700000</v>
      </c>
      <c r="H17001" s="86" t="s">
        <v>789</v>
      </c>
      <c r="I17001" s="73" t="s">
        <v>12880</v>
      </c>
    </row>
    <row r="17002" spans="1:9" hidden="1" x14ac:dyDescent="0.25">
      <c r="A17002" s="60" t="s">
        <v>7373</v>
      </c>
      <c r="B17002" s="60" t="s">
        <v>465</v>
      </c>
      <c r="C17002" s="87" t="s">
        <v>12882</v>
      </c>
      <c r="D17002" s="65">
        <v>1</v>
      </c>
      <c r="E17002" s="66" t="s">
        <v>31</v>
      </c>
      <c r="F17002" s="72">
        <v>1700000</v>
      </c>
      <c r="G17002" s="68">
        <f t="shared" si="482"/>
        <v>1700000</v>
      </c>
      <c r="H17002" s="86" t="s">
        <v>789</v>
      </c>
      <c r="I17002" s="73" t="s">
        <v>12880</v>
      </c>
    </row>
    <row r="17003" spans="1:9" hidden="1" x14ac:dyDescent="0.25">
      <c r="A17003" s="60" t="s">
        <v>7373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12880</v>
      </c>
    </row>
    <row r="17004" spans="1:9" hidden="1" x14ac:dyDescent="0.25">
      <c r="A17004" s="60" t="s">
        <v>7373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82"/>
        <v>80000</v>
      </c>
      <c r="H17004" s="86" t="s">
        <v>789</v>
      </c>
      <c r="I17004" s="73" t="s">
        <v>12880</v>
      </c>
    </row>
    <row r="17005" spans="1:9" hidden="1" x14ac:dyDescent="0.25">
      <c r="A17005" s="60" t="s">
        <v>7373</v>
      </c>
      <c r="B17005" s="63" t="s">
        <v>5733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82"/>
        <v>10000</v>
      </c>
      <c r="H17005" s="69" t="s">
        <v>3096</v>
      </c>
      <c r="I17005" s="73"/>
    </row>
    <row r="17006" spans="1:9" hidden="1" x14ac:dyDescent="0.25">
      <c r="A17006" s="60" t="s">
        <v>7373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82"/>
        <v>5600</v>
      </c>
      <c r="H17006" s="69" t="s">
        <v>3096</v>
      </c>
      <c r="I17006" s="73"/>
    </row>
    <row r="17007" spans="1:9" hidden="1" x14ac:dyDescent="0.25">
      <c r="A17007" s="60" t="s">
        <v>7373</v>
      </c>
      <c r="B17007" s="75" t="s">
        <v>7354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82"/>
        <v>25000</v>
      </c>
      <c r="H17007" s="69" t="s">
        <v>3096</v>
      </c>
      <c r="I17007" s="73"/>
    </row>
    <row r="17008" spans="1:9" hidden="1" x14ac:dyDescent="0.25">
      <c r="A17008" s="60" t="s">
        <v>7373</v>
      </c>
      <c r="B17008" s="60" t="s">
        <v>7376</v>
      </c>
      <c r="C17008" s="87" t="s">
        <v>7377</v>
      </c>
      <c r="D17008" s="81">
        <v>2</v>
      </c>
      <c r="E17008" s="66" t="s">
        <v>31</v>
      </c>
      <c r="F17008" s="72">
        <v>6000</v>
      </c>
      <c r="G17008" s="68">
        <f t="shared" si="482"/>
        <v>12000</v>
      </c>
      <c r="H17008" s="69" t="s">
        <v>648</v>
      </c>
      <c r="I17008" s="60"/>
    </row>
    <row r="17009" spans="1:9" hidden="1" x14ac:dyDescent="0.25">
      <c r="A17009" s="60" t="s">
        <v>7373</v>
      </c>
      <c r="B17009" s="63" t="s">
        <v>7378</v>
      </c>
      <c r="C17009" s="87" t="s">
        <v>7379</v>
      </c>
      <c r="D17009" s="65">
        <v>1</v>
      </c>
      <c r="E17009" s="76" t="s">
        <v>31</v>
      </c>
      <c r="F17009" s="67">
        <v>18000</v>
      </c>
      <c r="G17009" s="68">
        <f t="shared" si="482"/>
        <v>18000</v>
      </c>
      <c r="H17009" s="69" t="s">
        <v>648</v>
      </c>
      <c r="I17009" s="60"/>
    </row>
    <row r="17010" spans="1:9" hidden="1" x14ac:dyDescent="0.25">
      <c r="A17010" s="60" t="s">
        <v>7373</v>
      </c>
      <c r="B17010" s="60" t="s">
        <v>12644</v>
      </c>
      <c r="C17010" s="60" t="s">
        <v>12883</v>
      </c>
      <c r="D17010" s="65">
        <v>1</v>
      </c>
      <c r="E17010" s="76" t="s">
        <v>31</v>
      </c>
      <c r="F17010" s="61">
        <v>1650000</v>
      </c>
      <c r="G17010" s="68">
        <f t="shared" si="482"/>
        <v>1650000</v>
      </c>
      <c r="H17010" s="69" t="s">
        <v>552</v>
      </c>
      <c r="I17010" s="60" t="s">
        <v>12884</v>
      </c>
    </row>
    <row r="17011" spans="1:9" hidden="1" x14ac:dyDescent="0.25">
      <c r="A17011" s="60" t="s">
        <v>7373</v>
      </c>
      <c r="B17011" s="60" t="s">
        <v>12644</v>
      </c>
      <c r="C17011" s="60" t="s">
        <v>12885</v>
      </c>
      <c r="D17011" s="65">
        <v>1</v>
      </c>
      <c r="E17011" s="76" t="s">
        <v>31</v>
      </c>
      <c r="F17011" s="61">
        <v>1650000</v>
      </c>
      <c r="G17011" s="68">
        <f t="shared" si="482"/>
        <v>1650000</v>
      </c>
      <c r="H17011" s="69" t="s">
        <v>552</v>
      </c>
      <c r="I17011" s="60" t="s">
        <v>12884</v>
      </c>
    </row>
    <row r="17012" spans="1:9" hidden="1" x14ac:dyDescent="0.25">
      <c r="A17012" s="60" t="s">
        <v>7373</v>
      </c>
      <c r="B17012" s="60" t="s">
        <v>12644</v>
      </c>
      <c r="C17012" s="77" t="s">
        <v>12886</v>
      </c>
      <c r="D17012" s="65">
        <v>1</v>
      </c>
      <c r="E17012" s="76" t="s">
        <v>31</v>
      </c>
      <c r="F17012" s="61">
        <v>1650000</v>
      </c>
      <c r="G17012" s="68">
        <f t="shared" si="482"/>
        <v>1650000</v>
      </c>
      <c r="H17012" s="69" t="s">
        <v>552</v>
      </c>
      <c r="I17012" s="60" t="s">
        <v>12884</v>
      </c>
    </row>
    <row r="17013" spans="1:9" hidden="1" x14ac:dyDescent="0.25">
      <c r="A17013" s="60" t="s">
        <v>7373</v>
      </c>
      <c r="B17013" s="60" t="s">
        <v>12644</v>
      </c>
      <c r="C17013" s="77" t="s">
        <v>12887</v>
      </c>
      <c r="D17013" s="60">
        <v>1</v>
      </c>
      <c r="E17013" s="60" t="s">
        <v>31</v>
      </c>
      <c r="F17013" s="61">
        <v>1650000</v>
      </c>
      <c r="G17013" s="68">
        <f t="shared" si="482"/>
        <v>1650000</v>
      </c>
      <c r="H17013" s="69" t="s">
        <v>552</v>
      </c>
      <c r="I17013" s="60" t="s">
        <v>12884</v>
      </c>
    </row>
    <row r="17014" spans="1:9" hidden="1" x14ac:dyDescent="0.25">
      <c r="A17014" s="60" t="s">
        <v>7373</v>
      </c>
      <c r="B17014" s="60" t="s">
        <v>465</v>
      </c>
      <c r="C17014" s="353" t="s">
        <v>12888</v>
      </c>
      <c r="D17014" s="65">
        <v>1</v>
      </c>
      <c r="E17014" s="76" t="s">
        <v>31</v>
      </c>
      <c r="F17014" s="72">
        <v>1700000</v>
      </c>
      <c r="G17014" s="68">
        <f t="shared" si="482"/>
        <v>1700000</v>
      </c>
      <c r="H17014" s="60" t="s">
        <v>12889</v>
      </c>
      <c r="I17014" s="60" t="s">
        <v>12884</v>
      </c>
    </row>
    <row r="17015" spans="1:9" hidden="1" x14ac:dyDescent="0.25">
      <c r="A17015" s="60" t="s">
        <v>7373</v>
      </c>
      <c r="B17015" s="60" t="s">
        <v>465</v>
      </c>
      <c r="C17015" s="353" t="s">
        <v>12890</v>
      </c>
      <c r="D17015" s="65">
        <v>1</v>
      </c>
      <c r="E17015" s="76" t="s">
        <v>31</v>
      </c>
      <c r="F17015" s="72">
        <v>1700000</v>
      </c>
      <c r="G17015" s="68">
        <f t="shared" si="482"/>
        <v>1700000</v>
      </c>
      <c r="H17015" s="60" t="s">
        <v>12889</v>
      </c>
      <c r="I17015" s="60" t="s">
        <v>12884</v>
      </c>
    </row>
    <row r="17016" spans="1:9" hidden="1" x14ac:dyDescent="0.25">
      <c r="A17016" s="60" t="s">
        <v>7373</v>
      </c>
      <c r="B17016" s="60" t="s">
        <v>465</v>
      </c>
      <c r="C17016" s="353" t="s">
        <v>12891</v>
      </c>
      <c r="D17016" s="65">
        <v>1</v>
      </c>
      <c r="E17016" s="76" t="s">
        <v>31</v>
      </c>
      <c r="F17016" s="72">
        <v>1700000</v>
      </c>
      <c r="G17016" s="68">
        <f t="shared" si="482"/>
        <v>1700000</v>
      </c>
      <c r="H17016" s="60" t="s">
        <v>12889</v>
      </c>
      <c r="I17016" s="60" t="s">
        <v>12884</v>
      </c>
    </row>
    <row r="17017" spans="1:9" hidden="1" x14ac:dyDescent="0.25">
      <c r="A17017" s="60" t="s">
        <v>7373</v>
      </c>
      <c r="B17017" s="60" t="s">
        <v>465</v>
      </c>
      <c r="C17017" s="353" t="s">
        <v>12892</v>
      </c>
      <c r="D17017" s="65">
        <v>1</v>
      </c>
      <c r="E17017" s="76" t="s">
        <v>31</v>
      </c>
      <c r="F17017" s="72">
        <v>1700000</v>
      </c>
      <c r="G17017" s="68">
        <f t="shared" si="482"/>
        <v>1700000</v>
      </c>
      <c r="H17017" s="60" t="s">
        <v>12889</v>
      </c>
      <c r="I17017" s="60" t="s">
        <v>12884</v>
      </c>
    </row>
    <row r="17018" spans="1:9" hidden="1" x14ac:dyDescent="0.25">
      <c r="A17018" s="60" t="s">
        <v>7373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82"/>
        <v>700000</v>
      </c>
      <c r="H17018" s="60" t="s">
        <v>12889</v>
      </c>
      <c r="I17018" s="60" t="s">
        <v>12884</v>
      </c>
    </row>
    <row r="17019" spans="1:9" hidden="1" x14ac:dyDescent="0.25">
      <c r="A17019" s="60" t="s">
        <v>7373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82"/>
        <v>160000</v>
      </c>
      <c r="H17019" s="60" t="s">
        <v>12889</v>
      </c>
      <c r="I17019" s="60" t="s">
        <v>12884</v>
      </c>
    </row>
    <row r="17020" spans="1:9" hidden="1" x14ac:dyDescent="0.25">
      <c r="A17020" s="60" t="s">
        <v>7373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82"/>
        <v>150000</v>
      </c>
      <c r="H17020" s="86" t="s">
        <v>7571</v>
      </c>
      <c r="I17020" s="60" t="s">
        <v>12893</v>
      </c>
    </row>
    <row r="17021" spans="1:9" hidden="1" x14ac:dyDescent="0.25">
      <c r="A17021" s="60" t="s">
        <v>7373</v>
      </c>
      <c r="B17021" s="60" t="s">
        <v>6419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82"/>
        <v>40000</v>
      </c>
      <c r="H17021" s="86" t="s">
        <v>7571</v>
      </c>
      <c r="I17021" s="60" t="s">
        <v>12893</v>
      </c>
    </row>
    <row r="17022" spans="1:9" hidden="1" x14ac:dyDescent="0.25">
      <c r="A17022" s="60" t="s">
        <v>7373</v>
      </c>
      <c r="B17022" s="63" t="s">
        <v>6420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82"/>
        <v>125000</v>
      </c>
      <c r="H17022" s="86" t="s">
        <v>7571</v>
      </c>
      <c r="I17022" s="60" t="s">
        <v>12893</v>
      </c>
    </row>
    <row r="17023" spans="1:9" hidden="1" x14ac:dyDescent="0.25">
      <c r="A17023" s="60" t="s">
        <v>7384</v>
      </c>
      <c r="B17023" s="111" t="s">
        <v>7029</v>
      </c>
      <c r="C17023" s="119" t="s">
        <v>3986</v>
      </c>
      <c r="D17023" s="81">
        <v>1</v>
      </c>
      <c r="E17023" s="66" t="s">
        <v>31</v>
      </c>
      <c r="F17023" s="217">
        <v>45000</v>
      </c>
      <c r="G17023" s="68">
        <f t="shared" si="482"/>
        <v>45000</v>
      </c>
      <c r="H17023" s="69" t="s">
        <v>565</v>
      </c>
      <c r="I17023" s="73"/>
    </row>
    <row r="17024" spans="1:9" hidden="1" x14ac:dyDescent="0.25">
      <c r="A17024" s="60" t="s">
        <v>7384</v>
      </c>
      <c r="B17024" s="63" t="s">
        <v>4169</v>
      </c>
      <c r="C17024" s="60" t="s">
        <v>8582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7384</v>
      </c>
      <c r="B17025" s="60" t="s">
        <v>7397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83">F17025*D17025</f>
        <v>75000</v>
      </c>
      <c r="H17025" s="86" t="s">
        <v>7398</v>
      </c>
      <c r="I17025" s="73"/>
    </row>
    <row r="17026" spans="1:9" hidden="1" x14ac:dyDescent="0.25">
      <c r="A17026" s="60" t="s">
        <v>7384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83"/>
        <v>325000</v>
      </c>
      <c r="H17026" s="69" t="s">
        <v>687</v>
      </c>
      <c r="I17026" s="73" t="s">
        <v>12894</v>
      </c>
    </row>
    <row r="17027" spans="1:9" hidden="1" x14ac:dyDescent="0.25">
      <c r="A17027" s="60" t="s">
        <v>7384</v>
      </c>
      <c r="B17027" s="75" t="s">
        <v>7240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83"/>
        <v>18000</v>
      </c>
      <c r="H17027" s="69" t="s">
        <v>2058</v>
      </c>
      <c r="I17027" s="401"/>
    </row>
    <row r="17028" spans="1:9" hidden="1" x14ac:dyDescent="0.25">
      <c r="A17028" s="60" t="s">
        <v>7384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83"/>
        <v>155000</v>
      </c>
      <c r="H17028" s="69" t="s">
        <v>2058</v>
      </c>
      <c r="I17028" s="73"/>
    </row>
    <row r="17029" spans="1:9" hidden="1" x14ac:dyDescent="0.25">
      <c r="A17029" s="60" t="s">
        <v>7384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83"/>
        <v>357000</v>
      </c>
      <c r="H17029" s="69" t="s">
        <v>3096</v>
      </c>
      <c r="I17029" s="73"/>
    </row>
    <row r="17030" spans="1:9" hidden="1" x14ac:dyDescent="0.25">
      <c r="A17030" s="60" t="s">
        <v>7384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83"/>
        <v>350000</v>
      </c>
      <c r="H17030" s="69" t="s">
        <v>3096</v>
      </c>
      <c r="I17030" s="73"/>
    </row>
    <row r="17031" spans="1:9" hidden="1" x14ac:dyDescent="0.25">
      <c r="A17031" s="60" t="s">
        <v>7384</v>
      </c>
      <c r="B17031" s="79" t="s">
        <v>6463</v>
      </c>
      <c r="C17031" s="60" t="s">
        <v>6464</v>
      </c>
      <c r="D17031" s="65">
        <v>1</v>
      </c>
      <c r="E17031" s="66" t="s">
        <v>31</v>
      </c>
      <c r="F17031" s="67">
        <v>9500000</v>
      </c>
      <c r="G17031" s="68">
        <f t="shared" si="483"/>
        <v>9500000</v>
      </c>
      <c r="H17031" s="69" t="s">
        <v>3096</v>
      </c>
      <c r="I17031" s="73"/>
    </row>
    <row r="17032" spans="1:9" hidden="1" x14ac:dyDescent="0.25">
      <c r="A17032" s="60" t="s">
        <v>7384</v>
      </c>
      <c r="B17032" s="60" t="s">
        <v>4881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83"/>
        <v>440000</v>
      </c>
      <c r="H17032" s="69" t="s">
        <v>3096</v>
      </c>
      <c r="I17032" s="73"/>
    </row>
    <row r="17033" spans="1:9" hidden="1" x14ac:dyDescent="0.25">
      <c r="A17033" s="60" t="s">
        <v>7384</v>
      </c>
      <c r="B17033" s="63" t="s">
        <v>5733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7384</v>
      </c>
      <c r="B17034" s="60" t="s">
        <v>7393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7384</v>
      </c>
      <c r="B17035" s="60" t="s">
        <v>7394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7384</v>
      </c>
      <c r="B17036" s="60" t="s">
        <v>7385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83"/>
        <v>1</v>
      </c>
      <c r="H17036" s="69" t="s">
        <v>12895</v>
      </c>
      <c r="I17036" s="73" t="s">
        <v>12896</v>
      </c>
    </row>
    <row r="17037" spans="1:9" hidden="1" x14ac:dyDescent="0.25">
      <c r="A17037" s="60" t="s">
        <v>7384</v>
      </c>
      <c r="B17037" s="60" t="s">
        <v>7385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83"/>
        <v>1</v>
      </c>
      <c r="H17037" s="69" t="s">
        <v>7352</v>
      </c>
      <c r="I17037" s="73"/>
    </row>
    <row r="17038" spans="1:9" hidden="1" x14ac:dyDescent="0.25">
      <c r="A17038" s="60" t="s">
        <v>7384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83"/>
        <v>111000</v>
      </c>
      <c r="H17038" s="69" t="s">
        <v>7352</v>
      </c>
      <c r="I17038" s="73"/>
    </row>
    <row r="17039" spans="1:9" hidden="1" x14ac:dyDescent="0.25">
      <c r="A17039" s="60" t="s">
        <v>7384</v>
      </c>
      <c r="B17039" s="63" t="s">
        <v>5733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83"/>
        <v>20000</v>
      </c>
      <c r="H17039" s="69" t="s">
        <v>7352</v>
      </c>
      <c r="I17039" s="73"/>
    </row>
    <row r="17040" spans="1:9" hidden="1" x14ac:dyDescent="0.25">
      <c r="A17040" s="60" t="s">
        <v>7384</v>
      </c>
      <c r="B17040" s="111" t="s">
        <v>4522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83"/>
        <v>11500</v>
      </c>
      <c r="H17040" s="69" t="s">
        <v>7352</v>
      </c>
      <c r="I17040" s="73"/>
    </row>
    <row r="17041" spans="1:9" hidden="1" x14ac:dyDescent="0.25">
      <c r="A17041" s="60" t="s">
        <v>7384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83"/>
        <v>40500</v>
      </c>
      <c r="H17041" s="69" t="s">
        <v>7352</v>
      </c>
      <c r="I17041" s="73"/>
    </row>
    <row r="17042" spans="1:9" hidden="1" x14ac:dyDescent="0.25">
      <c r="A17042" s="60" t="s">
        <v>7384</v>
      </c>
      <c r="B17042" s="60" t="s">
        <v>7386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83"/>
        <v>15000</v>
      </c>
      <c r="H17042" s="69" t="s">
        <v>7352</v>
      </c>
      <c r="I17042" s="73"/>
    </row>
    <row r="17043" spans="1:9" hidden="1" x14ac:dyDescent="0.25">
      <c r="A17043" s="60" t="s">
        <v>7384</v>
      </c>
      <c r="B17043" s="63" t="s">
        <v>7387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83"/>
        <v>3000</v>
      </c>
      <c r="H17043" s="69" t="s">
        <v>7352</v>
      </c>
      <c r="I17043" s="73"/>
    </row>
    <row r="17044" spans="1:9" hidden="1" x14ac:dyDescent="0.25">
      <c r="A17044" s="60" t="s">
        <v>7384</v>
      </c>
      <c r="B17044" s="75" t="s">
        <v>7388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83"/>
        <v>5000</v>
      </c>
      <c r="H17044" s="69" t="s">
        <v>7352</v>
      </c>
      <c r="I17044" s="73"/>
    </row>
    <row r="17045" spans="1:9" hidden="1" x14ac:dyDescent="0.25">
      <c r="A17045" s="60" t="s">
        <v>7384</v>
      </c>
      <c r="B17045" s="60" t="s">
        <v>7389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83"/>
        <v>10000</v>
      </c>
      <c r="H17045" s="69" t="s">
        <v>7352</v>
      </c>
      <c r="I17045" s="73"/>
    </row>
    <row r="17046" spans="1:9" hidden="1" x14ac:dyDescent="0.25">
      <c r="A17046" s="60" t="s">
        <v>7384</v>
      </c>
      <c r="B17046" s="60" t="s">
        <v>7390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83"/>
        <v>2000</v>
      </c>
      <c r="H17046" s="69" t="s">
        <v>7352</v>
      </c>
      <c r="I17046" s="73"/>
    </row>
    <row r="17047" spans="1:9" hidden="1" x14ac:dyDescent="0.25">
      <c r="A17047" s="60" t="s">
        <v>7384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83"/>
        <v>73000</v>
      </c>
      <c r="H17047" s="69" t="s">
        <v>7352</v>
      </c>
      <c r="I17047" s="73"/>
    </row>
    <row r="17048" spans="1:9" hidden="1" x14ac:dyDescent="0.25">
      <c r="A17048" s="60" t="s">
        <v>7384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83"/>
        <v>5600</v>
      </c>
      <c r="H17048" s="69" t="s">
        <v>7352</v>
      </c>
      <c r="I17048" s="73"/>
    </row>
    <row r="17049" spans="1:9" hidden="1" x14ac:dyDescent="0.25">
      <c r="A17049" s="60" t="s">
        <v>7384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83"/>
        <v>297500</v>
      </c>
      <c r="H17049" s="69" t="s">
        <v>7352</v>
      </c>
      <c r="I17049" s="73"/>
    </row>
    <row r="17050" spans="1:9" hidden="1" x14ac:dyDescent="0.25">
      <c r="A17050" s="60" t="s">
        <v>7384</v>
      </c>
      <c r="B17050" s="60" t="s">
        <v>118</v>
      </c>
      <c r="C17050" s="60" t="s">
        <v>67</v>
      </c>
      <c r="D17050" s="65">
        <v>1</v>
      </c>
      <c r="E17050" s="515" t="s">
        <v>77</v>
      </c>
      <c r="F17050" s="72">
        <v>75000</v>
      </c>
      <c r="G17050" s="68">
        <f t="shared" si="483"/>
        <v>75000</v>
      </c>
      <c r="H17050" s="69" t="s">
        <v>7352</v>
      </c>
      <c r="I17050" s="73"/>
    </row>
    <row r="17051" spans="1:9" hidden="1" x14ac:dyDescent="0.25">
      <c r="A17051" s="60" t="s">
        <v>7384</v>
      </c>
      <c r="B17051" s="111" t="s">
        <v>7399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83"/>
        <v>12500</v>
      </c>
      <c r="H17051" s="69" t="s">
        <v>7352</v>
      </c>
      <c r="I17051" s="73"/>
    </row>
    <row r="17052" spans="1:9" hidden="1" x14ac:dyDescent="0.25">
      <c r="A17052" s="60" t="s">
        <v>7384</v>
      </c>
      <c r="B17052" s="63" t="s">
        <v>12897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83"/>
        <v>10000</v>
      </c>
      <c r="H17052" s="69" t="s">
        <v>7352</v>
      </c>
      <c r="I17052" s="73"/>
    </row>
    <row r="17053" spans="1:9" hidden="1" x14ac:dyDescent="0.25">
      <c r="A17053" s="60" t="s">
        <v>7384</v>
      </c>
      <c r="B17053" s="63" t="s">
        <v>7402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83"/>
        <v>160000</v>
      </c>
      <c r="H17053" s="69" t="s">
        <v>7352</v>
      </c>
      <c r="I17053" s="73"/>
    </row>
    <row r="17054" spans="1:9" hidden="1" x14ac:dyDescent="0.25">
      <c r="A17054" s="60" t="s">
        <v>7384</v>
      </c>
      <c r="B17054" s="60" t="s">
        <v>7403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83"/>
        <v>18000</v>
      </c>
      <c r="H17054" s="69" t="s">
        <v>7352</v>
      </c>
      <c r="I17054" s="73"/>
    </row>
    <row r="17055" spans="1:9" hidden="1" x14ac:dyDescent="0.25">
      <c r="A17055" s="60" t="s">
        <v>7384</v>
      </c>
      <c r="B17055" s="79" t="s">
        <v>7404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7352</v>
      </c>
      <c r="I17055" s="73"/>
    </row>
    <row r="17056" spans="1:9" hidden="1" x14ac:dyDescent="0.25">
      <c r="A17056" s="60" t="s">
        <v>7384</v>
      </c>
      <c r="B17056" s="63" t="s">
        <v>7405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83"/>
        <v>23000</v>
      </c>
      <c r="H17056" s="69" t="s">
        <v>7352</v>
      </c>
      <c r="I17056" s="73"/>
    </row>
    <row r="17057" spans="1:9" hidden="1" x14ac:dyDescent="0.25">
      <c r="A17057" s="60" t="s">
        <v>7384</v>
      </c>
      <c r="B17057" s="111" t="s">
        <v>7399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83"/>
        <v>12500</v>
      </c>
      <c r="H17057" s="69" t="s">
        <v>12898</v>
      </c>
      <c r="I17057" s="73" t="s">
        <v>12899</v>
      </c>
    </row>
    <row r="17058" spans="1:9" hidden="1" x14ac:dyDescent="0.25">
      <c r="A17058" s="60" t="s">
        <v>7384</v>
      </c>
      <c r="B17058" s="63" t="s">
        <v>12897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83"/>
        <v>10000</v>
      </c>
      <c r="H17058" s="69" t="s">
        <v>12898</v>
      </c>
      <c r="I17058" s="73" t="s">
        <v>12899</v>
      </c>
    </row>
    <row r="17059" spans="1:9" hidden="1" x14ac:dyDescent="0.25">
      <c r="A17059" s="60" t="s">
        <v>7384</v>
      </c>
      <c r="B17059" s="60" t="s">
        <v>7403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83"/>
        <v>12000</v>
      </c>
      <c r="H17059" s="69" t="s">
        <v>12898</v>
      </c>
      <c r="I17059" s="73" t="s">
        <v>12899</v>
      </c>
    </row>
    <row r="17060" spans="1:9" hidden="1" x14ac:dyDescent="0.25">
      <c r="A17060" s="60" t="s">
        <v>7384</v>
      </c>
      <c r="B17060" s="79" t="s">
        <v>7404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83"/>
        <v>25000</v>
      </c>
      <c r="H17060" s="69" t="s">
        <v>12898</v>
      </c>
      <c r="I17060" s="73" t="s">
        <v>12899</v>
      </c>
    </row>
    <row r="17061" spans="1:9" hidden="1" x14ac:dyDescent="0.25">
      <c r="A17061" s="60" t="s">
        <v>7384</v>
      </c>
      <c r="B17061" s="60" t="s">
        <v>7385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83"/>
        <v>1</v>
      </c>
      <c r="H17061" s="69" t="s">
        <v>12898</v>
      </c>
      <c r="I17061" s="73" t="s">
        <v>12899</v>
      </c>
    </row>
    <row r="17062" spans="1:9" hidden="1" x14ac:dyDescent="0.25">
      <c r="A17062" s="60" t="s">
        <v>7384</v>
      </c>
      <c r="B17062" s="60" t="s">
        <v>7395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83"/>
        <v>135000</v>
      </c>
      <c r="H17062" s="86" t="s">
        <v>696</v>
      </c>
      <c r="I17062" s="73" t="s">
        <v>12899</v>
      </c>
    </row>
    <row r="17063" spans="1:9" hidden="1" x14ac:dyDescent="0.25">
      <c r="A17063" s="60" t="s">
        <v>7384</v>
      </c>
      <c r="B17063" s="63" t="s">
        <v>7396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83"/>
        <v>225000</v>
      </c>
      <c r="H17063" s="86" t="s">
        <v>696</v>
      </c>
      <c r="I17063" s="73" t="s">
        <v>12899</v>
      </c>
    </row>
    <row r="17064" spans="1:9" hidden="1" x14ac:dyDescent="0.25">
      <c r="A17064" s="60" t="s">
        <v>7384</v>
      </c>
      <c r="B17064" s="60" t="s">
        <v>7333</v>
      </c>
      <c r="C17064" s="60" t="s">
        <v>7332</v>
      </c>
      <c r="D17064" s="65">
        <v>2</v>
      </c>
      <c r="E17064" s="76" t="s">
        <v>31</v>
      </c>
      <c r="F17064" s="72">
        <v>58000</v>
      </c>
      <c r="G17064" s="68">
        <f t="shared" si="483"/>
        <v>116000</v>
      </c>
      <c r="H17064" s="86" t="s">
        <v>1146</v>
      </c>
      <c r="I17064" s="60" t="s">
        <v>12900</v>
      </c>
    </row>
    <row r="17065" spans="1:9" hidden="1" x14ac:dyDescent="0.25">
      <c r="A17065" s="60" t="s">
        <v>7384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83"/>
        <v>40000</v>
      </c>
      <c r="H17065" s="86" t="s">
        <v>1146</v>
      </c>
      <c r="I17065" s="60" t="s">
        <v>12900</v>
      </c>
    </row>
    <row r="17066" spans="1:9" hidden="1" x14ac:dyDescent="0.25">
      <c r="A17066" s="60" t="s">
        <v>7384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83"/>
        <v>24750</v>
      </c>
      <c r="H17066" s="86" t="s">
        <v>1146</v>
      </c>
      <c r="I17066" s="60" t="s">
        <v>12900</v>
      </c>
    </row>
    <row r="17067" spans="1:9" hidden="1" x14ac:dyDescent="0.25">
      <c r="A17067" s="60" t="s">
        <v>7384</v>
      </c>
      <c r="B17067" s="79" t="s">
        <v>148</v>
      </c>
      <c r="C17067" s="60" t="s">
        <v>4853</v>
      </c>
      <c r="D17067" s="60">
        <v>1</v>
      </c>
      <c r="E17067" s="60" t="s">
        <v>31</v>
      </c>
      <c r="F17067" s="60">
        <v>181500</v>
      </c>
      <c r="G17067" s="68">
        <f t="shared" si="483"/>
        <v>181500</v>
      </c>
      <c r="H17067" s="86" t="s">
        <v>1146</v>
      </c>
      <c r="I17067" s="60" t="s">
        <v>12900</v>
      </c>
    </row>
    <row r="17068" spans="1:9" hidden="1" x14ac:dyDescent="0.25">
      <c r="A17068" s="60" t="s">
        <v>7406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83"/>
        <v>93000</v>
      </c>
      <c r="H17068" s="69" t="s">
        <v>169</v>
      </c>
      <c r="I17068" s="73"/>
    </row>
    <row r="17069" spans="1:9" hidden="1" x14ac:dyDescent="0.25">
      <c r="A17069" s="60" t="s">
        <v>7406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83"/>
        <v>49300</v>
      </c>
      <c r="H17069" s="69" t="s">
        <v>169</v>
      </c>
      <c r="I17069" s="73"/>
    </row>
    <row r="17070" spans="1:9" hidden="1" x14ac:dyDescent="0.25">
      <c r="A17070" s="60" t="s">
        <v>7406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83"/>
        <v>146000</v>
      </c>
      <c r="H17070" s="69" t="s">
        <v>7352</v>
      </c>
      <c r="I17070" s="73"/>
    </row>
    <row r="17071" spans="1:9" hidden="1" x14ac:dyDescent="0.25">
      <c r="A17071" s="60" t="s">
        <v>7406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83"/>
        <v>310000</v>
      </c>
      <c r="H17071" s="69" t="s">
        <v>7352</v>
      </c>
      <c r="I17071" s="73"/>
    </row>
    <row r="17072" spans="1:9" hidden="1" x14ac:dyDescent="0.25">
      <c r="A17072" s="60" t="s">
        <v>7406</v>
      </c>
      <c r="B17072" s="60" t="s">
        <v>7407</v>
      </c>
      <c r="C17072" s="60" t="s">
        <v>5157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7352</v>
      </c>
      <c r="I17072" s="401"/>
    </row>
    <row r="17073" spans="1:9" hidden="1" x14ac:dyDescent="0.25">
      <c r="A17073" s="60" t="s">
        <v>7406</v>
      </c>
      <c r="B17073" s="63" t="s">
        <v>7058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84">F17073*D17073</f>
        <v>83000</v>
      </c>
      <c r="H17073" s="69" t="s">
        <v>7352</v>
      </c>
      <c r="I17073" s="401"/>
    </row>
    <row r="17074" spans="1:9" hidden="1" x14ac:dyDescent="0.25">
      <c r="A17074" s="60" t="s">
        <v>7406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84"/>
        <v>232500</v>
      </c>
      <c r="H17074" s="69" t="s">
        <v>7352</v>
      </c>
      <c r="I17074" s="401"/>
    </row>
    <row r="17075" spans="1:9" hidden="1" x14ac:dyDescent="0.25">
      <c r="A17075" s="60" t="s">
        <v>7406</v>
      </c>
      <c r="B17075" s="63" t="s">
        <v>5862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84"/>
        <v>32000</v>
      </c>
      <c r="H17075" s="69" t="s">
        <v>7352</v>
      </c>
      <c r="I17075" s="401"/>
    </row>
    <row r="17076" spans="1:9" hidden="1" x14ac:dyDescent="0.25">
      <c r="A17076" s="60" t="s">
        <v>7406</v>
      </c>
      <c r="B17076" s="63" t="s">
        <v>159</v>
      </c>
      <c r="C17076" s="60" t="s">
        <v>5157</v>
      </c>
      <c r="D17076" s="65">
        <v>17</v>
      </c>
      <c r="E17076" s="76" t="s">
        <v>137</v>
      </c>
      <c r="F17076" s="72">
        <v>17500</v>
      </c>
      <c r="G17076" s="68">
        <f t="shared" si="484"/>
        <v>297500</v>
      </c>
      <c r="H17076" s="69" t="s">
        <v>7352</v>
      </c>
      <c r="I17076" s="401"/>
    </row>
    <row r="17077" spans="1:9" hidden="1" x14ac:dyDescent="0.25">
      <c r="A17077" s="60" t="s">
        <v>7406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84"/>
        <v>80000</v>
      </c>
      <c r="H17077" s="69" t="s">
        <v>7352</v>
      </c>
      <c r="I17077" s="401"/>
    </row>
    <row r="17078" spans="1:9" hidden="1" x14ac:dyDescent="0.25">
      <c r="A17078" s="60" t="s">
        <v>7406</v>
      </c>
      <c r="B17078" s="111" t="s">
        <v>4522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84"/>
        <v>11500</v>
      </c>
      <c r="H17078" s="69" t="s">
        <v>3096</v>
      </c>
      <c r="I17078" s="73"/>
    </row>
    <row r="17079" spans="1:9" hidden="1" x14ac:dyDescent="0.25">
      <c r="A17079" s="60" t="s">
        <v>7406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83"/>
        <v>5600</v>
      </c>
      <c r="H17079" s="69" t="s">
        <v>3096</v>
      </c>
      <c r="I17079" s="73"/>
    </row>
    <row r="17080" spans="1:9" hidden="1" x14ac:dyDescent="0.25">
      <c r="A17080" s="60" t="s">
        <v>7406</v>
      </c>
      <c r="B17080" s="378" t="s">
        <v>135</v>
      </c>
      <c r="C17080" s="378" t="s">
        <v>136</v>
      </c>
      <c r="D17080" s="377">
        <v>9</v>
      </c>
      <c r="E17080" s="517" t="s">
        <v>137</v>
      </c>
      <c r="F17080" s="380">
        <v>33000</v>
      </c>
      <c r="G17080" s="380">
        <f t="shared" si="483"/>
        <v>297000</v>
      </c>
      <c r="H17080" s="445" t="s">
        <v>11112</v>
      </c>
      <c r="I17080" s="446"/>
    </row>
    <row r="17081" spans="1:9" hidden="1" x14ac:dyDescent="0.25">
      <c r="A17081" s="60" t="s">
        <v>7406</v>
      </c>
      <c r="B17081" s="60" t="s">
        <v>7412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83"/>
        <v>175000</v>
      </c>
      <c r="H17081" s="86" t="s">
        <v>2277</v>
      </c>
      <c r="I17081" s="73"/>
    </row>
    <row r="17082" spans="1:9" hidden="1" x14ac:dyDescent="0.25">
      <c r="A17082" s="60" t="s">
        <v>7406</v>
      </c>
      <c r="B17082" s="60" t="s">
        <v>7413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83"/>
        <v>250000</v>
      </c>
      <c r="H17082" s="86" t="s">
        <v>1301</v>
      </c>
      <c r="I17082" s="73"/>
    </row>
    <row r="17083" spans="1:9" hidden="1" x14ac:dyDescent="0.25">
      <c r="A17083" s="60" t="s">
        <v>7406</v>
      </c>
      <c r="B17083" s="63" t="s">
        <v>5733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83"/>
        <v>15000</v>
      </c>
      <c r="H17083" s="86" t="s">
        <v>134</v>
      </c>
      <c r="I17083" s="73"/>
    </row>
    <row r="17084" spans="1:9" hidden="1" x14ac:dyDescent="0.25">
      <c r="A17084" s="60" t="s">
        <v>7406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83"/>
        <v>55000</v>
      </c>
      <c r="H17084" s="86" t="s">
        <v>134</v>
      </c>
      <c r="I17084" s="73"/>
    </row>
    <row r="17085" spans="1:9" hidden="1" x14ac:dyDescent="0.25">
      <c r="A17085" s="60" t="s">
        <v>7406</v>
      </c>
      <c r="B17085" s="63" t="s">
        <v>1783</v>
      </c>
      <c r="C17085" s="60" t="s">
        <v>5157</v>
      </c>
      <c r="D17085" s="65">
        <v>1</v>
      </c>
      <c r="E17085" s="76" t="s">
        <v>884</v>
      </c>
      <c r="F17085" s="67">
        <v>4000</v>
      </c>
      <c r="G17085" s="68">
        <f t="shared" si="483"/>
        <v>4000</v>
      </c>
      <c r="H17085" s="69" t="s">
        <v>2058</v>
      </c>
      <c r="I17085" s="73"/>
    </row>
    <row r="17086" spans="1:9" hidden="1" x14ac:dyDescent="0.25">
      <c r="A17086" s="60" t="s">
        <v>7406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83"/>
        <v>73000</v>
      </c>
      <c r="H17086" s="69" t="s">
        <v>2058</v>
      </c>
      <c r="I17086" s="73"/>
    </row>
    <row r="17087" spans="1:9" hidden="1" x14ac:dyDescent="0.25">
      <c r="A17087" s="60" t="s">
        <v>7406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83"/>
        <v>750000</v>
      </c>
      <c r="H17087" s="69" t="s">
        <v>2058</v>
      </c>
      <c r="I17087" s="73"/>
    </row>
    <row r="17088" spans="1:9" hidden="1" x14ac:dyDescent="0.25">
      <c r="A17088" s="60" t="s">
        <v>7406</v>
      </c>
      <c r="B17088" s="79" t="s">
        <v>7391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12831</v>
      </c>
    </row>
    <row r="17089" spans="1:9" hidden="1" x14ac:dyDescent="0.25">
      <c r="A17089" s="60" t="s">
        <v>7406</v>
      </c>
      <c r="B17089" s="79" t="s">
        <v>4205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12901</v>
      </c>
      <c r="I17089" s="73" t="s">
        <v>12902</v>
      </c>
    </row>
    <row r="17090" spans="1:9" hidden="1" x14ac:dyDescent="0.25">
      <c r="A17090" s="60" t="s">
        <v>7406</v>
      </c>
      <c r="B17090" s="75" t="s">
        <v>7409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85">F17090*D17090</f>
        <v>9000</v>
      </c>
      <c r="H17090" s="69" t="s">
        <v>1306</v>
      </c>
      <c r="I17090" s="73"/>
    </row>
    <row r="17091" spans="1:9" hidden="1" x14ac:dyDescent="0.25">
      <c r="A17091" s="60" t="s">
        <v>7406</v>
      </c>
      <c r="B17091" s="60" t="s">
        <v>7410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85"/>
        <v>5000</v>
      </c>
      <c r="H17091" s="69" t="s">
        <v>1306</v>
      </c>
      <c r="I17091" s="73"/>
    </row>
    <row r="17092" spans="1:9" hidden="1" x14ac:dyDescent="0.25">
      <c r="A17092" s="60" t="s">
        <v>7406</v>
      </c>
      <c r="B17092" s="60" t="s">
        <v>135</v>
      </c>
      <c r="C17092" s="60" t="s">
        <v>136</v>
      </c>
      <c r="D17092" s="65">
        <v>8</v>
      </c>
      <c r="E17092" s="515" t="s">
        <v>137</v>
      </c>
      <c r="F17092" s="72">
        <v>33000</v>
      </c>
      <c r="G17092" s="68">
        <f t="shared" si="485"/>
        <v>264000</v>
      </c>
      <c r="H17092" s="69" t="s">
        <v>198</v>
      </c>
      <c r="I17092" s="73" t="s">
        <v>12903</v>
      </c>
    </row>
    <row r="17093" spans="1:9" hidden="1" x14ac:dyDescent="0.25">
      <c r="A17093" s="60" t="s">
        <v>7406</v>
      </c>
      <c r="B17093" s="60" t="s">
        <v>8381</v>
      </c>
      <c r="C17093" s="60" t="s">
        <v>8382</v>
      </c>
      <c r="D17093" s="81">
        <v>1</v>
      </c>
      <c r="E17093" s="71" t="s">
        <v>31</v>
      </c>
      <c r="F17093" s="68">
        <v>93000</v>
      </c>
      <c r="G17093" s="68">
        <f t="shared" si="485"/>
        <v>93000</v>
      </c>
      <c r="H17093" s="69" t="s">
        <v>198</v>
      </c>
      <c r="I17093" s="73" t="s">
        <v>12903</v>
      </c>
    </row>
    <row r="17094" spans="1:9" hidden="1" x14ac:dyDescent="0.25">
      <c r="A17094" s="60" t="s">
        <v>7406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85"/>
        <v>39000</v>
      </c>
      <c r="H17094" s="69" t="s">
        <v>198</v>
      </c>
      <c r="I17094" s="73" t="s">
        <v>12903</v>
      </c>
    </row>
    <row r="17095" spans="1:9" hidden="1" x14ac:dyDescent="0.25">
      <c r="A17095" s="60" t="s">
        <v>7406</v>
      </c>
      <c r="B17095" s="60" t="s">
        <v>7333</v>
      </c>
      <c r="C17095" s="60" t="s">
        <v>7332</v>
      </c>
      <c r="D17095" s="65">
        <v>2</v>
      </c>
      <c r="E17095" s="76" t="s">
        <v>31</v>
      </c>
      <c r="F17095" s="72">
        <v>58000</v>
      </c>
      <c r="G17095" s="68">
        <f t="shared" si="485"/>
        <v>116000</v>
      </c>
      <c r="H17095" s="69" t="s">
        <v>126</v>
      </c>
      <c r="I17095" s="73" t="s">
        <v>12904</v>
      </c>
    </row>
    <row r="17096" spans="1:9" hidden="1" x14ac:dyDescent="0.25">
      <c r="A17096" s="60" t="s">
        <v>7406</v>
      </c>
      <c r="B17096" s="63" t="s">
        <v>7415</v>
      </c>
      <c r="C17096" s="87" t="s">
        <v>6634</v>
      </c>
      <c r="D17096" s="65">
        <v>1</v>
      </c>
      <c r="E17096" s="66" t="s">
        <v>31</v>
      </c>
      <c r="F17096" s="72">
        <v>150000</v>
      </c>
      <c r="G17096" s="68">
        <f t="shared" si="485"/>
        <v>150000</v>
      </c>
      <c r="H17096" s="86" t="s">
        <v>1665</v>
      </c>
      <c r="I17096" s="73"/>
    </row>
    <row r="17097" spans="1:9" hidden="1" x14ac:dyDescent="0.25">
      <c r="A17097" s="60" t="s">
        <v>7406</v>
      </c>
      <c r="B17097" s="60" t="s">
        <v>7416</v>
      </c>
      <c r="C17097" s="87" t="s">
        <v>6634</v>
      </c>
      <c r="D17097" s="65">
        <v>1</v>
      </c>
      <c r="E17097" s="66" t="s">
        <v>31</v>
      </c>
      <c r="F17097" s="72">
        <v>70000</v>
      </c>
      <c r="G17097" s="68">
        <f t="shared" si="485"/>
        <v>70000</v>
      </c>
      <c r="H17097" s="86" t="s">
        <v>1665</v>
      </c>
      <c r="I17097" s="73"/>
    </row>
    <row r="17098" spans="1:9" hidden="1" x14ac:dyDescent="0.25">
      <c r="A17098" s="60" t="s">
        <v>7406</v>
      </c>
      <c r="B17098" s="60" t="s">
        <v>4811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85"/>
        <v>90000</v>
      </c>
      <c r="H17098" s="69" t="s">
        <v>8489</v>
      </c>
      <c r="I17098" s="73" t="s">
        <v>12905</v>
      </c>
    </row>
    <row r="17099" spans="1:9" hidden="1" x14ac:dyDescent="0.25">
      <c r="A17099" s="60" t="s">
        <v>7406</v>
      </c>
      <c r="B17099" s="60" t="s">
        <v>4811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85"/>
        <v>90000</v>
      </c>
      <c r="H17099" s="69" t="s">
        <v>12906</v>
      </c>
      <c r="I17099" s="73" t="s">
        <v>12907</v>
      </c>
    </row>
    <row r="17100" spans="1:9" hidden="1" x14ac:dyDescent="0.25">
      <c r="A17100" s="60" t="s">
        <v>7406</v>
      </c>
      <c r="B17100" s="60" t="s">
        <v>7276</v>
      </c>
      <c r="C17100" s="75" t="s">
        <v>7277</v>
      </c>
      <c r="D17100" s="65">
        <v>0.25</v>
      </c>
      <c r="E17100" s="66" t="s">
        <v>638</v>
      </c>
      <c r="F17100" s="72">
        <v>300000</v>
      </c>
      <c r="G17100" s="68">
        <f t="shared" si="485"/>
        <v>75000</v>
      </c>
      <c r="H17100" s="69" t="s">
        <v>12906</v>
      </c>
      <c r="I17100" s="73" t="s">
        <v>12907</v>
      </c>
    </row>
    <row r="17101" spans="1:9" hidden="1" x14ac:dyDescent="0.25">
      <c r="A17101" s="60" t="s">
        <v>7406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12908</v>
      </c>
    </row>
    <row r="17102" spans="1:9" hidden="1" x14ac:dyDescent="0.25">
      <c r="A17102" s="60" t="s">
        <v>7406</v>
      </c>
      <c r="B17102" s="60" t="s">
        <v>9556</v>
      </c>
      <c r="C17102" s="60" t="s">
        <v>9302</v>
      </c>
      <c r="D17102" s="65">
        <v>1</v>
      </c>
      <c r="E17102" s="76" t="s">
        <v>31</v>
      </c>
      <c r="F17102" s="72">
        <v>1400000</v>
      </c>
      <c r="G17102" s="68">
        <f t="shared" si="485"/>
        <v>1400000</v>
      </c>
      <c r="H17102" s="69" t="s">
        <v>1606</v>
      </c>
      <c r="I17102" s="73" t="s">
        <v>12909</v>
      </c>
    </row>
    <row r="17103" spans="1:9" hidden="1" x14ac:dyDescent="0.25">
      <c r="A17103" s="60" t="s">
        <v>7406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85"/>
        <v>165000</v>
      </c>
      <c r="H17103" s="69" t="s">
        <v>1606</v>
      </c>
      <c r="I17103" s="73" t="s">
        <v>12909</v>
      </c>
    </row>
    <row r="17104" spans="1:9" hidden="1" x14ac:dyDescent="0.25">
      <c r="A17104" s="60" t="s">
        <v>7406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85"/>
        <v>40000</v>
      </c>
      <c r="H17104" s="69" t="s">
        <v>1606</v>
      </c>
      <c r="I17104" s="73" t="s">
        <v>12909</v>
      </c>
    </row>
    <row r="17105" spans="1:9" hidden="1" x14ac:dyDescent="0.25">
      <c r="A17105" s="60" t="s">
        <v>7406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85"/>
        <v>152000</v>
      </c>
      <c r="H17105" s="69" t="s">
        <v>1606</v>
      </c>
      <c r="I17105" s="73" t="s">
        <v>12909</v>
      </c>
    </row>
    <row r="17106" spans="1:9" hidden="1" x14ac:dyDescent="0.25">
      <c r="A17106" s="60" t="s">
        <v>7406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85"/>
        <v>210000</v>
      </c>
      <c r="H17106" s="69" t="s">
        <v>1606</v>
      </c>
      <c r="I17106" s="73" t="s">
        <v>12909</v>
      </c>
    </row>
    <row r="17107" spans="1:9" hidden="1" x14ac:dyDescent="0.25">
      <c r="A17107" s="60" t="s">
        <v>7406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85"/>
        <v>134500</v>
      </c>
      <c r="H17107" s="86" t="s">
        <v>1105</v>
      </c>
      <c r="I17107" s="73" t="s">
        <v>12910</v>
      </c>
    </row>
    <row r="17108" spans="1:9" hidden="1" x14ac:dyDescent="0.25">
      <c r="A17108" s="60" t="s">
        <v>7406</v>
      </c>
      <c r="B17108" s="60" t="s">
        <v>236</v>
      </c>
      <c r="C17108" s="60" t="s">
        <v>10699</v>
      </c>
      <c r="D17108" s="65">
        <v>1</v>
      </c>
      <c r="E17108" s="66" t="s">
        <v>31</v>
      </c>
      <c r="F17108" s="72">
        <v>60000</v>
      </c>
      <c r="G17108" s="68">
        <f t="shared" si="485"/>
        <v>60000</v>
      </c>
      <c r="H17108" s="86" t="s">
        <v>1105</v>
      </c>
      <c r="I17108" s="73" t="s">
        <v>12910</v>
      </c>
    </row>
    <row r="17109" spans="1:9" hidden="1" x14ac:dyDescent="0.25">
      <c r="A17109" s="60" t="s">
        <v>7406</v>
      </c>
      <c r="B17109" s="60" t="s">
        <v>7333</v>
      </c>
      <c r="C17109" s="60" t="s">
        <v>7332</v>
      </c>
      <c r="D17109" s="65">
        <v>2</v>
      </c>
      <c r="E17109" s="76" t="s">
        <v>31</v>
      </c>
      <c r="F17109" s="72">
        <v>58000</v>
      </c>
      <c r="G17109" s="68">
        <f t="shared" si="485"/>
        <v>116000</v>
      </c>
      <c r="H17109" s="86" t="s">
        <v>536</v>
      </c>
      <c r="I17109" s="60" t="s">
        <v>12911</v>
      </c>
    </row>
    <row r="17110" spans="1:9" hidden="1" x14ac:dyDescent="0.25">
      <c r="A17110" s="60" t="s">
        <v>7406</v>
      </c>
      <c r="B17110" s="111" t="s">
        <v>7264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85"/>
        <v>40000</v>
      </c>
      <c r="H17110" s="86" t="s">
        <v>536</v>
      </c>
      <c r="I17110" s="60" t="s">
        <v>12911</v>
      </c>
    </row>
    <row r="17111" spans="1:9" hidden="1" x14ac:dyDescent="0.25">
      <c r="A17111" s="60" t="s">
        <v>7406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85"/>
        <v>80000</v>
      </c>
      <c r="H17111" s="86" t="s">
        <v>536</v>
      </c>
      <c r="I17111" s="60" t="s">
        <v>12911</v>
      </c>
    </row>
    <row r="17112" spans="1:9" hidden="1" x14ac:dyDescent="0.25">
      <c r="A17112" s="60" t="s">
        <v>7406</v>
      </c>
      <c r="B17112" s="60" t="s">
        <v>4925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85"/>
        <v>20000</v>
      </c>
      <c r="H17112" s="86" t="s">
        <v>536</v>
      </c>
      <c r="I17112" s="60" t="s">
        <v>12911</v>
      </c>
    </row>
    <row r="17113" spans="1:9" hidden="1" x14ac:dyDescent="0.25">
      <c r="A17113" s="60" t="s">
        <v>7406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85"/>
        <v>193500</v>
      </c>
      <c r="H17113" s="86" t="s">
        <v>536</v>
      </c>
      <c r="I17113" s="60" t="s">
        <v>12911</v>
      </c>
    </row>
    <row r="17114" spans="1:9" hidden="1" x14ac:dyDescent="0.25">
      <c r="A17114" s="60" t="s">
        <v>7406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85"/>
        <v>40000</v>
      </c>
      <c r="H17114" s="86" t="s">
        <v>536</v>
      </c>
      <c r="I17114" s="60" t="s">
        <v>12911</v>
      </c>
    </row>
    <row r="17115" spans="1:9" hidden="1" x14ac:dyDescent="0.25">
      <c r="A17115" s="60" t="s">
        <v>7406</v>
      </c>
      <c r="B17115" s="63" t="s">
        <v>4169</v>
      </c>
      <c r="C17115" s="60" t="s">
        <v>8582</v>
      </c>
      <c r="D17115" s="65">
        <v>1</v>
      </c>
      <c r="E17115" s="66" t="s">
        <v>31</v>
      </c>
      <c r="F17115" s="72">
        <v>31000</v>
      </c>
      <c r="G17115" s="68">
        <f t="shared" si="485"/>
        <v>31000</v>
      </c>
      <c r="H17115" s="86" t="s">
        <v>536</v>
      </c>
      <c r="I17115" s="60" t="s">
        <v>12911</v>
      </c>
    </row>
    <row r="17116" spans="1:9" hidden="1" x14ac:dyDescent="0.25">
      <c r="A17116" s="60" t="s">
        <v>7406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85"/>
        <v>24750</v>
      </c>
      <c r="H17116" s="86" t="s">
        <v>536</v>
      </c>
      <c r="I17116" s="60" t="s">
        <v>12911</v>
      </c>
    </row>
    <row r="17117" spans="1:9" hidden="1" x14ac:dyDescent="0.25">
      <c r="A17117" s="60" t="s">
        <v>7406</v>
      </c>
      <c r="B17117" s="63" t="s">
        <v>6938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85"/>
        <v>60000</v>
      </c>
      <c r="H17117" s="86" t="s">
        <v>1791</v>
      </c>
      <c r="I17117" s="60" t="s">
        <v>12912</v>
      </c>
    </row>
    <row r="17118" spans="1:9" hidden="1" x14ac:dyDescent="0.25">
      <c r="A17118" s="60" t="s">
        <v>7406</v>
      </c>
      <c r="B17118" s="79" t="s">
        <v>5651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85"/>
        <v>500000</v>
      </c>
      <c r="H17118" s="86" t="s">
        <v>1791</v>
      </c>
      <c r="I17118" s="60" t="s">
        <v>12912</v>
      </c>
    </row>
    <row r="17119" spans="1:9" hidden="1" x14ac:dyDescent="0.25">
      <c r="A17119" s="60" t="s">
        <v>7406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85"/>
        <v>40000</v>
      </c>
      <c r="H17119" s="86" t="s">
        <v>138</v>
      </c>
      <c r="I17119" s="60"/>
    </row>
    <row r="17120" spans="1:9" hidden="1" x14ac:dyDescent="0.25">
      <c r="A17120" s="60" t="s">
        <v>7406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85"/>
        <v>1750000</v>
      </c>
      <c r="H17120" s="69" t="s">
        <v>1890</v>
      </c>
      <c r="I17120" s="60" t="s">
        <v>12913</v>
      </c>
    </row>
    <row r="17121" spans="1:9" hidden="1" x14ac:dyDescent="0.25">
      <c r="A17121" s="60" t="s">
        <v>7406</v>
      </c>
      <c r="B17121" s="63" t="s">
        <v>7210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85"/>
        <v>90000</v>
      </c>
      <c r="H17121" s="69" t="s">
        <v>1890</v>
      </c>
      <c r="I17121" s="60" t="s">
        <v>12913</v>
      </c>
    </row>
    <row r="17122" spans="1:9" hidden="1" x14ac:dyDescent="0.25">
      <c r="A17122" s="60" t="s">
        <v>7406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85"/>
        <v>580000</v>
      </c>
      <c r="H17122" s="69" t="s">
        <v>1890</v>
      </c>
      <c r="I17122" s="60" t="s">
        <v>12913</v>
      </c>
    </row>
    <row r="17123" spans="1:9" hidden="1" x14ac:dyDescent="0.25">
      <c r="A17123" s="60" t="s">
        <v>7406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85"/>
        <v>170000</v>
      </c>
      <c r="H17123" s="69" t="s">
        <v>1890</v>
      </c>
      <c r="I17123" s="60" t="s">
        <v>12913</v>
      </c>
    </row>
    <row r="17124" spans="1:9" hidden="1" x14ac:dyDescent="0.25">
      <c r="A17124" s="60" t="s">
        <v>7406</v>
      </c>
      <c r="B17124" s="60" t="s">
        <v>4857</v>
      </c>
      <c r="C17124" s="60" t="s">
        <v>4858</v>
      </c>
      <c r="D17124" s="65">
        <v>5</v>
      </c>
      <c r="E17124" s="66" t="s">
        <v>31</v>
      </c>
      <c r="F17124" s="67">
        <v>170000</v>
      </c>
      <c r="G17124" s="68">
        <f t="shared" si="485"/>
        <v>850000</v>
      </c>
      <c r="H17124" s="69" t="s">
        <v>1890</v>
      </c>
      <c r="I17124" s="60" t="s">
        <v>12913</v>
      </c>
    </row>
    <row r="17125" spans="1:9" hidden="1" x14ac:dyDescent="0.25">
      <c r="A17125" s="60" t="s">
        <v>7406</v>
      </c>
      <c r="B17125" s="60" t="s">
        <v>7072</v>
      </c>
      <c r="C17125" s="75" t="s">
        <v>2678</v>
      </c>
      <c r="D17125" s="81">
        <v>1</v>
      </c>
      <c r="E17125" s="66" t="s">
        <v>7073</v>
      </c>
      <c r="F17125" s="72">
        <v>2850000</v>
      </c>
      <c r="G17125" s="68">
        <f t="shared" si="485"/>
        <v>2850000</v>
      </c>
      <c r="H17125" s="69" t="s">
        <v>1890</v>
      </c>
      <c r="I17125" s="60" t="s">
        <v>12913</v>
      </c>
    </row>
    <row r="17126" spans="1:9" hidden="1" x14ac:dyDescent="0.25">
      <c r="A17126" s="60" t="s">
        <v>7406</v>
      </c>
      <c r="B17126" s="63" t="s">
        <v>7074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85"/>
        <v>80000</v>
      </c>
      <c r="H17126" s="69" t="s">
        <v>1890</v>
      </c>
      <c r="I17126" s="60" t="s">
        <v>12913</v>
      </c>
    </row>
    <row r="17127" spans="1:9" hidden="1" x14ac:dyDescent="0.25">
      <c r="A17127" s="60" t="s">
        <v>7406</v>
      </c>
      <c r="B17127" s="60" t="s">
        <v>7075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85"/>
        <v>40000</v>
      </c>
      <c r="H17127" s="69" t="s">
        <v>1890</v>
      </c>
      <c r="I17127" s="60" t="s">
        <v>12913</v>
      </c>
    </row>
    <row r="17128" spans="1:9" hidden="1" x14ac:dyDescent="0.25">
      <c r="A17128" s="60" t="s">
        <v>7420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85"/>
        <v>93000</v>
      </c>
      <c r="H17128" s="69" t="s">
        <v>169</v>
      </c>
      <c r="I17128" s="73"/>
    </row>
    <row r="17129" spans="1:9" hidden="1" x14ac:dyDescent="0.25">
      <c r="A17129" s="60" t="s">
        <v>7420</v>
      </c>
      <c r="B17129" s="60" t="s">
        <v>135</v>
      </c>
      <c r="C17129" s="60" t="s">
        <v>136</v>
      </c>
      <c r="D17129" s="65">
        <v>2</v>
      </c>
      <c r="E17129" s="515" t="s">
        <v>137</v>
      </c>
      <c r="F17129" s="72">
        <v>33000</v>
      </c>
      <c r="G17129" s="68">
        <f t="shared" si="485"/>
        <v>66000</v>
      </c>
      <c r="H17129" s="69" t="s">
        <v>169</v>
      </c>
      <c r="I17129" s="73"/>
    </row>
    <row r="17130" spans="1:9" hidden="1" x14ac:dyDescent="0.25">
      <c r="A17130" s="60" t="s">
        <v>7420</v>
      </c>
      <c r="B17130" s="60" t="s">
        <v>4811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85"/>
        <v>90000</v>
      </c>
      <c r="H17130" s="69" t="s">
        <v>8431</v>
      </c>
      <c r="I17130" s="73" t="s">
        <v>12914</v>
      </c>
    </row>
    <row r="17131" spans="1:9" hidden="1" x14ac:dyDescent="0.25">
      <c r="A17131" s="60" t="s">
        <v>7420</v>
      </c>
      <c r="B17131" s="60" t="s">
        <v>10575</v>
      </c>
      <c r="C17131" s="60" t="s">
        <v>12915</v>
      </c>
      <c r="D17131" s="65">
        <v>1</v>
      </c>
      <c r="E17131" s="66" t="s">
        <v>1504</v>
      </c>
      <c r="F17131" s="67">
        <v>1580000</v>
      </c>
      <c r="G17131" s="68">
        <f t="shared" si="485"/>
        <v>1580000</v>
      </c>
      <c r="H17131" s="69" t="s">
        <v>134</v>
      </c>
      <c r="I17131" s="401"/>
    </row>
    <row r="17132" spans="1:9" hidden="1" x14ac:dyDescent="0.25">
      <c r="A17132" s="60" t="s">
        <v>7420</v>
      </c>
      <c r="B17132" s="63" t="s">
        <v>5733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85"/>
        <v>15000</v>
      </c>
      <c r="H17132" s="69" t="s">
        <v>134</v>
      </c>
      <c r="I17132" s="401"/>
    </row>
    <row r="17133" spans="1:9" hidden="1" x14ac:dyDescent="0.25">
      <c r="A17133" s="60" t="s">
        <v>7420</v>
      </c>
      <c r="B17133" s="75" t="s">
        <v>7426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85"/>
        <v>110000</v>
      </c>
      <c r="H17133" s="69" t="s">
        <v>134</v>
      </c>
      <c r="I17133" s="401"/>
    </row>
    <row r="17134" spans="1:9" hidden="1" x14ac:dyDescent="0.25">
      <c r="A17134" s="60" t="s">
        <v>7420</v>
      </c>
      <c r="B17134" s="60" t="s">
        <v>4293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85"/>
        <v>90000</v>
      </c>
      <c r="H17134" s="69" t="s">
        <v>134</v>
      </c>
      <c r="I17134" s="401"/>
    </row>
    <row r="17135" spans="1:9" hidden="1" x14ac:dyDescent="0.25">
      <c r="A17135" s="60" t="s">
        <v>7420</v>
      </c>
      <c r="B17135" s="63" t="s">
        <v>7316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85"/>
        <v>13000</v>
      </c>
      <c r="H17135" s="86" t="s">
        <v>7352</v>
      </c>
      <c r="I17135" s="401"/>
    </row>
    <row r="17136" spans="1:9" hidden="1" x14ac:dyDescent="0.25">
      <c r="A17136" s="60" t="s">
        <v>7420</v>
      </c>
      <c r="B17136" s="60" t="s">
        <v>7433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85"/>
        <v>8000</v>
      </c>
      <c r="H17136" s="86" t="s">
        <v>7352</v>
      </c>
      <c r="I17136" s="401"/>
    </row>
    <row r="17137" spans="1:9" hidden="1" x14ac:dyDescent="0.25">
      <c r="A17137" s="60" t="s">
        <v>7420</v>
      </c>
      <c r="B17137" s="63" t="s">
        <v>7434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85"/>
        <v>32500</v>
      </c>
      <c r="H17137" s="86" t="s">
        <v>7352</v>
      </c>
      <c r="I17137" s="401"/>
    </row>
    <row r="17138" spans="1:9" hidden="1" x14ac:dyDescent="0.25">
      <c r="A17138" s="60" t="s">
        <v>7420</v>
      </c>
      <c r="B17138" s="60" t="s">
        <v>9400</v>
      </c>
      <c r="C17138" s="353" t="s">
        <v>12916</v>
      </c>
      <c r="D17138" s="60">
        <v>1</v>
      </c>
      <c r="E17138" s="66" t="s">
        <v>31</v>
      </c>
      <c r="F17138" s="453">
        <v>475000</v>
      </c>
      <c r="G17138" s="68">
        <f t="shared" si="485"/>
        <v>475000</v>
      </c>
      <c r="H17138" s="69" t="s">
        <v>7352</v>
      </c>
      <c r="I17138" s="401"/>
    </row>
    <row r="17139" spans="1:9" hidden="1" x14ac:dyDescent="0.25">
      <c r="A17139" s="60" t="s">
        <v>7420</v>
      </c>
      <c r="B17139" s="60" t="s">
        <v>9400</v>
      </c>
      <c r="C17139" s="353" t="s">
        <v>12822</v>
      </c>
      <c r="D17139" s="60">
        <v>1</v>
      </c>
      <c r="E17139" s="66" t="s">
        <v>31</v>
      </c>
      <c r="F17139" s="453">
        <v>475000</v>
      </c>
      <c r="G17139" s="68">
        <f t="shared" si="485"/>
        <v>475000</v>
      </c>
      <c r="H17139" s="69" t="s">
        <v>7352</v>
      </c>
      <c r="I17139" s="401"/>
    </row>
    <row r="17140" spans="1:9" hidden="1" x14ac:dyDescent="0.25">
      <c r="A17140" s="60" t="s">
        <v>7420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85"/>
        <v>39000</v>
      </c>
      <c r="H17140" s="69" t="s">
        <v>7352</v>
      </c>
      <c r="I17140" s="401"/>
    </row>
    <row r="17141" spans="1:9" hidden="1" x14ac:dyDescent="0.25">
      <c r="A17141" s="60" t="s">
        <v>7420</v>
      </c>
      <c r="B17141" s="60" t="s">
        <v>135</v>
      </c>
      <c r="C17141" s="60" t="s">
        <v>136</v>
      </c>
      <c r="D17141" s="65">
        <v>9</v>
      </c>
      <c r="E17141" s="515" t="s">
        <v>137</v>
      </c>
      <c r="F17141" s="72">
        <v>33000</v>
      </c>
      <c r="G17141" s="68">
        <f t="shared" si="485"/>
        <v>297000</v>
      </c>
      <c r="H17141" s="69" t="s">
        <v>7352</v>
      </c>
      <c r="I17141" s="401"/>
    </row>
    <row r="17142" spans="1:9" hidden="1" x14ac:dyDescent="0.25">
      <c r="A17142" s="60" t="s">
        <v>7420</v>
      </c>
      <c r="B17142" s="60" t="s">
        <v>7421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7352</v>
      </c>
      <c r="I17142" s="401"/>
    </row>
    <row r="17143" spans="1:9" hidden="1" x14ac:dyDescent="0.25">
      <c r="A17143" s="60" t="s">
        <v>7420</v>
      </c>
      <c r="B17143" s="60" t="s">
        <v>7422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7352</v>
      </c>
      <c r="I17143" s="401"/>
    </row>
    <row r="17144" spans="1:9" hidden="1" x14ac:dyDescent="0.25">
      <c r="A17144" s="60" t="s">
        <v>7420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85"/>
        <v>222500</v>
      </c>
      <c r="H17144" s="69" t="s">
        <v>7352</v>
      </c>
      <c r="I17144" s="401"/>
    </row>
    <row r="17145" spans="1:9" hidden="1" x14ac:dyDescent="0.25">
      <c r="A17145" s="60" t="s">
        <v>7420</v>
      </c>
      <c r="B17145" s="60" t="s">
        <v>10575</v>
      </c>
      <c r="C17145" s="60" t="s">
        <v>12915</v>
      </c>
      <c r="D17145" s="65">
        <v>1</v>
      </c>
      <c r="E17145" s="66" t="s">
        <v>1504</v>
      </c>
      <c r="F17145" s="68">
        <v>1580000</v>
      </c>
      <c r="G17145" s="68">
        <f t="shared" si="485"/>
        <v>1580000</v>
      </c>
      <c r="H17145" s="69" t="s">
        <v>552</v>
      </c>
      <c r="I17145" s="401" t="s">
        <v>12917</v>
      </c>
    </row>
    <row r="17146" spans="1:9" hidden="1" x14ac:dyDescent="0.25">
      <c r="A17146" s="60" t="s">
        <v>7420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85"/>
        <v>75000</v>
      </c>
      <c r="H17146" s="69" t="s">
        <v>552</v>
      </c>
      <c r="I17146" s="401" t="s">
        <v>12917</v>
      </c>
    </row>
    <row r="17147" spans="1:9" hidden="1" x14ac:dyDescent="0.25">
      <c r="A17147" s="60" t="s">
        <v>7420</v>
      </c>
      <c r="B17147" s="60" t="s">
        <v>12918</v>
      </c>
      <c r="C17147" s="63" t="s">
        <v>9318</v>
      </c>
      <c r="D17147" s="65">
        <v>1</v>
      </c>
      <c r="E17147" s="76" t="s">
        <v>31</v>
      </c>
      <c r="F17147" s="72">
        <v>100000</v>
      </c>
      <c r="G17147" s="68">
        <f t="shared" si="485"/>
        <v>100000</v>
      </c>
      <c r="H17147" s="69" t="s">
        <v>2058</v>
      </c>
      <c r="I17147" s="401"/>
    </row>
    <row r="17148" spans="1:9" hidden="1" x14ac:dyDescent="0.25">
      <c r="A17148" s="60" t="s">
        <v>7420</v>
      </c>
      <c r="B17148" s="77" t="s">
        <v>6755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85"/>
        <v>45000</v>
      </c>
      <c r="H17148" s="69" t="s">
        <v>2058</v>
      </c>
      <c r="I17148" s="401"/>
    </row>
    <row r="17149" spans="1:9" hidden="1" x14ac:dyDescent="0.25">
      <c r="A17149" s="60" t="s">
        <v>7420</v>
      </c>
      <c r="B17149" s="79" t="s">
        <v>7429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85"/>
        <v>50000</v>
      </c>
      <c r="H17149" s="69" t="s">
        <v>2058</v>
      </c>
      <c r="I17149" s="401"/>
    </row>
    <row r="17150" spans="1:9" hidden="1" x14ac:dyDescent="0.25">
      <c r="A17150" s="60" t="s">
        <v>7420</v>
      </c>
      <c r="B17150" s="79" t="s">
        <v>7430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85"/>
        <v>60000</v>
      </c>
      <c r="H17150" s="69" t="s">
        <v>2058</v>
      </c>
      <c r="I17150" s="73"/>
    </row>
    <row r="17151" spans="1:9" hidden="1" x14ac:dyDescent="0.25">
      <c r="A17151" s="60" t="s">
        <v>7420</v>
      </c>
      <c r="B17151" s="60" t="s">
        <v>6506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85"/>
        <v>375000</v>
      </c>
      <c r="H17151" s="69" t="s">
        <v>2058</v>
      </c>
      <c r="I17151" s="73"/>
    </row>
    <row r="17152" spans="1:9" hidden="1" x14ac:dyDescent="0.25">
      <c r="A17152" s="60" t="s">
        <v>7420</v>
      </c>
      <c r="B17152" s="60" t="s">
        <v>6709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85"/>
        <v>730000</v>
      </c>
      <c r="H17152" s="69" t="s">
        <v>2058</v>
      </c>
      <c r="I17152" s="73"/>
    </row>
    <row r="17153" spans="1:9" hidden="1" x14ac:dyDescent="0.25">
      <c r="A17153" s="60" t="s">
        <v>7420</v>
      </c>
      <c r="B17153" s="60" t="s">
        <v>6710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85"/>
        <v>630000</v>
      </c>
      <c r="H17153" s="69" t="s">
        <v>2058</v>
      </c>
      <c r="I17153" s="73"/>
    </row>
    <row r="17154" spans="1:9" hidden="1" x14ac:dyDescent="0.25">
      <c r="A17154" s="60" t="s">
        <v>7420</v>
      </c>
      <c r="B17154" s="63" t="s">
        <v>7353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86">F17154*D17154</f>
        <v>200000</v>
      </c>
      <c r="H17154" s="69" t="s">
        <v>2058</v>
      </c>
      <c r="I17154" s="73"/>
    </row>
    <row r="17155" spans="1:9" hidden="1" x14ac:dyDescent="0.25">
      <c r="A17155" s="60" t="s">
        <v>7420</v>
      </c>
      <c r="B17155" s="63" t="s">
        <v>6038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86"/>
        <v>57500</v>
      </c>
      <c r="H17155" s="69" t="s">
        <v>2058</v>
      </c>
      <c r="I17155" s="73"/>
    </row>
    <row r="17156" spans="1:9" hidden="1" x14ac:dyDescent="0.25">
      <c r="A17156" s="60" t="s">
        <v>7420</v>
      </c>
      <c r="B17156" s="60" t="s">
        <v>7357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86"/>
        <v>180000</v>
      </c>
      <c r="H17156" s="69" t="s">
        <v>2058</v>
      </c>
      <c r="I17156" s="73"/>
    </row>
    <row r="17157" spans="1:9" hidden="1" x14ac:dyDescent="0.25">
      <c r="A17157" s="60" t="s">
        <v>7420</v>
      </c>
      <c r="B17157" s="60" t="s">
        <v>8360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86"/>
        <v>100000</v>
      </c>
      <c r="H17157" s="69" t="s">
        <v>2744</v>
      </c>
      <c r="I17157" s="73" t="s">
        <v>12919</v>
      </c>
    </row>
    <row r="17158" spans="1:9" hidden="1" x14ac:dyDescent="0.25">
      <c r="A17158" s="60" t="s">
        <v>7420</v>
      </c>
      <c r="B17158" s="60" t="s">
        <v>115</v>
      </c>
      <c r="C17158" s="60" t="s">
        <v>12920</v>
      </c>
      <c r="D17158" s="65">
        <v>1</v>
      </c>
      <c r="E17158" s="66" t="s">
        <v>71</v>
      </c>
      <c r="F17158" s="72">
        <v>2100000</v>
      </c>
      <c r="G17158" s="68">
        <f t="shared" si="486"/>
        <v>2100000</v>
      </c>
      <c r="H17158" s="69" t="s">
        <v>2744</v>
      </c>
      <c r="I17158" s="73" t="s">
        <v>12919</v>
      </c>
    </row>
    <row r="17159" spans="1:9" hidden="1" x14ac:dyDescent="0.25">
      <c r="A17159" s="60" t="s">
        <v>7420</v>
      </c>
      <c r="B17159" s="60" t="s">
        <v>115</v>
      </c>
      <c r="C17159" s="60" t="s">
        <v>12921</v>
      </c>
      <c r="D17159" s="81">
        <v>1</v>
      </c>
      <c r="E17159" s="66" t="s">
        <v>71</v>
      </c>
      <c r="F17159" s="217">
        <v>2100000</v>
      </c>
      <c r="G17159" s="68">
        <f t="shared" si="486"/>
        <v>2100000</v>
      </c>
      <c r="H17159" s="69" t="s">
        <v>2744</v>
      </c>
      <c r="I17159" s="73" t="s">
        <v>12919</v>
      </c>
    </row>
    <row r="17160" spans="1:9" hidden="1" x14ac:dyDescent="0.25">
      <c r="A17160" s="60" t="s">
        <v>7420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86"/>
        <v>20000</v>
      </c>
      <c r="H17160" s="69" t="s">
        <v>2744</v>
      </c>
      <c r="I17160" s="73" t="s">
        <v>12919</v>
      </c>
    </row>
    <row r="17161" spans="1:9" hidden="1" x14ac:dyDescent="0.25">
      <c r="A17161" s="60" t="s">
        <v>7420</v>
      </c>
      <c r="B17161" s="60" t="s">
        <v>7414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86"/>
        <v>175000</v>
      </c>
      <c r="H17161" s="69" t="s">
        <v>1146</v>
      </c>
      <c r="I17161" s="73" t="s">
        <v>12900</v>
      </c>
    </row>
    <row r="17162" spans="1:9" hidden="1" x14ac:dyDescent="0.25">
      <c r="A17162" s="60" t="s">
        <v>7420</v>
      </c>
      <c r="B17162" s="60" t="s">
        <v>115</v>
      </c>
      <c r="C17162" s="60" t="s">
        <v>12922</v>
      </c>
      <c r="D17162" s="65">
        <v>1</v>
      </c>
      <c r="E17162" s="66" t="s">
        <v>71</v>
      </c>
      <c r="F17162" s="72">
        <v>2100000</v>
      </c>
      <c r="G17162" s="68">
        <f t="shared" si="486"/>
        <v>2100000</v>
      </c>
      <c r="H17162" s="69" t="s">
        <v>1146</v>
      </c>
      <c r="I17162" s="73" t="s">
        <v>12923</v>
      </c>
    </row>
    <row r="17163" spans="1:9" hidden="1" x14ac:dyDescent="0.25">
      <c r="A17163" s="60" t="s">
        <v>7420</v>
      </c>
      <c r="B17163" s="60" t="s">
        <v>115</v>
      </c>
      <c r="C17163" s="60" t="s">
        <v>12924</v>
      </c>
      <c r="D17163" s="81">
        <v>1</v>
      </c>
      <c r="E17163" s="66" t="s">
        <v>71</v>
      </c>
      <c r="F17163" s="217">
        <v>2100000</v>
      </c>
      <c r="G17163" s="68">
        <f t="shared" si="486"/>
        <v>2100000</v>
      </c>
      <c r="H17163" s="69" t="s">
        <v>1146</v>
      </c>
      <c r="I17163" s="73" t="s">
        <v>12923</v>
      </c>
    </row>
    <row r="17164" spans="1:9" hidden="1" x14ac:dyDescent="0.25">
      <c r="A17164" s="60" t="s">
        <v>7420</v>
      </c>
      <c r="B17164" s="63" t="s">
        <v>6938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86"/>
        <v>60000</v>
      </c>
      <c r="H17164" s="69" t="s">
        <v>2214</v>
      </c>
      <c r="I17164" s="73"/>
    </row>
    <row r="17165" spans="1:9" hidden="1" x14ac:dyDescent="0.25">
      <c r="A17165" s="60" t="s">
        <v>7420</v>
      </c>
      <c r="B17165" s="63" t="s">
        <v>7356</v>
      </c>
      <c r="C17165" s="60" t="s">
        <v>5313</v>
      </c>
      <c r="D17165" s="65">
        <v>1</v>
      </c>
      <c r="E17165" s="66" t="s">
        <v>31</v>
      </c>
      <c r="F17165" s="72">
        <v>82500</v>
      </c>
      <c r="G17165" s="68">
        <f t="shared" si="486"/>
        <v>82500</v>
      </c>
      <c r="H17165" s="69" t="s">
        <v>12925</v>
      </c>
      <c r="I17165" s="73"/>
    </row>
    <row r="17166" spans="1:9" hidden="1" x14ac:dyDescent="0.25">
      <c r="A17166" s="60" t="s">
        <v>7420</v>
      </c>
      <c r="B17166" s="77" t="s">
        <v>5312</v>
      </c>
      <c r="C17166" s="60" t="s">
        <v>5313</v>
      </c>
      <c r="D17166" s="60">
        <v>1</v>
      </c>
      <c r="E17166" s="76" t="s">
        <v>31</v>
      </c>
      <c r="F17166" s="61">
        <v>99000</v>
      </c>
      <c r="G17166" s="217">
        <f t="shared" si="486"/>
        <v>99000</v>
      </c>
      <c r="H17166" s="69" t="s">
        <v>12925</v>
      </c>
      <c r="I17166" s="73" t="s">
        <v>12926</v>
      </c>
    </row>
    <row r="17167" spans="1:9" hidden="1" x14ac:dyDescent="0.25">
      <c r="A17167" s="60" t="s">
        <v>7420</v>
      </c>
      <c r="B17167" s="60" t="s">
        <v>135</v>
      </c>
      <c r="C17167" s="60" t="s">
        <v>136</v>
      </c>
      <c r="D17167" s="65">
        <v>9</v>
      </c>
      <c r="E17167" s="515" t="s">
        <v>137</v>
      </c>
      <c r="F17167" s="72">
        <v>33000</v>
      </c>
      <c r="G17167" s="68">
        <f t="shared" si="486"/>
        <v>297000</v>
      </c>
      <c r="H17167" s="69" t="s">
        <v>714</v>
      </c>
      <c r="I17167" s="73" t="s">
        <v>12927</v>
      </c>
    </row>
    <row r="17168" spans="1:9" hidden="1" x14ac:dyDescent="0.25">
      <c r="A17168" s="60" t="s">
        <v>7420</v>
      </c>
      <c r="B17168" s="60" t="s">
        <v>8366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86"/>
        <v>83000</v>
      </c>
      <c r="H17168" s="69" t="s">
        <v>714</v>
      </c>
      <c r="I17168" s="73" t="s">
        <v>12927</v>
      </c>
    </row>
    <row r="17169" spans="1:9" hidden="1" x14ac:dyDescent="0.25">
      <c r="A17169" s="60" t="s">
        <v>7420</v>
      </c>
      <c r="B17169" s="60" t="s">
        <v>8381</v>
      </c>
      <c r="C17169" s="60" t="s">
        <v>8382</v>
      </c>
      <c r="D17169" s="65">
        <v>1</v>
      </c>
      <c r="E17169" s="66" t="s">
        <v>31</v>
      </c>
      <c r="F17169" s="68">
        <v>93000</v>
      </c>
      <c r="G17169" s="68">
        <f t="shared" si="486"/>
        <v>93000</v>
      </c>
      <c r="H17169" s="69" t="s">
        <v>714</v>
      </c>
      <c r="I17169" s="73" t="s">
        <v>12927</v>
      </c>
    </row>
    <row r="17170" spans="1:9" hidden="1" x14ac:dyDescent="0.25">
      <c r="A17170" s="60" t="s">
        <v>7420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86"/>
        <v>39000</v>
      </c>
      <c r="H17170" s="69" t="s">
        <v>714</v>
      </c>
      <c r="I17170" s="73" t="s">
        <v>12927</v>
      </c>
    </row>
    <row r="17171" spans="1:9" hidden="1" x14ac:dyDescent="0.25">
      <c r="A17171" s="60" t="s">
        <v>7420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86"/>
        <v>193500</v>
      </c>
      <c r="H17171" s="69" t="s">
        <v>714</v>
      </c>
      <c r="I17171" s="73" t="s">
        <v>12927</v>
      </c>
    </row>
    <row r="17172" spans="1:9" hidden="1" x14ac:dyDescent="0.25">
      <c r="A17172" s="60" t="s">
        <v>7420</v>
      </c>
      <c r="B17172" s="63" t="s">
        <v>12379</v>
      </c>
      <c r="C17172" s="353" t="s">
        <v>12928</v>
      </c>
      <c r="D17172" s="65">
        <v>1</v>
      </c>
      <c r="E17172" s="76" t="s">
        <v>31</v>
      </c>
      <c r="F17172" s="224">
        <v>475000</v>
      </c>
      <c r="G17172" s="68">
        <f t="shared" si="486"/>
        <v>475000</v>
      </c>
      <c r="H17172" s="69" t="s">
        <v>138</v>
      </c>
      <c r="I17172" s="73" t="s">
        <v>12929</v>
      </c>
    </row>
    <row r="17173" spans="1:9" hidden="1" x14ac:dyDescent="0.25">
      <c r="A17173" s="60" t="s">
        <v>7420</v>
      </c>
      <c r="B17173" s="63" t="s">
        <v>12379</v>
      </c>
      <c r="C17173" s="353" t="s">
        <v>12930</v>
      </c>
      <c r="D17173" s="65">
        <v>1</v>
      </c>
      <c r="E17173" s="76" t="s">
        <v>31</v>
      </c>
      <c r="F17173" s="224">
        <v>475000</v>
      </c>
      <c r="G17173" s="68">
        <f t="shared" si="486"/>
        <v>475000</v>
      </c>
      <c r="H17173" s="69" t="s">
        <v>138</v>
      </c>
      <c r="I17173" s="73" t="s">
        <v>12929</v>
      </c>
    </row>
    <row r="17174" spans="1:9" hidden="1" x14ac:dyDescent="0.25">
      <c r="A17174" s="60" t="s">
        <v>7420</v>
      </c>
      <c r="B17174" s="60" t="s">
        <v>8360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86"/>
        <v>100000</v>
      </c>
      <c r="H17174" s="69" t="s">
        <v>138</v>
      </c>
      <c r="I17174" s="73" t="s">
        <v>12929</v>
      </c>
    </row>
    <row r="17175" spans="1:9" hidden="1" x14ac:dyDescent="0.25">
      <c r="A17175" s="60" t="s">
        <v>7420</v>
      </c>
      <c r="B17175" s="60" t="s">
        <v>6840</v>
      </c>
      <c r="C17175" s="60" t="s">
        <v>6142</v>
      </c>
      <c r="D17175" s="60">
        <v>1</v>
      </c>
      <c r="E17175" s="60" t="s">
        <v>71</v>
      </c>
      <c r="F17175" s="61">
        <v>360000</v>
      </c>
      <c r="G17175" s="68">
        <f t="shared" si="486"/>
        <v>360000</v>
      </c>
      <c r="H17175" s="69" t="s">
        <v>631</v>
      </c>
      <c r="I17175" s="73" t="s">
        <v>12931</v>
      </c>
    </row>
    <row r="17176" spans="1:9" hidden="1" x14ac:dyDescent="0.25">
      <c r="A17176" s="60" t="s">
        <v>7420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86"/>
        <v>49500</v>
      </c>
      <c r="H17176" s="69" t="s">
        <v>631</v>
      </c>
      <c r="I17176" s="73" t="s">
        <v>12931</v>
      </c>
    </row>
    <row r="17177" spans="1:9" hidden="1" x14ac:dyDescent="0.25">
      <c r="A17177" s="60" t="s">
        <v>7420</v>
      </c>
      <c r="B17177" s="60" t="s">
        <v>7085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86"/>
        <v>12500</v>
      </c>
      <c r="H17177" s="69" t="s">
        <v>3239</v>
      </c>
      <c r="I17177" s="73" t="s">
        <v>8616</v>
      </c>
    </row>
    <row r="17178" spans="1:9" hidden="1" x14ac:dyDescent="0.25">
      <c r="A17178" s="60" t="s">
        <v>7420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86"/>
        <v>208134</v>
      </c>
      <c r="H17178" s="69" t="s">
        <v>3239</v>
      </c>
      <c r="I17178" s="73" t="s">
        <v>8616</v>
      </c>
    </row>
    <row r="17179" spans="1:9" hidden="1" x14ac:dyDescent="0.25">
      <c r="A17179" s="60" t="s">
        <v>7420</v>
      </c>
      <c r="B17179" s="60" t="s">
        <v>135</v>
      </c>
      <c r="C17179" s="60" t="s">
        <v>136</v>
      </c>
      <c r="D17179" s="65">
        <v>1</v>
      </c>
      <c r="E17179" s="515" t="s">
        <v>137</v>
      </c>
      <c r="F17179" s="72">
        <v>33000</v>
      </c>
      <c r="G17179" s="68">
        <f t="shared" si="486"/>
        <v>33000</v>
      </c>
      <c r="H17179" s="69" t="s">
        <v>3239</v>
      </c>
      <c r="I17179" s="73" t="s">
        <v>8616</v>
      </c>
    </row>
    <row r="17180" spans="1:9" hidden="1" x14ac:dyDescent="0.25">
      <c r="A17180" s="60" t="s">
        <v>7420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86"/>
        <v>6350000</v>
      </c>
      <c r="H17180" s="86" t="s">
        <v>552</v>
      </c>
      <c r="I17180" s="73" t="s">
        <v>12932</v>
      </c>
    </row>
    <row r="17181" spans="1:9" hidden="1" x14ac:dyDescent="0.25">
      <c r="A17181" s="60" t="s">
        <v>7420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86"/>
        <v>6750000</v>
      </c>
      <c r="H17181" s="86" t="s">
        <v>552</v>
      </c>
      <c r="I17181" s="73" t="s">
        <v>12932</v>
      </c>
    </row>
    <row r="17182" spans="1:9" hidden="1" x14ac:dyDescent="0.25">
      <c r="A17182" s="60" t="s">
        <v>7420</v>
      </c>
      <c r="B17182" s="79" t="s">
        <v>7022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86"/>
        <v>916000</v>
      </c>
      <c r="H17182" s="86" t="s">
        <v>3941</v>
      </c>
      <c r="I17182" s="60" t="s">
        <v>12933</v>
      </c>
    </row>
    <row r="17183" spans="1:9" hidden="1" x14ac:dyDescent="0.25">
      <c r="A17183" s="60" t="s">
        <v>7420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86"/>
        <v>670000</v>
      </c>
      <c r="H17183" s="86" t="s">
        <v>3941</v>
      </c>
      <c r="I17183" s="60" t="s">
        <v>12933</v>
      </c>
    </row>
    <row r="17184" spans="1:9" hidden="1" x14ac:dyDescent="0.25">
      <c r="A17184" s="60" t="s">
        <v>7420</v>
      </c>
      <c r="B17184" s="60" t="s">
        <v>12934</v>
      </c>
      <c r="C17184" s="622" t="s">
        <v>12935</v>
      </c>
      <c r="D17184" s="60">
        <v>1</v>
      </c>
      <c r="E17184" s="60" t="s">
        <v>31</v>
      </c>
      <c r="F17184" s="60">
        <v>1</v>
      </c>
      <c r="G17184" s="68">
        <f t="shared" si="486"/>
        <v>1</v>
      </c>
      <c r="H17184" s="86" t="s">
        <v>3941</v>
      </c>
      <c r="I17184" s="60" t="s">
        <v>12933</v>
      </c>
    </row>
    <row r="17185" spans="1:9" hidden="1" x14ac:dyDescent="0.25">
      <c r="A17185" s="60" t="s">
        <v>7420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86"/>
        <v>25000</v>
      </c>
      <c r="H17185" s="86" t="s">
        <v>3941</v>
      </c>
      <c r="I17185" s="60" t="s">
        <v>12933</v>
      </c>
    </row>
    <row r="17186" spans="1:9" hidden="1" x14ac:dyDescent="0.25">
      <c r="A17186" s="60" t="s">
        <v>7420</v>
      </c>
      <c r="B17186" s="60" t="s">
        <v>7423</v>
      </c>
      <c r="C17186" s="60" t="s">
        <v>7424</v>
      </c>
      <c r="D17186" s="81">
        <v>1</v>
      </c>
      <c r="E17186" s="66" t="s">
        <v>31</v>
      </c>
      <c r="F17186" s="72">
        <v>78000</v>
      </c>
      <c r="G17186" s="68">
        <f t="shared" si="486"/>
        <v>78000</v>
      </c>
      <c r="H17186" s="86" t="s">
        <v>1637</v>
      </c>
      <c r="I17186" s="60" t="s">
        <v>12908</v>
      </c>
    </row>
    <row r="17187" spans="1:9" hidden="1" x14ac:dyDescent="0.25">
      <c r="A17187" s="60" t="s">
        <v>426</v>
      </c>
      <c r="B17187" s="75" t="s">
        <v>6558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86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86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86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5157</v>
      </c>
      <c r="D17190" s="81">
        <v>1</v>
      </c>
      <c r="E17190" s="66" t="s">
        <v>31</v>
      </c>
      <c r="F17190" s="72">
        <v>10000</v>
      </c>
      <c r="G17190" s="68">
        <f t="shared" si="486"/>
        <v>10000</v>
      </c>
      <c r="H17190" s="69" t="s">
        <v>1043</v>
      </c>
      <c r="I17190" s="401"/>
    </row>
    <row r="17191" spans="1:9" hidden="1" x14ac:dyDescent="0.25">
      <c r="A17191" s="60" t="s">
        <v>426</v>
      </c>
      <c r="B17191" s="63" t="s">
        <v>7204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86"/>
        <v>2500000</v>
      </c>
      <c r="H17191" s="69" t="s">
        <v>1043</v>
      </c>
      <c r="I17191" s="401"/>
    </row>
    <row r="17192" spans="1:9" hidden="1" x14ac:dyDescent="0.25">
      <c r="A17192" s="60" t="s">
        <v>426</v>
      </c>
      <c r="B17192" s="75" t="s">
        <v>7354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86"/>
        <v>25000</v>
      </c>
      <c r="H17192" s="69" t="s">
        <v>7519</v>
      </c>
      <c r="I17192" s="401"/>
    </row>
    <row r="17193" spans="1:9" hidden="1" x14ac:dyDescent="0.25">
      <c r="A17193" s="60" t="s">
        <v>426</v>
      </c>
      <c r="B17193" s="63" t="s">
        <v>7442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86"/>
        <v>1180000</v>
      </c>
      <c r="H17193" s="86" t="s">
        <v>3239</v>
      </c>
      <c r="I17193" s="401" t="s">
        <v>8616</v>
      </c>
    </row>
    <row r="17194" spans="1:9" hidden="1" x14ac:dyDescent="0.25">
      <c r="A17194" s="60" t="s">
        <v>426</v>
      </c>
      <c r="B17194" s="63" t="s">
        <v>7443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86"/>
        <v>800000</v>
      </c>
      <c r="H17194" s="86" t="s">
        <v>3239</v>
      </c>
      <c r="I17194" s="401" t="s">
        <v>8616</v>
      </c>
    </row>
    <row r="17195" spans="1:9" hidden="1" x14ac:dyDescent="0.25">
      <c r="A17195" s="60" t="s">
        <v>426</v>
      </c>
      <c r="B17195" s="63" t="s">
        <v>7444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86"/>
        <v>1400000</v>
      </c>
      <c r="H17195" s="86" t="s">
        <v>3239</v>
      </c>
      <c r="I17195" s="401" t="s">
        <v>8616</v>
      </c>
    </row>
    <row r="17196" spans="1:9" hidden="1" x14ac:dyDescent="0.25">
      <c r="A17196" s="60" t="s">
        <v>426</v>
      </c>
      <c r="B17196" s="60" t="s">
        <v>8360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1"/>
    </row>
    <row r="17197" spans="1:9" hidden="1" x14ac:dyDescent="0.25">
      <c r="A17197" s="60" t="s">
        <v>426</v>
      </c>
      <c r="B17197" s="63" t="s">
        <v>7439</v>
      </c>
      <c r="C17197" s="87" t="s">
        <v>7440</v>
      </c>
      <c r="D17197" s="65">
        <v>2</v>
      </c>
      <c r="E17197" s="76" t="s">
        <v>31</v>
      </c>
      <c r="F17197" s="72">
        <v>267000</v>
      </c>
      <c r="G17197" s="68">
        <f t="shared" si="486"/>
        <v>534000</v>
      </c>
      <c r="H17197" s="69" t="s">
        <v>134</v>
      </c>
      <c r="I17197" s="401"/>
    </row>
    <row r="17198" spans="1:9" hidden="1" x14ac:dyDescent="0.25">
      <c r="A17198" s="60" t="s">
        <v>426</v>
      </c>
      <c r="B17198" s="60" t="s">
        <v>2128</v>
      </c>
      <c r="C17198" s="87" t="s">
        <v>7440</v>
      </c>
      <c r="D17198" s="65">
        <v>2</v>
      </c>
      <c r="E17198" s="76" t="s">
        <v>31</v>
      </c>
      <c r="F17198" s="72">
        <v>546000</v>
      </c>
      <c r="G17198" s="68">
        <f t="shared" si="486"/>
        <v>1092000</v>
      </c>
      <c r="H17198" s="86" t="s">
        <v>134</v>
      </c>
      <c r="I17198" s="401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5" t="s">
        <v>137</v>
      </c>
      <c r="F17199" s="72">
        <v>24650</v>
      </c>
      <c r="G17199" s="68">
        <f t="shared" si="486"/>
        <v>36975</v>
      </c>
      <c r="H17199" s="69" t="s">
        <v>631</v>
      </c>
      <c r="I17199" s="401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86"/>
        <v>900000</v>
      </c>
      <c r="H17200" s="69" t="s">
        <v>2277</v>
      </c>
      <c r="I17200" s="401"/>
    </row>
    <row r="17201" spans="1:9" hidden="1" x14ac:dyDescent="0.25">
      <c r="A17201" s="60" t="s">
        <v>426</v>
      </c>
      <c r="B17201" s="60" t="s">
        <v>7436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86"/>
        <v>165000</v>
      </c>
      <c r="H17201" s="69" t="s">
        <v>2277</v>
      </c>
      <c r="I17201" s="401"/>
    </row>
    <row r="17202" spans="1:9" hidden="1" x14ac:dyDescent="0.25">
      <c r="A17202" s="60" t="s">
        <v>426</v>
      </c>
      <c r="B17202" s="60" t="s">
        <v>5591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86"/>
        <v>600000</v>
      </c>
      <c r="H17202" s="69" t="s">
        <v>2277</v>
      </c>
      <c r="I17202" s="401"/>
    </row>
    <row r="17203" spans="1:9" hidden="1" x14ac:dyDescent="0.25">
      <c r="A17203" s="60" t="s">
        <v>426</v>
      </c>
      <c r="B17203" s="60" t="s">
        <v>6168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86"/>
        <v>1000000</v>
      </c>
      <c r="H17203" s="69" t="s">
        <v>2277</v>
      </c>
      <c r="I17203" s="401"/>
    </row>
    <row r="17204" spans="1:9" hidden="1" x14ac:dyDescent="0.25">
      <c r="A17204" s="60" t="s">
        <v>426</v>
      </c>
      <c r="B17204" s="79" t="s">
        <v>5592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86"/>
        <v>50000</v>
      </c>
      <c r="H17204" s="69" t="s">
        <v>2277</v>
      </c>
      <c r="I17204" s="401"/>
    </row>
    <row r="17205" spans="1:9" hidden="1" x14ac:dyDescent="0.25">
      <c r="A17205" s="60" t="s">
        <v>426</v>
      </c>
      <c r="B17205" s="60" t="s">
        <v>7230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86"/>
        <v>27500</v>
      </c>
      <c r="H17205" s="69" t="s">
        <v>2277</v>
      </c>
      <c r="I17205" s="401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86"/>
        <v>188000</v>
      </c>
      <c r="H17206" s="69" t="s">
        <v>2277</v>
      </c>
      <c r="I17206" s="401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86"/>
        <v>22500</v>
      </c>
      <c r="H17207" s="69" t="s">
        <v>2277</v>
      </c>
      <c r="I17207" s="401"/>
    </row>
    <row r="17208" spans="1:9" hidden="1" x14ac:dyDescent="0.25">
      <c r="A17208" s="60" t="s">
        <v>426</v>
      </c>
      <c r="B17208" s="79" t="s">
        <v>148</v>
      </c>
      <c r="C17208" s="60" t="s">
        <v>4853</v>
      </c>
      <c r="D17208" s="65">
        <v>1</v>
      </c>
      <c r="E17208" s="71" t="s">
        <v>31</v>
      </c>
      <c r="F17208" s="72">
        <v>181500</v>
      </c>
      <c r="G17208" s="68">
        <f t="shared" si="486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4522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86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7059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86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86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6430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86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86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86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7450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86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7451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86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12936</v>
      </c>
      <c r="D17217" s="81">
        <v>1</v>
      </c>
      <c r="E17217" s="66" t="s">
        <v>31</v>
      </c>
      <c r="F17217" s="106">
        <v>1700000</v>
      </c>
      <c r="G17217" s="68">
        <f t="shared" si="486"/>
        <v>1700000</v>
      </c>
      <c r="H17217" s="69" t="s">
        <v>12937</v>
      </c>
      <c r="I17217" s="73" t="s">
        <v>12938</v>
      </c>
    </row>
    <row r="17218" spans="1:9" hidden="1" x14ac:dyDescent="0.25">
      <c r="A17218" s="60" t="s">
        <v>426</v>
      </c>
      <c r="B17218" s="60" t="s">
        <v>465</v>
      </c>
      <c r="C17218" s="80" t="s">
        <v>12939</v>
      </c>
      <c r="D17218" s="81">
        <v>1</v>
      </c>
      <c r="E17218" s="66" t="s">
        <v>31</v>
      </c>
      <c r="F17218" s="106">
        <v>1700000</v>
      </c>
      <c r="G17218" s="68">
        <f t="shared" ref="G17218:G17281" si="487">F17218*D17218</f>
        <v>1700000</v>
      </c>
      <c r="H17218" s="69" t="s">
        <v>12937</v>
      </c>
      <c r="I17218" s="73" t="s">
        <v>12938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87"/>
        <v>350000</v>
      </c>
      <c r="H17219" s="69" t="s">
        <v>12937</v>
      </c>
      <c r="I17219" s="73" t="s">
        <v>12938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87"/>
        <v>80000</v>
      </c>
      <c r="H17220" s="69" t="s">
        <v>12937</v>
      </c>
      <c r="I17220" s="73" t="s">
        <v>12938</v>
      </c>
    </row>
    <row r="17221" spans="1:9" hidden="1" x14ac:dyDescent="0.25">
      <c r="A17221" s="60" t="s">
        <v>426</v>
      </c>
      <c r="B17221" s="79" t="s">
        <v>3442</v>
      </c>
      <c r="C17221" s="77" t="s">
        <v>12940</v>
      </c>
      <c r="D17221" s="65">
        <v>1</v>
      </c>
      <c r="E17221" s="66" t="s">
        <v>31</v>
      </c>
      <c r="F17221" s="72">
        <v>1650000</v>
      </c>
      <c r="G17221" s="68">
        <f t="shared" si="487"/>
        <v>1650000</v>
      </c>
      <c r="H17221" s="69" t="s">
        <v>552</v>
      </c>
      <c r="I17221" s="73" t="s">
        <v>12941</v>
      </c>
    </row>
    <row r="17222" spans="1:9" hidden="1" x14ac:dyDescent="0.25">
      <c r="A17222" s="60" t="s">
        <v>426</v>
      </c>
      <c r="B17222" s="79" t="s">
        <v>3442</v>
      </c>
      <c r="C17222" s="77" t="s">
        <v>12942</v>
      </c>
      <c r="D17222" s="65">
        <v>1</v>
      </c>
      <c r="E17222" s="76" t="s">
        <v>31</v>
      </c>
      <c r="F17222" s="72">
        <v>1650000</v>
      </c>
      <c r="G17222" s="68">
        <f t="shared" si="487"/>
        <v>1650000</v>
      </c>
      <c r="H17222" s="69" t="s">
        <v>552</v>
      </c>
      <c r="I17222" s="73" t="s">
        <v>12941</v>
      </c>
    </row>
    <row r="17223" spans="1:9" hidden="1" x14ac:dyDescent="0.25">
      <c r="A17223" s="60" t="s">
        <v>426</v>
      </c>
      <c r="B17223" s="79" t="s">
        <v>3442</v>
      </c>
      <c r="C17223" s="77" t="s">
        <v>12943</v>
      </c>
      <c r="D17223" s="65">
        <v>1</v>
      </c>
      <c r="E17223" s="66" t="s">
        <v>31</v>
      </c>
      <c r="F17223" s="72">
        <v>1650000</v>
      </c>
      <c r="G17223" s="68">
        <f t="shared" si="487"/>
        <v>1650000</v>
      </c>
      <c r="H17223" s="69" t="s">
        <v>552</v>
      </c>
      <c r="I17223" s="73" t="s">
        <v>12941</v>
      </c>
    </row>
    <row r="17224" spans="1:9" hidden="1" x14ac:dyDescent="0.25">
      <c r="A17224" s="60" t="s">
        <v>426</v>
      </c>
      <c r="B17224" s="63" t="s">
        <v>7418</v>
      </c>
      <c r="C17224" s="60" t="s">
        <v>12944</v>
      </c>
      <c r="D17224" s="65">
        <v>1</v>
      </c>
      <c r="E17224" s="66" t="s">
        <v>31</v>
      </c>
      <c r="F17224" s="72">
        <v>775000</v>
      </c>
      <c r="G17224" s="68">
        <f t="shared" si="487"/>
        <v>775000</v>
      </c>
      <c r="H17224" s="69" t="s">
        <v>552</v>
      </c>
      <c r="I17224" s="73" t="s">
        <v>12941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87"/>
        <v>170000</v>
      </c>
      <c r="H17225" s="69" t="s">
        <v>552</v>
      </c>
      <c r="I17225" s="73" t="s">
        <v>12941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87"/>
        <v>580000</v>
      </c>
      <c r="H17226" s="69" t="s">
        <v>552</v>
      </c>
      <c r="I17226" s="73" t="s">
        <v>12941</v>
      </c>
    </row>
    <row r="17227" spans="1:9" hidden="1" x14ac:dyDescent="0.25">
      <c r="A17227" s="60" t="s">
        <v>426</v>
      </c>
      <c r="B17227" s="63" t="s">
        <v>7418</v>
      </c>
      <c r="C17227" s="60" t="s">
        <v>12945</v>
      </c>
      <c r="D17227" s="65">
        <v>1</v>
      </c>
      <c r="E17227" s="66" t="s">
        <v>31</v>
      </c>
      <c r="F17227" s="72">
        <v>775000</v>
      </c>
      <c r="G17227" s="68">
        <f t="shared" si="487"/>
        <v>775000</v>
      </c>
      <c r="H17227" s="69" t="s">
        <v>552</v>
      </c>
      <c r="I17227" s="73" t="s">
        <v>12946</v>
      </c>
    </row>
    <row r="17228" spans="1:9" hidden="1" x14ac:dyDescent="0.25">
      <c r="A17228" s="60" t="s">
        <v>426</v>
      </c>
      <c r="B17228" s="63" t="s">
        <v>7418</v>
      </c>
      <c r="C17228" s="60" t="s">
        <v>12947</v>
      </c>
      <c r="D17228" s="65">
        <v>1</v>
      </c>
      <c r="E17228" s="66" t="s">
        <v>31</v>
      </c>
      <c r="F17228" s="72">
        <v>775000</v>
      </c>
      <c r="G17228" s="68">
        <f t="shared" si="487"/>
        <v>775000</v>
      </c>
      <c r="H17228" s="69" t="s">
        <v>552</v>
      </c>
      <c r="I17228" s="73" t="s">
        <v>12946</v>
      </c>
    </row>
    <row r="17229" spans="1:9" hidden="1" x14ac:dyDescent="0.25">
      <c r="A17229" s="60" t="s">
        <v>426</v>
      </c>
      <c r="B17229" s="63" t="s">
        <v>7418</v>
      </c>
      <c r="C17229" s="71" t="s">
        <v>12948</v>
      </c>
      <c r="D17229" s="65">
        <v>1</v>
      </c>
      <c r="E17229" s="66" t="s">
        <v>31</v>
      </c>
      <c r="F17229" s="72">
        <v>775000</v>
      </c>
      <c r="G17229" s="68">
        <f t="shared" si="487"/>
        <v>775000</v>
      </c>
      <c r="H17229" s="69" t="s">
        <v>552</v>
      </c>
      <c r="I17229" s="73" t="s">
        <v>12946</v>
      </c>
    </row>
    <row r="17230" spans="1:9" hidden="1" x14ac:dyDescent="0.25">
      <c r="A17230" s="60" t="s">
        <v>426</v>
      </c>
      <c r="B17230" s="75" t="s">
        <v>7445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87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7446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87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5293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87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7224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87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87"/>
        <v>165000</v>
      </c>
      <c r="H17234" s="69" t="s">
        <v>198</v>
      </c>
      <c r="I17234" s="73" t="s">
        <v>12949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87"/>
        <v>34689</v>
      </c>
      <c r="H17235" s="69" t="s">
        <v>198</v>
      </c>
      <c r="I17235" s="73" t="s">
        <v>12949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5" t="s">
        <v>137</v>
      </c>
      <c r="F17236" s="72">
        <v>33000</v>
      </c>
      <c r="G17236" s="68">
        <f t="shared" si="487"/>
        <v>49500</v>
      </c>
      <c r="H17236" s="69" t="s">
        <v>198</v>
      </c>
      <c r="I17236" s="73" t="s">
        <v>12949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87"/>
        <v>36975</v>
      </c>
      <c r="H17237" s="69" t="s">
        <v>198</v>
      </c>
      <c r="I17237" s="73" t="s">
        <v>12949</v>
      </c>
    </row>
    <row r="17238" spans="1:9" hidden="1" x14ac:dyDescent="0.25">
      <c r="A17238" s="60" t="s">
        <v>7452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87"/>
        <v>11200</v>
      </c>
      <c r="H17238" s="69" t="s">
        <v>2277</v>
      </c>
      <c r="I17238" s="73"/>
    </row>
    <row r="17239" spans="1:9" hidden="1" x14ac:dyDescent="0.25">
      <c r="A17239" s="60" t="s">
        <v>7452</v>
      </c>
      <c r="B17239" s="111" t="s">
        <v>7225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87"/>
        <v>20000</v>
      </c>
      <c r="H17239" s="69" t="s">
        <v>2277</v>
      </c>
      <c r="I17239" s="73"/>
    </row>
    <row r="17240" spans="1:9" hidden="1" x14ac:dyDescent="0.25">
      <c r="A17240" s="60" t="s">
        <v>7452</v>
      </c>
      <c r="B17240" s="75" t="s">
        <v>7468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87"/>
        <v>480000</v>
      </c>
      <c r="H17240" s="69" t="s">
        <v>134</v>
      </c>
      <c r="I17240" s="73"/>
    </row>
    <row r="17241" spans="1:9" hidden="1" x14ac:dyDescent="0.25">
      <c r="A17241" s="60" t="s">
        <v>7452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87"/>
        <v>106000</v>
      </c>
      <c r="H17241" s="69" t="s">
        <v>7519</v>
      </c>
      <c r="I17241" s="401"/>
    </row>
    <row r="17242" spans="1:9" hidden="1" x14ac:dyDescent="0.25">
      <c r="A17242" s="60" t="s">
        <v>7452</v>
      </c>
      <c r="B17242" s="63" t="s">
        <v>7464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87"/>
        <v>331500</v>
      </c>
      <c r="H17242" s="86" t="s">
        <v>7465</v>
      </c>
      <c r="I17242" s="401"/>
    </row>
    <row r="17243" spans="1:9" hidden="1" x14ac:dyDescent="0.25">
      <c r="A17243" s="60" t="s">
        <v>7452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87"/>
        <v>40000</v>
      </c>
      <c r="H17243" s="69" t="s">
        <v>2058</v>
      </c>
      <c r="I17243" s="401"/>
    </row>
    <row r="17244" spans="1:9" hidden="1" x14ac:dyDescent="0.25">
      <c r="A17244" s="60" t="s">
        <v>7452</v>
      </c>
      <c r="B17244" s="60" t="s">
        <v>7453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87"/>
        <v>225000</v>
      </c>
      <c r="H17244" s="69" t="s">
        <v>2058</v>
      </c>
      <c r="I17244" s="401"/>
    </row>
    <row r="17245" spans="1:9" hidden="1" x14ac:dyDescent="0.25">
      <c r="A17245" s="60" t="s">
        <v>7452</v>
      </c>
      <c r="B17245" s="60" t="s">
        <v>8632</v>
      </c>
      <c r="C17245" s="60" t="s">
        <v>8459</v>
      </c>
      <c r="D17245" s="81">
        <v>0.6</v>
      </c>
      <c r="E17245" s="66" t="s">
        <v>137</v>
      </c>
      <c r="F17245" s="217">
        <v>82500</v>
      </c>
      <c r="G17245" s="68">
        <f t="shared" si="487"/>
        <v>49500</v>
      </c>
      <c r="H17245" s="69" t="s">
        <v>2058</v>
      </c>
      <c r="I17245" s="401"/>
    </row>
    <row r="17246" spans="1:9" hidden="1" x14ac:dyDescent="0.25">
      <c r="A17246" s="60" t="s">
        <v>7452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87"/>
        <v>99000</v>
      </c>
      <c r="H17246" s="86" t="s">
        <v>7282</v>
      </c>
      <c r="I17246" s="401"/>
    </row>
    <row r="17247" spans="1:9" hidden="1" x14ac:dyDescent="0.25">
      <c r="A17247" s="60" t="s">
        <v>7452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87"/>
        <v>73950</v>
      </c>
      <c r="H17247" s="69" t="s">
        <v>4673</v>
      </c>
      <c r="I17247" s="401"/>
    </row>
    <row r="17248" spans="1:9" hidden="1" x14ac:dyDescent="0.25">
      <c r="A17248" s="60" t="s">
        <v>7452</v>
      </c>
      <c r="B17248" s="63" t="s">
        <v>7469</v>
      </c>
      <c r="C17248" s="60" t="s">
        <v>7470</v>
      </c>
      <c r="D17248" s="65">
        <v>2</v>
      </c>
      <c r="E17248" s="76" t="s">
        <v>31</v>
      </c>
      <c r="F17248" s="72">
        <v>1</v>
      </c>
      <c r="G17248" s="68">
        <f t="shared" si="487"/>
        <v>2</v>
      </c>
      <c r="H17248" s="69" t="s">
        <v>169</v>
      </c>
      <c r="I17248" s="401"/>
    </row>
    <row r="17249" spans="1:9" hidden="1" x14ac:dyDescent="0.25">
      <c r="A17249" s="60" t="s">
        <v>7452</v>
      </c>
      <c r="B17249" s="60" t="s">
        <v>7454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87"/>
        <v>200000</v>
      </c>
      <c r="H17249" s="69" t="s">
        <v>1306</v>
      </c>
      <c r="I17249" s="401"/>
    </row>
    <row r="17250" spans="1:9" hidden="1" x14ac:dyDescent="0.25">
      <c r="A17250" s="60" t="s">
        <v>7452</v>
      </c>
      <c r="B17250" s="75" t="s">
        <v>7455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87"/>
        <v>135000</v>
      </c>
      <c r="H17250" s="69" t="s">
        <v>1306</v>
      </c>
      <c r="I17250" s="401"/>
    </row>
    <row r="17251" spans="1:9" hidden="1" x14ac:dyDescent="0.25">
      <c r="A17251" s="60" t="s">
        <v>7452</v>
      </c>
      <c r="B17251" s="60" t="s">
        <v>7456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87"/>
        <v>19000</v>
      </c>
      <c r="H17251" s="69" t="s">
        <v>3096</v>
      </c>
      <c r="I17251" s="401"/>
    </row>
    <row r="17252" spans="1:9" hidden="1" x14ac:dyDescent="0.25">
      <c r="A17252" s="60" t="s">
        <v>7452</v>
      </c>
      <c r="B17252" s="60" t="s">
        <v>7457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87"/>
        <v>23500</v>
      </c>
      <c r="H17252" s="69" t="s">
        <v>3096</v>
      </c>
      <c r="I17252" s="401"/>
    </row>
    <row r="17253" spans="1:9" hidden="1" x14ac:dyDescent="0.25">
      <c r="A17253" s="60" t="s">
        <v>7452</v>
      </c>
      <c r="B17253" s="60" t="s">
        <v>6999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87"/>
        <v>380000</v>
      </c>
      <c r="H17253" s="69" t="s">
        <v>3096</v>
      </c>
      <c r="I17253" s="401"/>
    </row>
    <row r="17254" spans="1:9" hidden="1" x14ac:dyDescent="0.25">
      <c r="A17254" s="60" t="s">
        <v>7452</v>
      </c>
      <c r="B17254" s="79" t="s">
        <v>8632</v>
      </c>
      <c r="C17254" s="87" t="s">
        <v>8459</v>
      </c>
      <c r="D17254" s="65">
        <v>0.6</v>
      </c>
      <c r="E17254" s="71" t="s">
        <v>137</v>
      </c>
      <c r="F17254" s="67">
        <v>82500</v>
      </c>
      <c r="G17254" s="68">
        <f t="shared" si="487"/>
        <v>49500</v>
      </c>
      <c r="H17254" s="69" t="s">
        <v>3096</v>
      </c>
      <c r="I17254" s="401"/>
    </row>
    <row r="17255" spans="1:9" hidden="1" x14ac:dyDescent="0.25">
      <c r="A17255" s="60" t="s">
        <v>7452</v>
      </c>
      <c r="B17255" s="63" t="s">
        <v>6321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87"/>
        <v>360000</v>
      </c>
      <c r="H17255" s="69" t="s">
        <v>3096</v>
      </c>
      <c r="I17255" s="401"/>
    </row>
    <row r="17256" spans="1:9" hidden="1" x14ac:dyDescent="0.25">
      <c r="A17256" s="60" t="s">
        <v>7452</v>
      </c>
      <c r="B17256" s="60" t="s">
        <v>8632</v>
      </c>
      <c r="C17256" s="60" t="s">
        <v>8459</v>
      </c>
      <c r="D17256" s="65">
        <v>0.6</v>
      </c>
      <c r="E17256" s="66" t="s">
        <v>137</v>
      </c>
      <c r="F17256" s="72">
        <v>82500</v>
      </c>
      <c r="G17256" s="68">
        <f t="shared" si="487"/>
        <v>49500</v>
      </c>
      <c r="H17256" s="69" t="s">
        <v>198</v>
      </c>
      <c r="I17256" s="401"/>
    </row>
    <row r="17257" spans="1:9" hidden="1" x14ac:dyDescent="0.25">
      <c r="A17257" s="60" t="s">
        <v>7452</v>
      </c>
      <c r="B17257" s="79" t="s">
        <v>7459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87"/>
        <v>115000</v>
      </c>
      <c r="H17257" s="69" t="s">
        <v>1043</v>
      </c>
      <c r="I17257" s="73"/>
    </row>
    <row r="17258" spans="1:9" hidden="1" x14ac:dyDescent="0.25">
      <c r="A17258" s="60" t="s">
        <v>7452</v>
      </c>
      <c r="B17258" s="79" t="s">
        <v>7460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87"/>
        <v>60000</v>
      </c>
      <c r="H17258" s="69" t="s">
        <v>1043</v>
      </c>
      <c r="I17258" s="73"/>
    </row>
    <row r="17259" spans="1:9" hidden="1" x14ac:dyDescent="0.25">
      <c r="A17259" s="60" t="s">
        <v>7452</v>
      </c>
      <c r="B17259" s="79" t="s">
        <v>101</v>
      </c>
      <c r="C17259" s="60" t="s">
        <v>12950</v>
      </c>
      <c r="D17259" s="81">
        <v>1</v>
      </c>
      <c r="E17259" s="71" t="s">
        <v>31</v>
      </c>
      <c r="F17259" s="68">
        <v>3400000</v>
      </c>
      <c r="G17259" s="68">
        <f t="shared" si="487"/>
        <v>3400000</v>
      </c>
      <c r="H17259" s="69" t="s">
        <v>1890</v>
      </c>
      <c r="I17259" s="73" t="s">
        <v>12951</v>
      </c>
    </row>
    <row r="17260" spans="1:9" hidden="1" x14ac:dyDescent="0.25">
      <c r="A17260" s="60" t="s">
        <v>7452</v>
      </c>
      <c r="B17260" s="79" t="s">
        <v>101</v>
      </c>
      <c r="C17260" s="60" t="s">
        <v>12952</v>
      </c>
      <c r="D17260" s="65">
        <v>1</v>
      </c>
      <c r="E17260" s="66" t="s">
        <v>31</v>
      </c>
      <c r="F17260" s="67">
        <v>3400000</v>
      </c>
      <c r="G17260" s="68">
        <f t="shared" si="487"/>
        <v>3400000</v>
      </c>
      <c r="H17260" s="69" t="s">
        <v>1890</v>
      </c>
      <c r="I17260" s="73" t="s">
        <v>12951</v>
      </c>
    </row>
    <row r="17261" spans="1:9" hidden="1" x14ac:dyDescent="0.25">
      <c r="A17261" s="60" t="s">
        <v>7452</v>
      </c>
      <c r="B17261" s="111" t="s">
        <v>12953</v>
      </c>
      <c r="C17261" s="188" t="s">
        <v>12319</v>
      </c>
      <c r="D17261" s="81">
        <v>1</v>
      </c>
      <c r="E17261" s="71" t="s">
        <v>71</v>
      </c>
      <c r="F17261" s="106">
        <v>1</v>
      </c>
      <c r="G17261" s="68">
        <f t="shared" si="487"/>
        <v>1</v>
      </c>
      <c r="H17261" s="69" t="s">
        <v>1890</v>
      </c>
      <c r="I17261" s="73" t="s">
        <v>12951</v>
      </c>
    </row>
    <row r="17262" spans="1:9" hidden="1" x14ac:dyDescent="0.25">
      <c r="A17262" s="60" t="s">
        <v>7452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87"/>
        <v>550000</v>
      </c>
      <c r="H17262" s="69" t="s">
        <v>552</v>
      </c>
      <c r="I17262" s="73" t="s">
        <v>12954</v>
      </c>
    </row>
    <row r="17263" spans="1:9" hidden="1" x14ac:dyDescent="0.25">
      <c r="A17263" s="60" t="s">
        <v>7452</v>
      </c>
      <c r="B17263" s="63" t="s">
        <v>7448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87"/>
        <v>160000</v>
      </c>
      <c r="H17263" s="69" t="s">
        <v>552</v>
      </c>
      <c r="I17263" s="73" t="s">
        <v>12954</v>
      </c>
    </row>
    <row r="17264" spans="1:9" hidden="1" x14ac:dyDescent="0.25">
      <c r="A17264" s="60" t="s">
        <v>7452</v>
      </c>
      <c r="B17264" s="60" t="s">
        <v>7449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87"/>
        <v>300000</v>
      </c>
      <c r="H17264" s="69" t="s">
        <v>552</v>
      </c>
      <c r="I17264" s="73" t="s">
        <v>12954</v>
      </c>
    </row>
    <row r="17265" spans="1:9" hidden="1" x14ac:dyDescent="0.25">
      <c r="A17265" s="60" t="s">
        <v>7452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87"/>
        <v>3552316</v>
      </c>
      <c r="H17265" s="69" t="s">
        <v>552</v>
      </c>
      <c r="I17265" s="73" t="s">
        <v>12954</v>
      </c>
    </row>
    <row r="17266" spans="1:9" hidden="1" x14ac:dyDescent="0.25">
      <c r="A17266" s="60" t="s">
        <v>7452</v>
      </c>
      <c r="B17266" s="79" t="s">
        <v>10722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87"/>
        <v>50000</v>
      </c>
      <c r="H17266" s="69" t="s">
        <v>552</v>
      </c>
      <c r="I17266" s="73" t="s">
        <v>12954</v>
      </c>
    </row>
    <row r="17267" spans="1:9" hidden="1" x14ac:dyDescent="0.25">
      <c r="A17267" s="60" t="s">
        <v>7452</v>
      </c>
      <c r="B17267" s="60" t="s">
        <v>7351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87"/>
        <v>50000</v>
      </c>
      <c r="H17267" s="69" t="s">
        <v>552</v>
      </c>
      <c r="I17267" s="73" t="s">
        <v>12954</v>
      </c>
    </row>
    <row r="17268" spans="1:9" hidden="1" x14ac:dyDescent="0.25">
      <c r="A17268" s="60" t="s">
        <v>7452</v>
      </c>
      <c r="B17268" s="60" t="s">
        <v>9556</v>
      </c>
      <c r="C17268" s="60" t="s">
        <v>12955</v>
      </c>
      <c r="D17268" s="65">
        <v>1</v>
      </c>
      <c r="E17268" s="76" t="s">
        <v>31</v>
      </c>
      <c r="F17268" s="72">
        <v>1400000</v>
      </c>
      <c r="G17268" s="68">
        <f t="shared" si="487"/>
        <v>1400000</v>
      </c>
      <c r="H17268" s="69" t="s">
        <v>147</v>
      </c>
      <c r="I17268" s="73" t="s">
        <v>12956</v>
      </c>
    </row>
    <row r="17269" spans="1:9" hidden="1" x14ac:dyDescent="0.25">
      <c r="A17269" s="60" t="s">
        <v>7471</v>
      </c>
      <c r="B17269" s="63" t="s">
        <v>7466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87"/>
        <v>1515000</v>
      </c>
      <c r="H17269" s="69" t="s">
        <v>12957</v>
      </c>
      <c r="I17269" s="73" t="s">
        <v>12958</v>
      </c>
    </row>
    <row r="17270" spans="1:9" hidden="1" x14ac:dyDescent="0.25">
      <c r="A17270" s="60" t="s">
        <v>7471</v>
      </c>
      <c r="B17270" s="63" t="s">
        <v>7467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87"/>
        <v>1572000</v>
      </c>
      <c r="H17270" s="69" t="s">
        <v>12957</v>
      </c>
      <c r="I17270" s="73" t="s">
        <v>12958</v>
      </c>
    </row>
    <row r="17271" spans="1:9" hidden="1" x14ac:dyDescent="0.25">
      <c r="A17271" s="60" t="s">
        <v>7471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87"/>
        <v>93000</v>
      </c>
      <c r="H17271" s="69" t="s">
        <v>2277</v>
      </c>
      <c r="I17271" s="73"/>
    </row>
    <row r="17272" spans="1:9" hidden="1" x14ac:dyDescent="0.25">
      <c r="A17272" s="60" t="s">
        <v>7471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87"/>
        <v>75000</v>
      </c>
      <c r="H17272" s="69" t="s">
        <v>552</v>
      </c>
      <c r="I17272" s="401" t="s">
        <v>12959</v>
      </c>
    </row>
    <row r="17273" spans="1:9" hidden="1" x14ac:dyDescent="0.25">
      <c r="A17273" s="60" t="s">
        <v>7471</v>
      </c>
      <c r="B17273" s="60" t="s">
        <v>9400</v>
      </c>
      <c r="C17273" s="87" t="s">
        <v>12960</v>
      </c>
      <c r="D17273" s="65">
        <v>1</v>
      </c>
      <c r="E17273" s="76" t="s">
        <v>31</v>
      </c>
      <c r="F17273" s="67">
        <v>475000</v>
      </c>
      <c r="G17273" s="68">
        <f t="shared" si="487"/>
        <v>475000</v>
      </c>
      <c r="H17273" s="69" t="s">
        <v>154</v>
      </c>
      <c r="I17273" s="401" t="s">
        <v>12961</v>
      </c>
    </row>
    <row r="17274" spans="1:9" hidden="1" x14ac:dyDescent="0.25">
      <c r="A17274" s="60" t="s">
        <v>7471</v>
      </c>
      <c r="B17274" s="60" t="s">
        <v>9400</v>
      </c>
      <c r="C17274" s="353" t="s">
        <v>12962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1" t="s">
        <v>12961</v>
      </c>
    </row>
    <row r="17275" spans="1:9" hidden="1" x14ac:dyDescent="0.25">
      <c r="A17275" s="60" t="s">
        <v>7471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87"/>
        <v>330000</v>
      </c>
      <c r="H17275" s="69" t="s">
        <v>154</v>
      </c>
      <c r="I17275" s="401" t="s">
        <v>12961</v>
      </c>
    </row>
    <row r="17276" spans="1:9" hidden="1" x14ac:dyDescent="0.25">
      <c r="A17276" s="60" t="s">
        <v>7471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87"/>
        <v>93000</v>
      </c>
      <c r="H17276" s="86" t="s">
        <v>169</v>
      </c>
      <c r="I17276" s="401"/>
    </row>
    <row r="17277" spans="1:9" hidden="1" x14ac:dyDescent="0.25">
      <c r="A17277" s="60" t="s">
        <v>7471</v>
      </c>
      <c r="B17277" s="60" t="s">
        <v>9556</v>
      </c>
      <c r="C17277" s="60" t="s">
        <v>8495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1" t="s">
        <v>12963</v>
      </c>
    </row>
    <row r="17278" spans="1:9" hidden="1" x14ac:dyDescent="0.25">
      <c r="A17278" s="60" t="s">
        <v>7471</v>
      </c>
      <c r="B17278" s="60" t="s">
        <v>1789</v>
      </c>
      <c r="C17278" s="60" t="s">
        <v>7472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1" t="s">
        <v>12963</v>
      </c>
    </row>
    <row r="17279" spans="1:9" hidden="1" x14ac:dyDescent="0.25">
      <c r="A17279" s="60" t="s">
        <v>7471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87"/>
        <v>40000</v>
      </c>
      <c r="H17279" s="69" t="s">
        <v>1791</v>
      </c>
      <c r="I17279" s="401" t="s">
        <v>12963</v>
      </c>
    </row>
    <row r="17280" spans="1:9" hidden="1" x14ac:dyDescent="0.25">
      <c r="A17280" s="60" t="s">
        <v>7471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87"/>
        <v>75000</v>
      </c>
      <c r="H17280" s="69" t="s">
        <v>7519</v>
      </c>
      <c r="I17280" s="401"/>
    </row>
    <row r="17281" spans="1:9" hidden="1" x14ac:dyDescent="0.25">
      <c r="A17281" s="60" t="s">
        <v>7471</v>
      </c>
      <c r="B17281" s="63" t="s">
        <v>7464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87"/>
        <v>221000</v>
      </c>
      <c r="H17281" s="69" t="s">
        <v>7519</v>
      </c>
      <c r="I17281" s="401"/>
    </row>
    <row r="17282" spans="1:9" hidden="1" x14ac:dyDescent="0.25">
      <c r="A17282" s="60" t="s">
        <v>7471</v>
      </c>
      <c r="B17282" s="63" t="s">
        <v>5733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88">F17282*D17282</f>
        <v>40000</v>
      </c>
      <c r="H17282" s="69" t="s">
        <v>7519</v>
      </c>
      <c r="I17282" s="401"/>
    </row>
    <row r="17283" spans="1:9" hidden="1" x14ac:dyDescent="0.25">
      <c r="A17283" s="60" t="s">
        <v>7471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88"/>
        <v>30800</v>
      </c>
      <c r="H17283" s="69" t="s">
        <v>7519</v>
      </c>
      <c r="I17283" s="401"/>
    </row>
    <row r="17284" spans="1:9" hidden="1" x14ac:dyDescent="0.25">
      <c r="A17284" s="60" t="s">
        <v>7471</v>
      </c>
      <c r="B17284" s="75" t="s">
        <v>4641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88"/>
        <v>418000</v>
      </c>
      <c r="H17284" s="69" t="s">
        <v>7519</v>
      </c>
      <c r="I17284" s="401"/>
    </row>
    <row r="17285" spans="1:9" hidden="1" x14ac:dyDescent="0.25">
      <c r="A17285" s="60" t="s">
        <v>7471</v>
      </c>
      <c r="B17285" s="60" t="s">
        <v>4455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88"/>
        <v>804000</v>
      </c>
      <c r="H17285" s="69" t="s">
        <v>7519</v>
      </c>
      <c r="I17285" s="401"/>
    </row>
    <row r="17286" spans="1:9" hidden="1" x14ac:dyDescent="0.25">
      <c r="A17286" s="60" t="s">
        <v>7471</v>
      </c>
      <c r="B17286" s="132" t="s">
        <v>7175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7519</v>
      </c>
      <c r="I17286" s="401"/>
    </row>
    <row r="17287" spans="1:9" hidden="1" x14ac:dyDescent="0.25">
      <c r="A17287" s="60" t="s">
        <v>7471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88"/>
        <v>248000</v>
      </c>
      <c r="H17287" s="69" t="s">
        <v>3096</v>
      </c>
      <c r="I17287" s="401"/>
    </row>
    <row r="17288" spans="1:9" hidden="1" x14ac:dyDescent="0.25">
      <c r="A17288" s="60" t="s">
        <v>7471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88"/>
        <v>31300</v>
      </c>
      <c r="H17288" s="69" t="s">
        <v>3096</v>
      </c>
      <c r="I17288" s="73"/>
    </row>
    <row r="17289" spans="1:9" hidden="1" x14ac:dyDescent="0.25">
      <c r="A17289" s="60" t="s">
        <v>7471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88"/>
        <v>11200</v>
      </c>
      <c r="H17289" s="69" t="s">
        <v>3096</v>
      </c>
      <c r="I17289" s="73"/>
    </row>
    <row r="17290" spans="1:9" hidden="1" x14ac:dyDescent="0.25">
      <c r="A17290" s="60" t="s">
        <v>7471</v>
      </c>
      <c r="B17290" s="111" t="s">
        <v>4522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88"/>
        <v>23000</v>
      </c>
      <c r="H17290" s="69" t="s">
        <v>3096</v>
      </c>
      <c r="I17290" s="73"/>
    </row>
    <row r="17291" spans="1:9" hidden="1" x14ac:dyDescent="0.25">
      <c r="A17291" s="60" t="s">
        <v>7471</v>
      </c>
      <c r="B17291" s="63" t="s">
        <v>7483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88"/>
        <v>230000</v>
      </c>
      <c r="H17291" s="69" t="s">
        <v>3096</v>
      </c>
      <c r="I17291" s="73"/>
    </row>
    <row r="17292" spans="1:9" hidden="1" x14ac:dyDescent="0.25">
      <c r="A17292" s="60" t="s">
        <v>7471</v>
      </c>
      <c r="B17292" s="75" t="s">
        <v>7484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88"/>
        <v>180000</v>
      </c>
      <c r="H17292" s="86" t="s">
        <v>3096</v>
      </c>
      <c r="I17292" s="73"/>
    </row>
    <row r="17293" spans="1:9" hidden="1" x14ac:dyDescent="0.25">
      <c r="A17293" s="60" t="s">
        <v>7471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88"/>
        <v>2800</v>
      </c>
      <c r="H17293" s="69" t="s">
        <v>7629</v>
      </c>
      <c r="I17293" s="73"/>
    </row>
    <row r="17294" spans="1:9" hidden="1" x14ac:dyDescent="0.25">
      <c r="A17294" s="60" t="s">
        <v>7471</v>
      </c>
      <c r="B17294" s="111" t="s">
        <v>7476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88"/>
        <v>8000</v>
      </c>
      <c r="H17294" s="69" t="s">
        <v>7629</v>
      </c>
      <c r="I17294" s="73"/>
    </row>
    <row r="17295" spans="1:9" hidden="1" x14ac:dyDescent="0.25">
      <c r="A17295" s="60" t="s">
        <v>7471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88"/>
        <v>1250000</v>
      </c>
      <c r="H17295" s="69" t="s">
        <v>1043</v>
      </c>
      <c r="I17295" s="73"/>
    </row>
    <row r="17296" spans="1:9" hidden="1" x14ac:dyDescent="0.25">
      <c r="A17296" s="60" t="s">
        <v>7471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88"/>
        <v>49300</v>
      </c>
      <c r="H17296" s="69" t="s">
        <v>1043</v>
      </c>
      <c r="I17296" s="73"/>
    </row>
    <row r="17297" spans="1:9" hidden="1" x14ac:dyDescent="0.25">
      <c r="A17297" s="60" t="s">
        <v>7471</v>
      </c>
      <c r="B17297" s="63" t="s">
        <v>7473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88"/>
        <v>650000</v>
      </c>
      <c r="H17297" s="69" t="s">
        <v>35</v>
      </c>
      <c r="I17297" s="73"/>
    </row>
    <row r="17298" spans="1:9" hidden="1" x14ac:dyDescent="0.25">
      <c r="A17298" s="60" t="s">
        <v>7471</v>
      </c>
      <c r="B17298" s="60" t="s">
        <v>7474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88"/>
        <v>935000</v>
      </c>
      <c r="H17298" s="69" t="s">
        <v>7398</v>
      </c>
      <c r="I17298" s="73"/>
    </row>
    <row r="17299" spans="1:9" hidden="1" x14ac:dyDescent="0.25">
      <c r="A17299" s="60" t="s">
        <v>7471</v>
      </c>
      <c r="B17299" s="63" t="s">
        <v>7488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88"/>
        <v>135000</v>
      </c>
      <c r="H17299" s="86" t="s">
        <v>134</v>
      </c>
      <c r="I17299" s="73"/>
    </row>
    <row r="17300" spans="1:9" hidden="1" x14ac:dyDescent="0.25">
      <c r="A17300" s="60" t="s">
        <v>7471</v>
      </c>
      <c r="B17300" s="60" t="s">
        <v>7477</v>
      </c>
      <c r="C17300" s="87" t="s">
        <v>7478</v>
      </c>
      <c r="D17300" s="88">
        <v>1</v>
      </c>
      <c r="E17300" s="71" t="s">
        <v>31</v>
      </c>
      <c r="F17300" s="72">
        <v>70000</v>
      </c>
      <c r="G17300" s="68">
        <f t="shared" si="488"/>
        <v>70000</v>
      </c>
      <c r="H17300" s="69" t="s">
        <v>12964</v>
      </c>
      <c r="I17300" s="73"/>
    </row>
    <row r="17301" spans="1:9" hidden="1" x14ac:dyDescent="0.25">
      <c r="A17301" s="60" t="s">
        <v>7471</v>
      </c>
      <c r="B17301" s="75" t="s">
        <v>7489</v>
      </c>
      <c r="C17301" s="60" t="s">
        <v>7490</v>
      </c>
      <c r="D17301" s="65">
        <v>2</v>
      </c>
      <c r="E17301" s="66" t="s">
        <v>31</v>
      </c>
      <c r="F17301" s="67">
        <v>1612550</v>
      </c>
      <c r="G17301" s="68">
        <f t="shared" si="488"/>
        <v>3225100</v>
      </c>
      <c r="H17301" s="69" t="s">
        <v>134</v>
      </c>
      <c r="I17301" s="73"/>
    </row>
    <row r="17302" spans="1:9" hidden="1" x14ac:dyDescent="0.25">
      <c r="A17302" s="60" t="s">
        <v>7471</v>
      </c>
      <c r="B17302" s="60" t="s">
        <v>5314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88"/>
        <v>230000</v>
      </c>
      <c r="H17302" s="69" t="s">
        <v>1105</v>
      </c>
      <c r="I17302" s="73" t="s">
        <v>12910</v>
      </c>
    </row>
    <row r="17303" spans="1:9" hidden="1" x14ac:dyDescent="0.25">
      <c r="A17303" s="60" t="s">
        <v>7471</v>
      </c>
      <c r="B17303" s="60" t="s">
        <v>7485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88"/>
        <v>40000</v>
      </c>
      <c r="H17303" s="86" t="s">
        <v>1168</v>
      </c>
      <c r="I17303" s="73"/>
    </row>
    <row r="17304" spans="1:9" hidden="1" x14ac:dyDescent="0.25">
      <c r="A17304" s="60" t="s">
        <v>7471</v>
      </c>
      <c r="B17304" s="79" t="s">
        <v>7479</v>
      </c>
      <c r="C17304" s="87" t="s">
        <v>5998</v>
      </c>
      <c r="D17304" s="65">
        <v>3</v>
      </c>
      <c r="E17304" s="71" t="s">
        <v>31</v>
      </c>
      <c r="F17304" s="67">
        <v>450000</v>
      </c>
      <c r="G17304" s="68">
        <f t="shared" si="488"/>
        <v>1350000</v>
      </c>
      <c r="H17304" s="69" t="s">
        <v>7344</v>
      </c>
      <c r="I17304" s="73"/>
    </row>
    <row r="17305" spans="1:9" hidden="1" x14ac:dyDescent="0.25">
      <c r="A17305" s="60" t="s">
        <v>7471</v>
      </c>
      <c r="B17305" s="79" t="s">
        <v>7481</v>
      </c>
      <c r="C17305" s="87" t="s">
        <v>5998</v>
      </c>
      <c r="D17305" s="65">
        <v>3</v>
      </c>
      <c r="E17305" s="71" t="s">
        <v>31</v>
      </c>
      <c r="F17305" s="72">
        <v>275000</v>
      </c>
      <c r="G17305" s="68">
        <f t="shared" si="488"/>
        <v>825000</v>
      </c>
      <c r="H17305" s="69" t="s">
        <v>7344</v>
      </c>
      <c r="I17305" s="73"/>
    </row>
    <row r="17306" spans="1:9" x14ac:dyDescent="0.25">
      <c r="A17306" s="60" t="s">
        <v>7471</v>
      </c>
      <c r="B17306" s="79" t="s">
        <v>7482</v>
      </c>
      <c r="C17306" s="87" t="s">
        <v>5998</v>
      </c>
      <c r="D17306" s="65">
        <v>3</v>
      </c>
      <c r="E17306" s="71" t="s">
        <v>31</v>
      </c>
      <c r="F17306" s="72">
        <v>50000</v>
      </c>
      <c r="G17306" s="68">
        <f t="shared" si="488"/>
        <v>150000</v>
      </c>
      <c r="H17306" s="69" t="s">
        <v>7344</v>
      </c>
      <c r="I17306" s="73"/>
    </row>
    <row r="17307" spans="1:9" hidden="1" x14ac:dyDescent="0.25">
      <c r="A17307" s="60" t="s">
        <v>7491</v>
      </c>
      <c r="B17307" s="111" t="s">
        <v>4522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88"/>
        <v>23000</v>
      </c>
      <c r="H17307" s="69" t="s">
        <v>7519</v>
      </c>
      <c r="I17307" s="73"/>
    </row>
    <row r="17308" spans="1:9" hidden="1" x14ac:dyDescent="0.25">
      <c r="A17308" s="60" t="s">
        <v>7491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88"/>
        <v>16800</v>
      </c>
      <c r="H17308" s="69" t="s">
        <v>7519</v>
      </c>
      <c r="I17308" s="73"/>
    </row>
    <row r="17309" spans="1:9" hidden="1" x14ac:dyDescent="0.25">
      <c r="A17309" s="60" t="s">
        <v>7491</v>
      </c>
      <c r="B17309" s="60" t="s">
        <v>7498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88"/>
        <v>256500</v>
      </c>
      <c r="H17309" s="69" t="s">
        <v>7519</v>
      </c>
      <c r="I17309" s="401"/>
    </row>
    <row r="17310" spans="1:9" hidden="1" x14ac:dyDescent="0.25">
      <c r="A17310" s="60" t="s">
        <v>7491</v>
      </c>
      <c r="B17310" s="63" t="s">
        <v>5733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88"/>
        <v>20000</v>
      </c>
      <c r="H17310" s="69" t="s">
        <v>3096</v>
      </c>
      <c r="I17310" s="401"/>
    </row>
    <row r="17311" spans="1:9" hidden="1" x14ac:dyDescent="0.25">
      <c r="A17311" s="60" t="s">
        <v>7491</v>
      </c>
      <c r="B17311" s="75" t="s">
        <v>4026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88"/>
        <v>125000</v>
      </c>
      <c r="H17311" s="69" t="s">
        <v>3096</v>
      </c>
      <c r="I17311" s="401"/>
    </row>
    <row r="17312" spans="1:9" hidden="1" x14ac:dyDescent="0.25">
      <c r="A17312" s="60" t="s">
        <v>7491</v>
      </c>
      <c r="B17312" s="63" t="s">
        <v>4025</v>
      </c>
      <c r="C17312" s="75" t="s">
        <v>7492</v>
      </c>
      <c r="D17312" s="65">
        <v>1</v>
      </c>
      <c r="E17312" s="66" t="s">
        <v>31</v>
      </c>
      <c r="F17312" s="67">
        <v>115000</v>
      </c>
      <c r="G17312" s="68">
        <f t="shared" si="488"/>
        <v>115000</v>
      </c>
      <c r="H17312" s="69" t="s">
        <v>3096</v>
      </c>
      <c r="I17312" s="401"/>
    </row>
    <row r="17313" spans="1:9" hidden="1" x14ac:dyDescent="0.25">
      <c r="A17313" s="60" t="s">
        <v>7491</v>
      </c>
      <c r="B17313" s="60" t="s">
        <v>11141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1"/>
    </row>
    <row r="17314" spans="1:9" hidden="1" x14ac:dyDescent="0.25">
      <c r="A17314" s="60" t="s">
        <v>7491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1"/>
    </row>
    <row r="17315" spans="1:9" hidden="1" x14ac:dyDescent="0.25">
      <c r="A17315" s="60" t="s">
        <v>7491</v>
      </c>
      <c r="B17315" s="111" t="s">
        <v>7496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88"/>
        <v>1115500</v>
      </c>
      <c r="H17315" s="69" t="s">
        <v>12965</v>
      </c>
      <c r="I17315" s="401"/>
    </row>
    <row r="17316" spans="1:9" hidden="1" x14ac:dyDescent="0.25">
      <c r="A17316" s="60" t="s">
        <v>7491</v>
      </c>
      <c r="B17316" s="111" t="s">
        <v>4455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88"/>
        <v>603000</v>
      </c>
      <c r="H17316" s="69" t="s">
        <v>12966</v>
      </c>
      <c r="I17316" s="401"/>
    </row>
    <row r="17317" spans="1:9" hidden="1" x14ac:dyDescent="0.25">
      <c r="A17317" s="60" t="s">
        <v>7491</v>
      </c>
      <c r="B17317" s="60" t="s">
        <v>7498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88"/>
        <v>256500</v>
      </c>
      <c r="H17317" s="69" t="s">
        <v>12966</v>
      </c>
      <c r="I17317" s="401"/>
    </row>
    <row r="17318" spans="1:9" hidden="1" x14ac:dyDescent="0.25">
      <c r="A17318" s="60" t="s">
        <v>7491</v>
      </c>
      <c r="B17318" s="111" t="s">
        <v>4455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88"/>
        <v>603000</v>
      </c>
      <c r="H17318" s="69" t="s">
        <v>12967</v>
      </c>
      <c r="I17318" s="401"/>
    </row>
    <row r="17319" spans="1:9" hidden="1" x14ac:dyDescent="0.25">
      <c r="A17319" s="60" t="s">
        <v>7491</v>
      </c>
      <c r="B17319" s="60" t="s">
        <v>7498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88"/>
        <v>256500</v>
      </c>
      <c r="H17319" s="69" t="s">
        <v>12967</v>
      </c>
      <c r="I17319" s="401"/>
    </row>
    <row r="17320" spans="1:9" hidden="1" x14ac:dyDescent="0.25">
      <c r="A17320" s="60" t="s">
        <v>7491</v>
      </c>
      <c r="B17320" s="60" t="s">
        <v>115</v>
      </c>
      <c r="C17320" s="60" t="s">
        <v>12968</v>
      </c>
      <c r="D17320" s="65">
        <v>1</v>
      </c>
      <c r="E17320" s="66" t="s">
        <v>71</v>
      </c>
      <c r="F17320" s="67">
        <v>2100000</v>
      </c>
      <c r="G17320" s="68">
        <f t="shared" si="488"/>
        <v>2100000</v>
      </c>
      <c r="H17320" s="69" t="s">
        <v>1041</v>
      </c>
      <c r="I17320" s="401" t="s">
        <v>12969</v>
      </c>
    </row>
    <row r="17321" spans="1:9" hidden="1" x14ac:dyDescent="0.25">
      <c r="A17321" s="60" t="s">
        <v>7491</v>
      </c>
      <c r="B17321" s="60" t="s">
        <v>115</v>
      </c>
      <c r="C17321" s="60" t="s">
        <v>12970</v>
      </c>
      <c r="D17321" s="65">
        <v>1</v>
      </c>
      <c r="E17321" s="66" t="s">
        <v>71</v>
      </c>
      <c r="F17321" s="67">
        <v>2100000</v>
      </c>
      <c r="G17321" s="68">
        <f t="shared" si="488"/>
        <v>2100000</v>
      </c>
      <c r="H17321" s="69" t="s">
        <v>1041</v>
      </c>
      <c r="I17321" s="73" t="s">
        <v>12969</v>
      </c>
    </row>
    <row r="17322" spans="1:9" hidden="1" x14ac:dyDescent="0.25">
      <c r="A17322" s="60" t="s">
        <v>7491</v>
      </c>
      <c r="B17322" s="60" t="s">
        <v>465</v>
      </c>
      <c r="C17322" s="60" t="s">
        <v>12971</v>
      </c>
      <c r="D17322" s="65">
        <v>1</v>
      </c>
      <c r="E17322" s="66" t="s">
        <v>31</v>
      </c>
      <c r="F17322" s="67">
        <v>1700000</v>
      </c>
      <c r="G17322" s="68">
        <f t="shared" si="488"/>
        <v>1700000</v>
      </c>
      <c r="H17322" s="69" t="s">
        <v>1788</v>
      </c>
      <c r="I17322" s="73" t="s">
        <v>12972</v>
      </c>
    </row>
    <row r="17323" spans="1:9" hidden="1" x14ac:dyDescent="0.25">
      <c r="A17323" s="60" t="s">
        <v>7491</v>
      </c>
      <c r="B17323" s="60" t="s">
        <v>465</v>
      </c>
      <c r="C17323" s="75" t="s">
        <v>12973</v>
      </c>
      <c r="D17323" s="65">
        <v>1</v>
      </c>
      <c r="E17323" s="66" t="s">
        <v>31</v>
      </c>
      <c r="F17323" s="68">
        <v>1700000</v>
      </c>
      <c r="G17323" s="68">
        <f t="shared" si="488"/>
        <v>1700000</v>
      </c>
      <c r="H17323" s="69" t="s">
        <v>1788</v>
      </c>
      <c r="I17323" s="73" t="s">
        <v>12972</v>
      </c>
    </row>
    <row r="17324" spans="1:9" hidden="1" x14ac:dyDescent="0.25">
      <c r="A17324" s="60" t="s">
        <v>7491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88"/>
        <v>350000</v>
      </c>
      <c r="H17324" s="69" t="s">
        <v>1788</v>
      </c>
      <c r="I17324" s="73" t="s">
        <v>12972</v>
      </c>
    </row>
    <row r="17325" spans="1:9" hidden="1" x14ac:dyDescent="0.25">
      <c r="A17325" s="60" t="s">
        <v>7491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88"/>
        <v>80000</v>
      </c>
      <c r="H17325" s="69" t="s">
        <v>1788</v>
      </c>
      <c r="I17325" s="73" t="s">
        <v>12972</v>
      </c>
    </row>
    <row r="17326" spans="1:9" hidden="1" x14ac:dyDescent="0.25">
      <c r="A17326" s="60" t="s">
        <v>7491</v>
      </c>
      <c r="B17326" s="60" t="s">
        <v>8360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88"/>
        <v>100000</v>
      </c>
      <c r="H17326" s="69" t="s">
        <v>1788</v>
      </c>
      <c r="I17326" s="73" t="s">
        <v>12972</v>
      </c>
    </row>
    <row r="17327" spans="1:9" hidden="1" x14ac:dyDescent="0.25">
      <c r="A17327" s="60" t="s">
        <v>7491</v>
      </c>
      <c r="B17327" s="60" t="s">
        <v>8360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88"/>
        <v>100000</v>
      </c>
      <c r="H17327" s="69" t="s">
        <v>1101</v>
      </c>
      <c r="I17327" s="73" t="s">
        <v>12974</v>
      </c>
    </row>
    <row r="17328" spans="1:9" hidden="1" x14ac:dyDescent="0.25">
      <c r="A17328" s="60" t="s">
        <v>7491</v>
      </c>
      <c r="B17328" s="79" t="s">
        <v>4205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12975</v>
      </c>
    </row>
    <row r="17329" spans="1:9" hidden="1" x14ac:dyDescent="0.25">
      <c r="A17329" s="60" t="s">
        <v>7491</v>
      </c>
      <c r="B17329" s="63" t="s">
        <v>7425</v>
      </c>
      <c r="C17329" s="60" t="s">
        <v>7424</v>
      </c>
      <c r="D17329" s="65">
        <v>1</v>
      </c>
      <c r="E17329" s="76" t="s">
        <v>31</v>
      </c>
      <c r="F17329" s="67">
        <v>97500</v>
      </c>
      <c r="G17329" s="68">
        <f t="shared" ref="G17329:G17355" si="489">F17329*D17329</f>
        <v>97500</v>
      </c>
      <c r="H17329" s="69" t="s">
        <v>620</v>
      </c>
      <c r="I17329" s="73" t="s">
        <v>12975</v>
      </c>
    </row>
    <row r="17330" spans="1:9" hidden="1" x14ac:dyDescent="0.25">
      <c r="A17330" s="60" t="s">
        <v>7491</v>
      </c>
      <c r="B17330" s="60" t="s">
        <v>8360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89"/>
        <v>100000</v>
      </c>
      <c r="H17330" s="69" t="s">
        <v>620</v>
      </c>
      <c r="I17330" s="73" t="s">
        <v>12975</v>
      </c>
    </row>
    <row r="17331" spans="1:9" hidden="1" x14ac:dyDescent="0.25">
      <c r="A17331" s="60" t="s">
        <v>7491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89"/>
        <v>175000</v>
      </c>
      <c r="H17331" s="69" t="s">
        <v>620</v>
      </c>
      <c r="I17331" s="73" t="s">
        <v>12975</v>
      </c>
    </row>
    <row r="17332" spans="1:9" hidden="1" x14ac:dyDescent="0.25">
      <c r="A17332" s="60" t="s">
        <v>7491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89"/>
        <v>35000</v>
      </c>
      <c r="H17332" s="69" t="s">
        <v>620</v>
      </c>
      <c r="I17332" s="73" t="s">
        <v>12975</v>
      </c>
    </row>
    <row r="17333" spans="1:9" hidden="1" x14ac:dyDescent="0.25">
      <c r="A17333" s="60" t="s">
        <v>7491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89"/>
        <v>230000</v>
      </c>
      <c r="H17333" s="69" t="s">
        <v>620</v>
      </c>
      <c r="I17333" s="73" t="s">
        <v>12975</v>
      </c>
    </row>
    <row r="17334" spans="1:9" hidden="1" x14ac:dyDescent="0.25">
      <c r="A17334" s="60" t="s">
        <v>7491</v>
      </c>
      <c r="B17334" s="60" t="s">
        <v>12976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89"/>
        <v>30000</v>
      </c>
      <c r="H17334" s="69" t="s">
        <v>160</v>
      </c>
      <c r="I17334" s="73" t="s">
        <v>12977</v>
      </c>
    </row>
    <row r="17335" spans="1:9" hidden="1" x14ac:dyDescent="0.25">
      <c r="A17335" s="60" t="s">
        <v>7491</v>
      </c>
      <c r="B17335" s="60" t="s">
        <v>7502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89"/>
        <v>30000</v>
      </c>
      <c r="H17335" s="69" t="s">
        <v>160</v>
      </c>
      <c r="I17335" s="73" t="s">
        <v>12977</v>
      </c>
    </row>
    <row r="17336" spans="1:9" hidden="1" x14ac:dyDescent="0.25">
      <c r="A17336" s="60" t="s">
        <v>7491</v>
      </c>
      <c r="B17336" s="111" t="s">
        <v>8579</v>
      </c>
      <c r="C17336" s="60" t="s">
        <v>7332</v>
      </c>
      <c r="D17336" s="65">
        <v>3</v>
      </c>
      <c r="E17336" s="76" t="s">
        <v>31</v>
      </c>
      <c r="F17336" s="72">
        <v>58000</v>
      </c>
      <c r="G17336" s="68">
        <f t="shared" si="489"/>
        <v>174000</v>
      </c>
      <c r="H17336" s="69" t="s">
        <v>160</v>
      </c>
      <c r="I17336" s="73" t="s">
        <v>12977</v>
      </c>
    </row>
    <row r="17337" spans="1:9" hidden="1" x14ac:dyDescent="0.25">
      <c r="A17337" s="60" t="s">
        <v>7491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12977</v>
      </c>
    </row>
    <row r="17338" spans="1:9" hidden="1" x14ac:dyDescent="0.25">
      <c r="A17338" s="60" t="s">
        <v>7491</v>
      </c>
      <c r="B17338" s="79" t="s">
        <v>148</v>
      </c>
      <c r="C17338" s="60" t="s">
        <v>4853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12977</v>
      </c>
    </row>
    <row r="17339" spans="1:9" hidden="1" x14ac:dyDescent="0.25">
      <c r="A17339" s="60" t="s">
        <v>7491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12977</v>
      </c>
    </row>
    <row r="17340" spans="1:9" hidden="1" x14ac:dyDescent="0.25">
      <c r="A17340" s="60" t="s">
        <v>7491</v>
      </c>
      <c r="B17340" s="60" t="s">
        <v>7234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12977</v>
      </c>
    </row>
    <row r="17341" spans="1:9" hidden="1" x14ac:dyDescent="0.25">
      <c r="A17341" s="60" t="s">
        <v>7491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12977</v>
      </c>
    </row>
    <row r="17342" spans="1:9" hidden="1" x14ac:dyDescent="0.25">
      <c r="A17342" s="60" t="s">
        <v>7491</v>
      </c>
      <c r="B17342" s="75" t="s">
        <v>6516</v>
      </c>
      <c r="C17342" s="71" t="s">
        <v>8459</v>
      </c>
      <c r="D17342" s="65">
        <v>0.6</v>
      </c>
      <c r="E17342" s="76" t="s">
        <v>137</v>
      </c>
      <c r="F17342" s="72">
        <v>82500</v>
      </c>
      <c r="G17342" s="68">
        <f t="shared" si="489"/>
        <v>49500</v>
      </c>
      <c r="H17342" s="69" t="s">
        <v>160</v>
      </c>
      <c r="I17342" s="73" t="s">
        <v>12977</v>
      </c>
    </row>
    <row r="17343" spans="1:9" hidden="1" x14ac:dyDescent="0.25">
      <c r="A17343" s="60" t="s">
        <v>7491</v>
      </c>
      <c r="B17343" s="111" t="s">
        <v>7503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89"/>
        <v>1050000</v>
      </c>
      <c r="H17343" s="86" t="s">
        <v>160</v>
      </c>
      <c r="I17343" s="73" t="s">
        <v>12977</v>
      </c>
    </row>
    <row r="17344" spans="1:9" hidden="1" x14ac:dyDescent="0.25">
      <c r="A17344" s="60" t="s">
        <v>7491</v>
      </c>
      <c r="B17344" s="60" t="s">
        <v>5878</v>
      </c>
      <c r="C17344" s="60" t="s">
        <v>5879</v>
      </c>
      <c r="D17344" s="81">
        <v>1</v>
      </c>
      <c r="E17344" s="66" t="s">
        <v>71</v>
      </c>
      <c r="F17344" s="217">
        <v>23900000</v>
      </c>
      <c r="G17344" s="68">
        <f t="shared" si="489"/>
        <v>23900000</v>
      </c>
      <c r="H17344" s="86" t="s">
        <v>160</v>
      </c>
      <c r="I17344" s="73" t="s">
        <v>12977</v>
      </c>
    </row>
    <row r="17345" spans="1:9" hidden="1" x14ac:dyDescent="0.25">
      <c r="A17345" s="60" t="s">
        <v>7491</v>
      </c>
      <c r="B17345" s="79" t="s">
        <v>7499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89"/>
        <v>280000</v>
      </c>
      <c r="H17345" s="86" t="s">
        <v>160</v>
      </c>
      <c r="I17345" s="73" t="s">
        <v>12977</v>
      </c>
    </row>
    <row r="17346" spans="1:9" hidden="1" x14ac:dyDescent="0.25">
      <c r="A17346" s="60" t="s">
        <v>7491</v>
      </c>
      <c r="B17346" s="79" t="s">
        <v>7500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89"/>
        <v>130000</v>
      </c>
      <c r="H17346" s="86" t="s">
        <v>160</v>
      </c>
      <c r="I17346" s="73" t="s">
        <v>12977</v>
      </c>
    </row>
    <row r="17347" spans="1:9" hidden="1" x14ac:dyDescent="0.25">
      <c r="A17347" s="60" t="s">
        <v>7491</v>
      </c>
      <c r="B17347" s="79" t="s">
        <v>7501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89"/>
        <v>195000</v>
      </c>
      <c r="H17347" s="86" t="s">
        <v>160</v>
      </c>
      <c r="I17347" s="73" t="s">
        <v>12977</v>
      </c>
    </row>
    <row r="17348" spans="1:9" hidden="1" x14ac:dyDescent="0.25">
      <c r="A17348" s="60" t="s">
        <v>7491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89"/>
        <v>49500</v>
      </c>
      <c r="H17348" s="86" t="s">
        <v>160</v>
      </c>
      <c r="I17348" s="73" t="s">
        <v>12977</v>
      </c>
    </row>
    <row r="17349" spans="1:9" hidden="1" x14ac:dyDescent="0.25">
      <c r="A17349" s="60" t="s">
        <v>7491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89"/>
        <v>62000</v>
      </c>
      <c r="H17349" s="69" t="s">
        <v>169</v>
      </c>
      <c r="I17349" s="73"/>
    </row>
    <row r="17350" spans="1:9" hidden="1" x14ac:dyDescent="0.25">
      <c r="A17350" s="60" t="s">
        <v>7491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89"/>
        <v>66000</v>
      </c>
      <c r="H17350" s="86" t="s">
        <v>169</v>
      </c>
      <c r="I17350" s="60"/>
    </row>
    <row r="17351" spans="1:9" hidden="1" x14ac:dyDescent="0.25">
      <c r="A17351" s="60" t="s">
        <v>7491</v>
      </c>
      <c r="B17351" s="60" t="s">
        <v>12978</v>
      </c>
      <c r="C17351" s="60" t="s">
        <v>8991</v>
      </c>
      <c r="D17351" s="60">
        <v>2</v>
      </c>
      <c r="E17351" s="60" t="s">
        <v>52</v>
      </c>
      <c r="F17351" s="60">
        <v>1</v>
      </c>
      <c r="G17351" s="60">
        <f t="shared" si="489"/>
        <v>2</v>
      </c>
      <c r="H17351" s="86" t="s">
        <v>12979</v>
      </c>
      <c r="I17351" s="60" t="s">
        <v>12980</v>
      </c>
    </row>
    <row r="17352" spans="1:9" hidden="1" x14ac:dyDescent="0.25">
      <c r="A17352" s="60" t="s">
        <v>7504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89"/>
        <v>12500</v>
      </c>
      <c r="H17352" s="69" t="s">
        <v>7519</v>
      </c>
      <c r="I17352" s="73"/>
    </row>
    <row r="17353" spans="1:9" hidden="1" x14ac:dyDescent="0.25">
      <c r="A17353" s="60" t="s">
        <v>7504</v>
      </c>
      <c r="B17353" s="63" t="s">
        <v>5733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89"/>
        <v>50000</v>
      </c>
      <c r="H17353" s="69" t="s">
        <v>7519</v>
      </c>
      <c r="I17353" s="73"/>
    </row>
    <row r="17354" spans="1:9" hidden="1" x14ac:dyDescent="0.25">
      <c r="A17354" s="60" t="s">
        <v>7504</v>
      </c>
      <c r="B17354" s="111" t="s">
        <v>4522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89"/>
        <v>11500</v>
      </c>
      <c r="H17354" s="69" t="s">
        <v>7519</v>
      </c>
      <c r="I17354" s="73"/>
    </row>
    <row r="17355" spans="1:9" hidden="1" x14ac:dyDescent="0.25">
      <c r="A17355" s="60" t="s">
        <v>7504</v>
      </c>
      <c r="B17355" s="111" t="s">
        <v>4638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89"/>
        <v>212000</v>
      </c>
      <c r="H17355" s="69" t="s">
        <v>7519</v>
      </c>
      <c r="I17355" s="73"/>
    </row>
    <row r="17356" spans="1:9" hidden="1" x14ac:dyDescent="0.25">
      <c r="A17356" s="60" t="s">
        <v>7504</v>
      </c>
      <c r="B17356" s="60" t="s">
        <v>8360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1" t="s">
        <v>12981</v>
      </c>
    </row>
    <row r="17357" spans="1:9" hidden="1" x14ac:dyDescent="0.25">
      <c r="A17357" s="60" t="s">
        <v>7504</v>
      </c>
      <c r="B17357" s="60" t="s">
        <v>7267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1" t="s">
        <v>12974</v>
      </c>
    </row>
    <row r="17358" spans="1:9" hidden="1" x14ac:dyDescent="0.25">
      <c r="A17358" s="60" t="s">
        <v>7504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1" t="s">
        <v>12974</v>
      </c>
    </row>
    <row r="17359" spans="1:9" hidden="1" x14ac:dyDescent="0.25">
      <c r="A17359" s="60" t="s">
        <v>7504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1" t="s">
        <v>12974</v>
      </c>
    </row>
    <row r="17360" spans="1:9" hidden="1" x14ac:dyDescent="0.25">
      <c r="A17360" s="60" t="s">
        <v>7504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90">F17360*D17360</f>
        <v>62000</v>
      </c>
      <c r="H17360" s="69" t="s">
        <v>536</v>
      </c>
      <c r="I17360" s="401" t="s">
        <v>12982</v>
      </c>
    </row>
    <row r="17361" spans="1:9" hidden="1" x14ac:dyDescent="0.25">
      <c r="A17361" s="60" t="s">
        <v>7504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90"/>
        <v>34689</v>
      </c>
      <c r="H17361" s="69" t="s">
        <v>536</v>
      </c>
      <c r="I17361" s="401" t="s">
        <v>12982</v>
      </c>
    </row>
    <row r="17362" spans="1:9" hidden="1" x14ac:dyDescent="0.25">
      <c r="A17362" s="60" t="s">
        <v>7504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90"/>
        <v>110000</v>
      </c>
      <c r="H17362" s="69" t="s">
        <v>536</v>
      </c>
      <c r="I17362" s="401" t="s">
        <v>12982</v>
      </c>
    </row>
    <row r="17363" spans="1:9" hidden="1" x14ac:dyDescent="0.25">
      <c r="A17363" s="60" t="s">
        <v>7504</v>
      </c>
      <c r="B17363" s="60" t="s">
        <v>7358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90"/>
        <v>28000</v>
      </c>
      <c r="H17363" s="69" t="s">
        <v>536</v>
      </c>
      <c r="I17363" s="401" t="s">
        <v>12982</v>
      </c>
    </row>
    <row r="17364" spans="1:9" hidden="1" x14ac:dyDescent="0.25">
      <c r="A17364" s="60" t="s">
        <v>7504</v>
      </c>
      <c r="B17364" s="111" t="s">
        <v>8579</v>
      </c>
      <c r="C17364" s="60" t="s">
        <v>7332</v>
      </c>
      <c r="D17364" s="65">
        <v>3</v>
      </c>
      <c r="E17364" s="76" t="s">
        <v>31</v>
      </c>
      <c r="F17364" s="72">
        <v>58000</v>
      </c>
      <c r="G17364" s="68">
        <f t="shared" si="490"/>
        <v>174000</v>
      </c>
      <c r="H17364" s="69" t="s">
        <v>536</v>
      </c>
      <c r="I17364" s="401" t="s">
        <v>12982</v>
      </c>
    </row>
    <row r="17365" spans="1:9" hidden="1" x14ac:dyDescent="0.25">
      <c r="A17365" s="60" t="s">
        <v>7504</v>
      </c>
      <c r="B17365" s="63" t="s">
        <v>4170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90"/>
        <v>21000</v>
      </c>
      <c r="H17365" s="69" t="s">
        <v>536</v>
      </c>
      <c r="I17365" s="401" t="s">
        <v>12982</v>
      </c>
    </row>
    <row r="17366" spans="1:9" hidden="1" x14ac:dyDescent="0.25">
      <c r="A17366" s="60" t="s">
        <v>7504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90"/>
        <v>49500</v>
      </c>
      <c r="H17366" s="69" t="s">
        <v>147</v>
      </c>
      <c r="I17366" s="401"/>
    </row>
    <row r="17367" spans="1:9" hidden="1" x14ac:dyDescent="0.25">
      <c r="A17367" s="60" t="s">
        <v>7504</v>
      </c>
      <c r="B17367" s="111" t="s">
        <v>7476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90"/>
        <v>8000</v>
      </c>
      <c r="H17367" s="69" t="s">
        <v>12966</v>
      </c>
      <c r="I17367" s="401"/>
    </row>
    <row r="17368" spans="1:9" hidden="1" x14ac:dyDescent="0.25">
      <c r="A17368" s="60" t="s">
        <v>7504</v>
      </c>
      <c r="B17368" s="111" t="s">
        <v>4522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90"/>
        <v>11500</v>
      </c>
      <c r="H17368" s="69" t="s">
        <v>12966</v>
      </c>
      <c r="I17368" s="401"/>
    </row>
    <row r="17369" spans="1:9" hidden="1" x14ac:dyDescent="0.25">
      <c r="A17369" s="60" t="s">
        <v>7504</v>
      </c>
      <c r="B17369" s="111" t="s">
        <v>3985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90"/>
        <v>549000</v>
      </c>
      <c r="H17369" s="86" t="s">
        <v>134</v>
      </c>
      <c r="I17369" s="401"/>
    </row>
    <row r="17370" spans="1:9" hidden="1" x14ac:dyDescent="0.25">
      <c r="A17370" s="60" t="s">
        <v>7504</v>
      </c>
      <c r="B17370" s="63" t="s">
        <v>5733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90"/>
        <v>20000</v>
      </c>
      <c r="H17370" s="69" t="s">
        <v>134</v>
      </c>
      <c r="I17370" s="401"/>
    </row>
    <row r="17371" spans="1:9" hidden="1" x14ac:dyDescent="0.25">
      <c r="A17371" s="60" t="s">
        <v>7504</v>
      </c>
      <c r="B17371" s="75" t="s">
        <v>7507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90"/>
        <v>58000</v>
      </c>
      <c r="H17371" s="69" t="s">
        <v>134</v>
      </c>
      <c r="I17371" s="401"/>
    </row>
    <row r="17372" spans="1:9" hidden="1" x14ac:dyDescent="0.25">
      <c r="A17372" s="60" t="s">
        <v>7504</v>
      </c>
      <c r="B17372" s="111" t="s">
        <v>4351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90"/>
        <v>70000</v>
      </c>
      <c r="H17372" s="69" t="s">
        <v>134</v>
      </c>
      <c r="I17372" s="401"/>
    </row>
    <row r="17373" spans="1:9" hidden="1" x14ac:dyDescent="0.25">
      <c r="A17373" s="60" t="s">
        <v>7504</v>
      </c>
      <c r="B17373" s="63" t="s">
        <v>5733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90"/>
        <v>20000</v>
      </c>
      <c r="H17373" s="69" t="s">
        <v>12983</v>
      </c>
      <c r="I17373" s="401"/>
    </row>
    <row r="17374" spans="1:9" hidden="1" x14ac:dyDescent="0.25">
      <c r="A17374" s="60" t="s">
        <v>7504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90"/>
        <v>60000</v>
      </c>
      <c r="H17374" s="69" t="s">
        <v>3239</v>
      </c>
      <c r="I17374" s="401"/>
    </row>
    <row r="17375" spans="1:9" hidden="1" x14ac:dyDescent="0.25">
      <c r="A17375" s="60" t="s">
        <v>7504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90"/>
        <v>100000</v>
      </c>
      <c r="H17375" s="69" t="s">
        <v>3239</v>
      </c>
      <c r="I17375" s="73"/>
    </row>
    <row r="17376" spans="1:9" hidden="1" x14ac:dyDescent="0.25">
      <c r="A17376" s="60" t="s">
        <v>7504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90"/>
        <v>297000</v>
      </c>
      <c r="H17376" s="69" t="s">
        <v>3530</v>
      </c>
      <c r="I17376" s="73" t="s">
        <v>12984</v>
      </c>
    </row>
    <row r="17377" spans="1:9" hidden="1" x14ac:dyDescent="0.25">
      <c r="A17377" s="60" t="s">
        <v>7504</v>
      </c>
      <c r="B17377" s="60" t="s">
        <v>8366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90"/>
        <v>83000</v>
      </c>
      <c r="H17377" s="69" t="s">
        <v>3530</v>
      </c>
      <c r="I17377" s="73" t="s">
        <v>12984</v>
      </c>
    </row>
    <row r="17378" spans="1:9" hidden="1" x14ac:dyDescent="0.25">
      <c r="A17378" s="60" t="s">
        <v>7504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90"/>
        <v>39000</v>
      </c>
      <c r="H17378" s="69" t="s">
        <v>3530</v>
      </c>
      <c r="I17378" s="73" t="s">
        <v>12984</v>
      </c>
    </row>
    <row r="17379" spans="1:9" hidden="1" x14ac:dyDescent="0.25">
      <c r="A17379" s="60" t="s">
        <v>7504</v>
      </c>
      <c r="B17379" s="60" t="s">
        <v>8381</v>
      </c>
      <c r="C17379" s="60" t="s">
        <v>8382</v>
      </c>
      <c r="D17379" s="65">
        <v>1</v>
      </c>
      <c r="E17379" s="66" t="s">
        <v>31</v>
      </c>
      <c r="F17379" s="67">
        <v>93000</v>
      </c>
      <c r="G17379" s="68">
        <f t="shared" si="490"/>
        <v>93000</v>
      </c>
      <c r="H17379" s="69" t="s">
        <v>3530</v>
      </c>
      <c r="I17379" s="73" t="s">
        <v>12984</v>
      </c>
    </row>
    <row r="17380" spans="1:9" hidden="1" x14ac:dyDescent="0.25">
      <c r="A17380" s="60" t="s">
        <v>7504</v>
      </c>
      <c r="B17380" s="111" t="s">
        <v>8579</v>
      </c>
      <c r="C17380" s="60" t="s">
        <v>7332</v>
      </c>
      <c r="D17380" s="65">
        <v>1</v>
      </c>
      <c r="E17380" s="76" t="s">
        <v>31</v>
      </c>
      <c r="F17380" s="72">
        <v>58000</v>
      </c>
      <c r="G17380" s="68">
        <f t="shared" si="490"/>
        <v>58000</v>
      </c>
      <c r="H17380" s="69" t="s">
        <v>3530</v>
      </c>
      <c r="I17380" s="73" t="s">
        <v>12984</v>
      </c>
    </row>
    <row r="17381" spans="1:9" hidden="1" x14ac:dyDescent="0.25">
      <c r="A17381" s="60" t="s">
        <v>7504</v>
      </c>
      <c r="B17381" s="60" t="s">
        <v>9556</v>
      </c>
      <c r="C17381" s="80" t="s">
        <v>12985</v>
      </c>
      <c r="D17381" s="65">
        <v>1</v>
      </c>
      <c r="E17381" s="76" t="s">
        <v>31</v>
      </c>
      <c r="F17381" s="72">
        <v>1400000</v>
      </c>
      <c r="G17381" s="68">
        <f t="shared" si="490"/>
        <v>1400000</v>
      </c>
      <c r="H17381" s="69" t="s">
        <v>3530</v>
      </c>
      <c r="I17381" s="73" t="s">
        <v>12984</v>
      </c>
    </row>
    <row r="17382" spans="1:9" hidden="1" x14ac:dyDescent="0.25">
      <c r="A17382" s="60" t="s">
        <v>7504</v>
      </c>
      <c r="B17382" s="60" t="s">
        <v>12986</v>
      </c>
      <c r="C17382" s="80" t="s">
        <v>12987</v>
      </c>
      <c r="D17382" s="65">
        <v>1</v>
      </c>
      <c r="E17382" s="76" t="s">
        <v>31</v>
      </c>
      <c r="F17382" s="72">
        <v>1700000</v>
      </c>
      <c r="G17382" s="68">
        <f t="shared" si="490"/>
        <v>1700000</v>
      </c>
      <c r="H17382" s="69" t="s">
        <v>3530</v>
      </c>
      <c r="I17382" s="73" t="s">
        <v>12984</v>
      </c>
    </row>
    <row r="17383" spans="1:9" hidden="1" x14ac:dyDescent="0.25">
      <c r="A17383" s="60" t="s">
        <v>7504</v>
      </c>
      <c r="B17383" s="60" t="s">
        <v>12986</v>
      </c>
      <c r="C17383" s="80" t="s">
        <v>12988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12984</v>
      </c>
    </row>
    <row r="17384" spans="1:9" hidden="1" x14ac:dyDescent="0.25">
      <c r="A17384" s="60" t="s">
        <v>7504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90"/>
        <v>350000</v>
      </c>
      <c r="H17384" s="69" t="s">
        <v>3530</v>
      </c>
      <c r="I17384" s="73" t="s">
        <v>12984</v>
      </c>
    </row>
    <row r="17385" spans="1:9" hidden="1" x14ac:dyDescent="0.25">
      <c r="A17385" s="60" t="s">
        <v>7504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90"/>
        <v>40000</v>
      </c>
      <c r="H17385" s="69" t="s">
        <v>3530</v>
      </c>
      <c r="I17385" s="73" t="s">
        <v>12984</v>
      </c>
    </row>
    <row r="17386" spans="1:9" hidden="1" x14ac:dyDescent="0.25">
      <c r="A17386" s="60" t="s">
        <v>7504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12984</v>
      </c>
    </row>
    <row r="17387" spans="1:9" hidden="1" x14ac:dyDescent="0.25">
      <c r="A17387" s="60" t="s">
        <v>7504</v>
      </c>
      <c r="B17387" s="60" t="s">
        <v>1789</v>
      </c>
      <c r="C17387" s="60" t="s">
        <v>7472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12984</v>
      </c>
    </row>
    <row r="17388" spans="1:9" hidden="1" x14ac:dyDescent="0.25">
      <c r="A17388" s="60" t="s">
        <v>7504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91">F17388*D17388</f>
        <v>69378</v>
      </c>
      <c r="H17388" s="69" t="s">
        <v>160</v>
      </c>
      <c r="I17388" s="73" t="s">
        <v>12977</v>
      </c>
    </row>
    <row r="17389" spans="1:9" hidden="1" x14ac:dyDescent="0.25">
      <c r="A17389" s="60" t="s">
        <v>7504</v>
      </c>
      <c r="B17389" s="60" t="s">
        <v>135</v>
      </c>
      <c r="C17389" s="60" t="s">
        <v>136</v>
      </c>
      <c r="D17389" s="65">
        <v>9</v>
      </c>
      <c r="E17389" s="515" t="s">
        <v>137</v>
      </c>
      <c r="F17389" s="72">
        <v>33000</v>
      </c>
      <c r="G17389" s="68">
        <f t="shared" si="491"/>
        <v>297000</v>
      </c>
      <c r="H17389" s="69" t="s">
        <v>1606</v>
      </c>
      <c r="I17389" s="73" t="s">
        <v>12989</v>
      </c>
    </row>
    <row r="17390" spans="1:9" hidden="1" x14ac:dyDescent="0.25">
      <c r="A17390" s="60" t="s">
        <v>7504</v>
      </c>
      <c r="B17390" s="60" t="s">
        <v>8366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91"/>
        <v>83000</v>
      </c>
      <c r="H17390" s="69" t="s">
        <v>1606</v>
      </c>
      <c r="I17390" s="73" t="s">
        <v>12989</v>
      </c>
    </row>
    <row r="17391" spans="1:9" hidden="1" x14ac:dyDescent="0.25">
      <c r="A17391" s="60" t="s">
        <v>7504</v>
      </c>
      <c r="B17391" s="60" t="s">
        <v>8381</v>
      </c>
      <c r="C17391" s="60" t="s">
        <v>8382</v>
      </c>
      <c r="D17391" s="65">
        <v>1</v>
      </c>
      <c r="E17391" s="66" t="s">
        <v>31</v>
      </c>
      <c r="F17391" s="68">
        <v>93000</v>
      </c>
      <c r="G17391" s="68">
        <f t="shared" si="491"/>
        <v>93000</v>
      </c>
      <c r="H17391" s="69" t="s">
        <v>1606</v>
      </c>
      <c r="I17391" s="73" t="s">
        <v>12989</v>
      </c>
    </row>
    <row r="17392" spans="1:9" hidden="1" x14ac:dyDescent="0.25">
      <c r="A17392" s="60" t="s">
        <v>7504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91"/>
        <v>39000</v>
      </c>
      <c r="H17392" s="69" t="s">
        <v>1606</v>
      </c>
      <c r="I17392" s="73" t="s">
        <v>12989</v>
      </c>
    </row>
    <row r="17393" spans="1:9" hidden="1" x14ac:dyDescent="0.25">
      <c r="A17393" s="60" t="s">
        <v>7504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91"/>
        <v>76000</v>
      </c>
      <c r="H17393" s="69" t="s">
        <v>1606</v>
      </c>
      <c r="I17393" s="73" t="s">
        <v>12989</v>
      </c>
    </row>
    <row r="17394" spans="1:9" hidden="1" x14ac:dyDescent="0.25">
      <c r="A17394" s="60" t="s">
        <v>7504</v>
      </c>
      <c r="B17394" s="75" t="s">
        <v>6388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91"/>
        <v>77500</v>
      </c>
      <c r="H17394" s="69" t="s">
        <v>1606</v>
      </c>
      <c r="I17394" s="73" t="s">
        <v>12989</v>
      </c>
    </row>
    <row r="17395" spans="1:9" hidden="1" x14ac:dyDescent="0.25">
      <c r="A17395" s="60" t="s">
        <v>7504</v>
      </c>
      <c r="B17395" s="60" t="s">
        <v>9556</v>
      </c>
      <c r="C17395" s="80" t="s">
        <v>12990</v>
      </c>
      <c r="D17395" s="65">
        <v>1</v>
      </c>
      <c r="E17395" s="76" t="s">
        <v>31</v>
      </c>
      <c r="F17395" s="72">
        <v>1400000</v>
      </c>
      <c r="G17395" s="68">
        <f t="shared" si="491"/>
        <v>1400000</v>
      </c>
      <c r="H17395" s="69" t="s">
        <v>1095</v>
      </c>
      <c r="I17395" s="73" t="s">
        <v>12991</v>
      </c>
    </row>
    <row r="17396" spans="1:9" hidden="1" x14ac:dyDescent="0.25">
      <c r="A17396" s="60" t="s">
        <v>7504</v>
      </c>
      <c r="B17396" s="60" t="s">
        <v>135</v>
      </c>
      <c r="C17396" s="60" t="s">
        <v>136</v>
      </c>
      <c r="D17396" s="65">
        <v>8</v>
      </c>
      <c r="E17396" s="515" t="s">
        <v>137</v>
      </c>
      <c r="F17396" s="72">
        <v>33000</v>
      </c>
      <c r="G17396" s="68">
        <f t="shared" si="491"/>
        <v>264000</v>
      </c>
      <c r="H17396" s="69" t="s">
        <v>166</v>
      </c>
      <c r="I17396" s="73" t="s">
        <v>12992</v>
      </c>
    </row>
    <row r="17397" spans="1:9" hidden="1" x14ac:dyDescent="0.25">
      <c r="A17397" s="60" t="s">
        <v>7504</v>
      </c>
      <c r="B17397" s="60" t="s">
        <v>135</v>
      </c>
      <c r="C17397" s="60" t="s">
        <v>136</v>
      </c>
      <c r="D17397" s="65">
        <v>8</v>
      </c>
      <c r="E17397" s="515" t="s">
        <v>137</v>
      </c>
      <c r="F17397" s="72">
        <v>33000</v>
      </c>
      <c r="G17397" s="68">
        <f t="shared" si="491"/>
        <v>264000</v>
      </c>
      <c r="H17397" s="69" t="s">
        <v>2007</v>
      </c>
      <c r="I17397" s="73"/>
    </row>
    <row r="17398" spans="1:9" hidden="1" x14ac:dyDescent="0.25">
      <c r="A17398" s="60" t="s">
        <v>7504</v>
      </c>
      <c r="B17398" s="60" t="s">
        <v>12993</v>
      </c>
      <c r="C17398" s="60" t="s">
        <v>7506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7504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91"/>
        <v>34689</v>
      </c>
      <c r="H17399" s="69" t="s">
        <v>138</v>
      </c>
      <c r="I17399" s="73"/>
    </row>
    <row r="17400" spans="1:9" hidden="1" x14ac:dyDescent="0.25">
      <c r="A17400" s="60" t="s">
        <v>7504</v>
      </c>
      <c r="B17400" s="60" t="s">
        <v>135</v>
      </c>
      <c r="C17400" s="60" t="s">
        <v>136</v>
      </c>
      <c r="D17400" s="65">
        <v>9</v>
      </c>
      <c r="E17400" s="515" t="s">
        <v>137</v>
      </c>
      <c r="F17400" s="72">
        <v>33000</v>
      </c>
      <c r="G17400" s="68">
        <f t="shared" si="491"/>
        <v>297000</v>
      </c>
      <c r="H17400" s="86" t="s">
        <v>126</v>
      </c>
      <c r="I17400" s="73" t="s">
        <v>12994</v>
      </c>
    </row>
    <row r="17401" spans="1:9" hidden="1" x14ac:dyDescent="0.25">
      <c r="A17401" s="60" t="s">
        <v>7504</v>
      </c>
      <c r="B17401" s="60" t="s">
        <v>8366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91"/>
        <v>83000</v>
      </c>
      <c r="H17401" s="86" t="s">
        <v>126</v>
      </c>
      <c r="I17401" s="73" t="s">
        <v>12994</v>
      </c>
    </row>
    <row r="17402" spans="1:9" hidden="1" x14ac:dyDescent="0.25">
      <c r="A17402" s="60" t="s">
        <v>7504</v>
      </c>
      <c r="B17402" s="60" t="s">
        <v>8381</v>
      </c>
      <c r="C17402" s="60" t="s">
        <v>8382</v>
      </c>
      <c r="D17402" s="65">
        <v>1</v>
      </c>
      <c r="E17402" s="66" t="s">
        <v>31</v>
      </c>
      <c r="F17402" s="68">
        <v>93000</v>
      </c>
      <c r="G17402" s="68">
        <f t="shared" si="491"/>
        <v>93000</v>
      </c>
      <c r="H17402" s="86" t="s">
        <v>126</v>
      </c>
      <c r="I17402" s="73" t="s">
        <v>12994</v>
      </c>
    </row>
    <row r="17403" spans="1:9" hidden="1" x14ac:dyDescent="0.25">
      <c r="A17403" s="60" t="s">
        <v>7504</v>
      </c>
      <c r="B17403" s="60" t="s">
        <v>7175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91"/>
        <v>335500</v>
      </c>
      <c r="H17403" s="86" t="s">
        <v>7629</v>
      </c>
      <c r="I17403" s="73"/>
    </row>
    <row r="17404" spans="1:9" hidden="1" x14ac:dyDescent="0.25">
      <c r="A17404" s="60" t="s">
        <v>7504</v>
      </c>
      <c r="B17404" s="60" t="s">
        <v>7175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91"/>
        <v>335500</v>
      </c>
      <c r="H17404" s="86" t="s">
        <v>12967</v>
      </c>
      <c r="I17404" s="73"/>
    </row>
    <row r="17405" spans="1:9" hidden="1" x14ac:dyDescent="0.25">
      <c r="A17405" s="60" t="s">
        <v>7504</v>
      </c>
      <c r="B17405" s="60" t="s">
        <v>7175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91"/>
        <v>553920</v>
      </c>
      <c r="H17405" s="86" t="s">
        <v>12835</v>
      </c>
      <c r="I17405" s="73"/>
    </row>
    <row r="17406" spans="1:9" hidden="1" x14ac:dyDescent="0.25">
      <c r="A17406" s="60" t="s">
        <v>7504</v>
      </c>
      <c r="B17406" s="60" t="s">
        <v>7175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91"/>
        <v>553920</v>
      </c>
      <c r="H17406" s="69" t="s">
        <v>12906</v>
      </c>
      <c r="I17406" s="73"/>
    </row>
    <row r="17407" spans="1:9" hidden="1" x14ac:dyDescent="0.25">
      <c r="A17407" s="60" t="s">
        <v>7504</v>
      </c>
      <c r="B17407" s="60" t="s">
        <v>7175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91"/>
        <v>553920</v>
      </c>
      <c r="H17407" s="86" t="s">
        <v>8431</v>
      </c>
      <c r="I17407" s="60"/>
    </row>
    <row r="17408" spans="1:9" hidden="1" x14ac:dyDescent="0.25">
      <c r="A17408" s="60" t="s">
        <v>7504</v>
      </c>
      <c r="B17408" s="60" t="s">
        <v>7175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91"/>
        <v>553920</v>
      </c>
      <c r="H17408" s="86" t="s">
        <v>12995</v>
      </c>
      <c r="I17408" s="60"/>
    </row>
    <row r="17409" spans="1:9" hidden="1" x14ac:dyDescent="0.25">
      <c r="A17409" s="60" t="s">
        <v>7504</v>
      </c>
      <c r="B17409" s="60" t="s">
        <v>7175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91"/>
        <v>553920</v>
      </c>
      <c r="H17409" s="86" t="s">
        <v>12686</v>
      </c>
      <c r="I17409" s="60"/>
    </row>
    <row r="17410" spans="1:9" hidden="1" x14ac:dyDescent="0.25">
      <c r="A17410" s="60" t="s">
        <v>7504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91"/>
        <v>193500</v>
      </c>
      <c r="H17410" s="86" t="s">
        <v>671</v>
      </c>
      <c r="I17410" s="86" t="s">
        <v>8616</v>
      </c>
    </row>
    <row r="17411" spans="1:9" hidden="1" x14ac:dyDescent="0.25">
      <c r="A17411" s="60" t="s">
        <v>7504</v>
      </c>
      <c r="B17411" s="79" t="s">
        <v>148</v>
      </c>
      <c r="C17411" s="60" t="s">
        <v>4853</v>
      </c>
      <c r="D17411" s="60">
        <v>1</v>
      </c>
      <c r="E17411" s="76" t="s">
        <v>31</v>
      </c>
      <c r="F17411" s="89">
        <v>181500</v>
      </c>
      <c r="G17411" s="68">
        <f t="shared" si="491"/>
        <v>181500</v>
      </c>
      <c r="H17411" s="86" t="s">
        <v>671</v>
      </c>
      <c r="I17411" s="86" t="s">
        <v>8616</v>
      </c>
    </row>
    <row r="17412" spans="1:9" hidden="1" x14ac:dyDescent="0.25">
      <c r="A17412" s="60" t="s">
        <v>7504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91"/>
        <v>80000</v>
      </c>
      <c r="H17412" s="86" t="s">
        <v>671</v>
      </c>
      <c r="I17412" s="86" t="s">
        <v>8616</v>
      </c>
    </row>
    <row r="17413" spans="1:9" hidden="1" x14ac:dyDescent="0.25">
      <c r="A17413" s="60" t="s">
        <v>7504</v>
      </c>
      <c r="B17413" s="60" t="s">
        <v>7358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91"/>
        <v>28000</v>
      </c>
      <c r="H17413" s="86" t="s">
        <v>671</v>
      </c>
      <c r="I17413" s="86" t="s">
        <v>8616</v>
      </c>
    </row>
    <row r="17414" spans="1:9" hidden="1" x14ac:dyDescent="0.25">
      <c r="A17414" s="60" t="s">
        <v>7504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91"/>
        <v>208134</v>
      </c>
      <c r="H17414" s="86" t="s">
        <v>671</v>
      </c>
      <c r="I17414" s="86" t="s">
        <v>8616</v>
      </c>
    </row>
    <row r="17415" spans="1:9" hidden="1" x14ac:dyDescent="0.25">
      <c r="A17415" s="60" t="s">
        <v>7504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91"/>
        <v>49500</v>
      </c>
      <c r="H17415" s="86" t="s">
        <v>671</v>
      </c>
      <c r="I17415" s="86" t="s">
        <v>8616</v>
      </c>
    </row>
    <row r="17416" spans="1:9" hidden="1" x14ac:dyDescent="0.25">
      <c r="A17416" s="60" t="s">
        <v>7504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91"/>
        <v>22500</v>
      </c>
      <c r="H17416" s="86" t="s">
        <v>671</v>
      </c>
      <c r="I17416" s="86" t="s">
        <v>8616</v>
      </c>
    </row>
    <row r="17417" spans="1:9" hidden="1" x14ac:dyDescent="0.25">
      <c r="A17417" s="60" t="s">
        <v>7504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91"/>
        <v>40000</v>
      </c>
      <c r="H17417" s="86" t="s">
        <v>671</v>
      </c>
      <c r="I17417" s="86" t="s">
        <v>8616</v>
      </c>
    </row>
    <row r="17418" spans="1:9" hidden="1" x14ac:dyDescent="0.25">
      <c r="A17418" s="60" t="s">
        <v>7504</v>
      </c>
      <c r="B17418" s="60" t="s">
        <v>7085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91"/>
        <v>12500</v>
      </c>
      <c r="H17418" s="86" t="s">
        <v>671</v>
      </c>
      <c r="I17418" s="86" t="s">
        <v>8616</v>
      </c>
    </row>
    <row r="17419" spans="1:9" hidden="1" x14ac:dyDescent="0.25">
      <c r="A17419" s="60" t="s">
        <v>433</v>
      </c>
      <c r="B17419" s="60" t="s">
        <v>7512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91"/>
        <v>130000</v>
      </c>
      <c r="H17419" s="69" t="s">
        <v>166</v>
      </c>
      <c r="I17419" s="73" t="s">
        <v>12996</v>
      </c>
    </row>
    <row r="17420" spans="1:9" hidden="1" x14ac:dyDescent="0.25">
      <c r="A17420" s="60" t="s">
        <v>433</v>
      </c>
      <c r="B17420" s="111" t="s">
        <v>7333</v>
      </c>
      <c r="C17420" s="60" t="s">
        <v>7332</v>
      </c>
      <c r="D17420" s="65">
        <v>2</v>
      </c>
      <c r="E17420" s="76" t="s">
        <v>31</v>
      </c>
      <c r="F17420" s="72">
        <v>58000</v>
      </c>
      <c r="G17420" s="68">
        <f t="shared" si="491"/>
        <v>116000</v>
      </c>
      <c r="H17420" s="69" t="s">
        <v>166</v>
      </c>
      <c r="I17420" s="73" t="s">
        <v>12996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91"/>
        <v>93000</v>
      </c>
      <c r="H17421" s="69" t="s">
        <v>166</v>
      </c>
      <c r="I17421" s="73" t="s">
        <v>12996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91"/>
        <v>25000</v>
      </c>
      <c r="H17422" s="69" t="s">
        <v>166</v>
      </c>
      <c r="I17422" s="73" t="s">
        <v>12996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91"/>
        <v>40000</v>
      </c>
      <c r="H17423" s="69" t="s">
        <v>166</v>
      </c>
      <c r="I17423" s="73" t="s">
        <v>12996</v>
      </c>
    </row>
    <row r="17424" spans="1:9" hidden="1" x14ac:dyDescent="0.25">
      <c r="A17424" s="60" t="s">
        <v>433</v>
      </c>
      <c r="B17424" s="79" t="s">
        <v>148</v>
      </c>
      <c r="C17424" s="60" t="s">
        <v>4853</v>
      </c>
      <c r="D17424" s="81">
        <v>1</v>
      </c>
      <c r="E17424" s="66" t="s">
        <v>31</v>
      </c>
      <c r="F17424" s="68">
        <v>181500</v>
      </c>
      <c r="G17424" s="68">
        <f t="shared" si="491"/>
        <v>181500</v>
      </c>
      <c r="H17424" s="69" t="s">
        <v>166</v>
      </c>
      <c r="I17424" s="73" t="s">
        <v>12996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91"/>
        <v>264000</v>
      </c>
      <c r="H17425" s="69" t="s">
        <v>2274</v>
      </c>
      <c r="I17425" s="401" t="s">
        <v>12997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91"/>
        <v>39000</v>
      </c>
      <c r="H17426" s="69" t="s">
        <v>2274</v>
      </c>
      <c r="I17426" s="401" t="s">
        <v>12997</v>
      </c>
    </row>
    <row r="17427" spans="1:9" hidden="1" x14ac:dyDescent="0.25">
      <c r="A17427" s="60" t="s">
        <v>433</v>
      </c>
      <c r="B17427" s="60" t="s">
        <v>8381</v>
      </c>
      <c r="C17427" s="60" t="s">
        <v>8382</v>
      </c>
      <c r="D17427" s="65">
        <v>1</v>
      </c>
      <c r="E17427" s="66" t="s">
        <v>31</v>
      </c>
      <c r="F17427" s="67">
        <v>93000</v>
      </c>
      <c r="G17427" s="68">
        <f t="shared" si="491"/>
        <v>93000</v>
      </c>
      <c r="H17427" s="69" t="s">
        <v>2274</v>
      </c>
      <c r="I17427" s="401" t="s">
        <v>12997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91"/>
        <v>210000</v>
      </c>
      <c r="H17428" s="69" t="s">
        <v>2274</v>
      </c>
      <c r="I17428" s="401" t="s">
        <v>12997</v>
      </c>
    </row>
    <row r="17429" spans="1:9" hidden="1" x14ac:dyDescent="0.25">
      <c r="A17429" s="60" t="s">
        <v>433</v>
      </c>
      <c r="B17429" s="111" t="s">
        <v>7225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91"/>
        <v>20000</v>
      </c>
      <c r="H17429" s="69" t="s">
        <v>2274</v>
      </c>
      <c r="I17429" s="401" t="s">
        <v>12997</v>
      </c>
    </row>
    <row r="17430" spans="1:9" hidden="1" x14ac:dyDescent="0.25">
      <c r="A17430" s="60" t="s">
        <v>433</v>
      </c>
      <c r="B17430" s="111" t="s">
        <v>12998</v>
      </c>
      <c r="C17430" s="60"/>
      <c r="D17430" s="65">
        <v>1</v>
      </c>
      <c r="E17430" s="76" t="s">
        <v>31</v>
      </c>
      <c r="F17430" s="72">
        <v>50000</v>
      </c>
      <c r="G17430" s="68">
        <f t="shared" si="491"/>
        <v>50000</v>
      </c>
      <c r="H17430" s="69" t="s">
        <v>2274</v>
      </c>
      <c r="I17430" s="401" t="s">
        <v>12997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91"/>
        <v>7500</v>
      </c>
      <c r="H17431" s="69" t="s">
        <v>2333</v>
      </c>
      <c r="I17431" s="401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91"/>
        <v>75000</v>
      </c>
      <c r="H17432" s="69" t="s">
        <v>2333</v>
      </c>
      <c r="I17432" s="401"/>
    </row>
    <row r="17433" spans="1:9" hidden="1" x14ac:dyDescent="0.25">
      <c r="A17433" s="60" t="s">
        <v>433</v>
      </c>
      <c r="B17433" s="60" t="s">
        <v>7411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91"/>
        <v>219000</v>
      </c>
      <c r="H17433" s="69" t="s">
        <v>2333</v>
      </c>
      <c r="I17433" s="401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91"/>
        <v>175000</v>
      </c>
      <c r="H17434" s="69" t="s">
        <v>2333</v>
      </c>
      <c r="I17434" s="401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91"/>
        <v>175000</v>
      </c>
      <c r="H17435" s="69" t="s">
        <v>7519</v>
      </c>
      <c r="I17435" s="401"/>
    </row>
    <row r="17436" spans="1:9" hidden="1" x14ac:dyDescent="0.25">
      <c r="A17436" s="60" t="s">
        <v>433</v>
      </c>
      <c r="B17436" s="60" t="s">
        <v>7411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91"/>
        <v>292000</v>
      </c>
      <c r="H17436" s="69" t="s">
        <v>7519</v>
      </c>
      <c r="I17436" s="401"/>
    </row>
    <row r="17437" spans="1:9" hidden="1" x14ac:dyDescent="0.25">
      <c r="A17437" s="60" t="s">
        <v>433</v>
      </c>
      <c r="B17437" s="60" t="s">
        <v>7518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91"/>
        <v>16000</v>
      </c>
      <c r="H17437" s="69" t="s">
        <v>7519</v>
      </c>
      <c r="I17437" s="401"/>
    </row>
    <row r="17438" spans="1:9" hidden="1" x14ac:dyDescent="0.25">
      <c r="A17438" s="60" t="s">
        <v>433</v>
      </c>
      <c r="B17438" s="111" t="s">
        <v>7520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91"/>
        <v>12000</v>
      </c>
      <c r="H17438" s="69" t="s">
        <v>7519</v>
      </c>
      <c r="I17438" s="401"/>
    </row>
    <row r="17439" spans="1:9" hidden="1" x14ac:dyDescent="0.25">
      <c r="A17439" s="60" t="s">
        <v>433</v>
      </c>
      <c r="B17439" s="63" t="s">
        <v>7521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91"/>
        <v>20000</v>
      </c>
      <c r="H17439" s="69" t="s">
        <v>7519</v>
      </c>
      <c r="I17439" s="401"/>
    </row>
    <row r="17440" spans="1:9" hidden="1" x14ac:dyDescent="0.25">
      <c r="A17440" s="60" t="s">
        <v>433</v>
      </c>
      <c r="B17440" s="63" t="s">
        <v>7522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91"/>
        <v>4000</v>
      </c>
      <c r="H17440" s="69" t="s">
        <v>7519</v>
      </c>
      <c r="I17440" s="401"/>
    </row>
    <row r="17441" spans="1:9" hidden="1" x14ac:dyDescent="0.25">
      <c r="A17441" s="60" t="s">
        <v>433</v>
      </c>
      <c r="B17441" s="75" t="s">
        <v>7523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91"/>
        <v>4000</v>
      </c>
      <c r="H17441" s="69" t="s">
        <v>7519</v>
      </c>
      <c r="I17441" s="401"/>
    </row>
    <row r="17442" spans="1:9" hidden="1" x14ac:dyDescent="0.25">
      <c r="A17442" s="60" t="s">
        <v>433</v>
      </c>
      <c r="B17442" s="60" t="s">
        <v>7085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91"/>
        <v>25000</v>
      </c>
      <c r="H17442" s="69" t="s">
        <v>1105</v>
      </c>
      <c r="I17442" s="401" t="s">
        <v>12999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91"/>
        <v>190789.5</v>
      </c>
      <c r="H17443" s="69" t="s">
        <v>1105</v>
      </c>
      <c r="I17443" s="401" t="s">
        <v>12999</v>
      </c>
    </row>
    <row r="17444" spans="1:9" hidden="1" x14ac:dyDescent="0.25">
      <c r="A17444" s="60" t="s">
        <v>433</v>
      </c>
      <c r="B17444" s="132" t="s">
        <v>6447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91"/>
        <v>250000</v>
      </c>
      <c r="H17444" s="69" t="s">
        <v>1105</v>
      </c>
      <c r="I17444" s="401" t="s">
        <v>12999</v>
      </c>
    </row>
    <row r="17445" spans="1:9" hidden="1" x14ac:dyDescent="0.25">
      <c r="A17445" s="60" t="s">
        <v>433</v>
      </c>
      <c r="B17445" s="79" t="s">
        <v>7391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91"/>
        <v>64000</v>
      </c>
      <c r="H17445" s="69" t="s">
        <v>1105</v>
      </c>
      <c r="I17445" s="401" t="s">
        <v>12999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1" t="s">
        <v>12999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1" t="s">
        <v>12999</v>
      </c>
    </row>
    <row r="17448" spans="1:9" hidden="1" x14ac:dyDescent="0.25">
      <c r="A17448" s="60" t="s">
        <v>433</v>
      </c>
      <c r="B17448" s="60" t="s">
        <v>4881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91"/>
        <v>440000</v>
      </c>
      <c r="H17448" s="69" t="s">
        <v>1105</v>
      </c>
      <c r="I17448" s="401" t="s">
        <v>12999</v>
      </c>
    </row>
    <row r="17449" spans="1:9" hidden="1" x14ac:dyDescent="0.25">
      <c r="A17449" s="60" t="s">
        <v>433</v>
      </c>
      <c r="B17449" s="63" t="s">
        <v>4169</v>
      </c>
      <c r="C17449" s="60" t="s">
        <v>8582</v>
      </c>
      <c r="D17449" s="65">
        <v>1</v>
      </c>
      <c r="E17449" s="66" t="s">
        <v>31</v>
      </c>
      <c r="F17449" s="67">
        <v>31000</v>
      </c>
      <c r="G17449" s="68">
        <f t="shared" si="491"/>
        <v>31000</v>
      </c>
      <c r="H17449" s="69" t="s">
        <v>1105</v>
      </c>
      <c r="I17449" s="401" t="s">
        <v>12999</v>
      </c>
    </row>
    <row r="17450" spans="1:9" hidden="1" x14ac:dyDescent="0.25">
      <c r="A17450" s="60" t="s">
        <v>433</v>
      </c>
      <c r="B17450" s="60" t="s">
        <v>7224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91"/>
        <v>50000</v>
      </c>
      <c r="H17450" s="69" t="s">
        <v>552</v>
      </c>
      <c r="I17450" s="73" t="s">
        <v>13000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91"/>
        <v>1776158</v>
      </c>
      <c r="H17451" s="69" t="s">
        <v>13001</v>
      </c>
      <c r="I17451" s="73" t="s">
        <v>13000</v>
      </c>
    </row>
    <row r="17452" spans="1:9" hidden="1" x14ac:dyDescent="0.25">
      <c r="A17452" s="60" t="s">
        <v>433</v>
      </c>
      <c r="B17452" s="94" t="s">
        <v>6401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92">F17452*D17452</f>
        <v>1150000</v>
      </c>
      <c r="H17452" s="69" t="s">
        <v>687</v>
      </c>
      <c r="I17452" s="73" t="s">
        <v>13000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92"/>
        <v>6350000</v>
      </c>
      <c r="H17453" s="69" t="s">
        <v>552</v>
      </c>
      <c r="I17453" s="73" t="s">
        <v>13000</v>
      </c>
    </row>
    <row r="17454" spans="1:9" hidden="1" x14ac:dyDescent="0.25">
      <c r="A17454" s="60" t="s">
        <v>433</v>
      </c>
      <c r="B17454" s="111" t="s">
        <v>7225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92"/>
        <v>20000</v>
      </c>
      <c r="H17454" s="69" t="s">
        <v>13001</v>
      </c>
      <c r="I17454" s="73" t="s">
        <v>13000</v>
      </c>
    </row>
    <row r="17455" spans="1:9" hidden="1" x14ac:dyDescent="0.25">
      <c r="A17455" s="60" t="s">
        <v>433</v>
      </c>
      <c r="B17455" s="111" t="s">
        <v>12998</v>
      </c>
      <c r="C17455" s="60"/>
      <c r="D17455" s="65">
        <v>1</v>
      </c>
      <c r="E17455" s="76" t="s">
        <v>31</v>
      </c>
      <c r="F17455" s="72">
        <v>50000</v>
      </c>
      <c r="G17455" s="68">
        <f t="shared" si="492"/>
        <v>50000</v>
      </c>
      <c r="H17455" s="69" t="s">
        <v>13001</v>
      </c>
      <c r="I17455" s="73" t="s">
        <v>13000</v>
      </c>
    </row>
    <row r="17456" spans="1:9" hidden="1" x14ac:dyDescent="0.25">
      <c r="A17456" s="60" t="s">
        <v>433</v>
      </c>
      <c r="B17456" s="60" t="s">
        <v>9556</v>
      </c>
      <c r="C17456" s="80" t="s">
        <v>13002</v>
      </c>
      <c r="D17456" s="65">
        <v>1</v>
      </c>
      <c r="E17456" s="76" t="s">
        <v>31</v>
      </c>
      <c r="F17456" s="72">
        <v>1400000</v>
      </c>
      <c r="G17456" s="68">
        <f t="shared" si="492"/>
        <v>1400000</v>
      </c>
      <c r="H17456" s="69" t="s">
        <v>1041</v>
      </c>
      <c r="I17456" s="73" t="s">
        <v>13003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92"/>
        <v>170000</v>
      </c>
      <c r="H17457" s="69" t="s">
        <v>1041</v>
      </c>
      <c r="I17457" s="73" t="s">
        <v>13003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92"/>
        <v>45000</v>
      </c>
      <c r="H17458" s="69" t="s">
        <v>1041</v>
      </c>
      <c r="I17458" s="73" t="s">
        <v>13003</v>
      </c>
    </row>
    <row r="17459" spans="1:9" hidden="1" x14ac:dyDescent="0.25">
      <c r="A17459" s="60" t="s">
        <v>433</v>
      </c>
      <c r="B17459" s="111" t="s">
        <v>7333</v>
      </c>
      <c r="C17459" s="60" t="s">
        <v>7332</v>
      </c>
      <c r="D17459" s="65">
        <v>2</v>
      </c>
      <c r="E17459" s="76" t="s">
        <v>31</v>
      </c>
      <c r="F17459" s="72">
        <v>58000</v>
      </c>
      <c r="G17459" s="68">
        <f t="shared" si="492"/>
        <v>116000</v>
      </c>
      <c r="H17459" s="69" t="s">
        <v>1041</v>
      </c>
      <c r="I17459" s="73" t="s">
        <v>13003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92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92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6773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93">F17464*D17464</f>
        <v>617384</v>
      </c>
      <c r="H17464" s="69" t="s">
        <v>1890</v>
      </c>
      <c r="I17464" s="73" t="s">
        <v>13004</v>
      </c>
    </row>
    <row r="17465" spans="1:9" hidden="1" x14ac:dyDescent="0.25">
      <c r="A17465" s="60" t="s">
        <v>433</v>
      </c>
      <c r="B17465" s="63" t="s">
        <v>7335</v>
      </c>
      <c r="C17465" s="60" t="s">
        <v>7336</v>
      </c>
      <c r="D17465" s="65">
        <v>4</v>
      </c>
      <c r="E17465" s="75" t="s">
        <v>28</v>
      </c>
      <c r="F17465" s="217">
        <v>337500</v>
      </c>
      <c r="G17465" s="68">
        <f t="shared" si="493"/>
        <v>1350000</v>
      </c>
      <c r="H17465" s="69" t="s">
        <v>1890</v>
      </c>
      <c r="I17465" s="73" t="s">
        <v>13004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93"/>
        <v>239760</v>
      </c>
      <c r="H17466" s="69" t="s">
        <v>1890</v>
      </c>
      <c r="I17466" s="73" t="s">
        <v>13004</v>
      </c>
    </row>
    <row r="17467" spans="1:9" hidden="1" x14ac:dyDescent="0.25">
      <c r="A17467" s="60" t="s">
        <v>433</v>
      </c>
      <c r="B17467" s="79" t="s">
        <v>7510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93"/>
        <v>176400</v>
      </c>
      <c r="H17467" s="69" t="s">
        <v>7511</v>
      </c>
      <c r="I17467" s="73" t="s">
        <v>13004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13005</v>
      </c>
    </row>
    <row r="17469" spans="1:9" hidden="1" x14ac:dyDescent="0.25">
      <c r="A17469" s="60" t="s">
        <v>433</v>
      </c>
      <c r="B17469" s="60" t="s">
        <v>8366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13005</v>
      </c>
    </row>
    <row r="17470" spans="1:9" hidden="1" x14ac:dyDescent="0.25">
      <c r="A17470" s="60" t="s">
        <v>433</v>
      </c>
      <c r="B17470" s="60" t="s">
        <v>8381</v>
      </c>
      <c r="C17470" s="60" t="s">
        <v>8382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13005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13005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13005</v>
      </c>
    </row>
    <row r="17473" spans="1:9" hidden="1" x14ac:dyDescent="0.25">
      <c r="A17473" s="60" t="s">
        <v>433</v>
      </c>
      <c r="B17473" s="60" t="s">
        <v>5733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93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7524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93"/>
        <v>112500</v>
      </c>
      <c r="H17474" s="86" t="s">
        <v>909</v>
      </c>
      <c r="I17474" s="73" t="s">
        <v>13006</v>
      </c>
    </row>
    <row r="17475" spans="1:9" hidden="1" x14ac:dyDescent="0.25">
      <c r="A17475" s="60" t="s">
        <v>433</v>
      </c>
      <c r="B17475" s="63" t="s">
        <v>7524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93"/>
        <v>112500</v>
      </c>
      <c r="H17475" s="86" t="s">
        <v>1791</v>
      </c>
      <c r="I17475" s="73" t="s">
        <v>13007</v>
      </c>
    </row>
    <row r="17476" spans="1:9" hidden="1" x14ac:dyDescent="0.25">
      <c r="A17476" s="60" t="s">
        <v>433</v>
      </c>
      <c r="B17476" s="60" t="s">
        <v>7525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93"/>
        <v>240000</v>
      </c>
      <c r="H17476" s="69" t="s">
        <v>620</v>
      </c>
      <c r="I17476" s="73" t="s">
        <v>12975</v>
      </c>
    </row>
    <row r="17477" spans="1:9" hidden="1" x14ac:dyDescent="0.25">
      <c r="A17477" s="60" t="s">
        <v>433</v>
      </c>
      <c r="B17477" s="60" t="s">
        <v>7527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93"/>
        <v>235000</v>
      </c>
      <c r="H17477" s="69" t="s">
        <v>620</v>
      </c>
      <c r="I17477" s="73" t="s">
        <v>12975</v>
      </c>
    </row>
    <row r="17478" spans="1:9" hidden="1" x14ac:dyDescent="0.25">
      <c r="A17478" s="60" t="s">
        <v>433</v>
      </c>
      <c r="B17478" s="63" t="s">
        <v>5703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93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93"/>
        <v>6750000</v>
      </c>
      <c r="H17479" s="86" t="s">
        <v>696</v>
      </c>
      <c r="I17479" s="60" t="s">
        <v>13008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93"/>
        <v>193500</v>
      </c>
      <c r="H17480" s="86" t="s">
        <v>696</v>
      </c>
      <c r="I17480" s="60" t="s">
        <v>13008</v>
      </c>
    </row>
    <row r="17481" spans="1:9" hidden="1" x14ac:dyDescent="0.25">
      <c r="A17481" s="60" t="s">
        <v>433</v>
      </c>
      <c r="B17481" s="60" t="s">
        <v>148</v>
      </c>
      <c r="C17481" s="60" t="s">
        <v>4853</v>
      </c>
      <c r="D17481" s="65">
        <v>1</v>
      </c>
      <c r="E17481" s="71" t="s">
        <v>31</v>
      </c>
      <c r="F17481" s="72">
        <v>181500</v>
      </c>
      <c r="G17481" s="68">
        <f t="shared" si="493"/>
        <v>181500</v>
      </c>
      <c r="H17481" s="86" t="s">
        <v>696</v>
      </c>
      <c r="I17481" s="60" t="s">
        <v>13008</v>
      </c>
    </row>
    <row r="17482" spans="1:9" hidden="1" x14ac:dyDescent="0.25">
      <c r="A17482" s="60" t="s">
        <v>433</v>
      </c>
      <c r="B17482" s="79" t="s">
        <v>3442</v>
      </c>
      <c r="C17482" s="60" t="s">
        <v>13009</v>
      </c>
      <c r="D17482" s="65">
        <v>1</v>
      </c>
      <c r="E17482" s="71" t="s">
        <v>31</v>
      </c>
      <c r="F17482" s="61">
        <v>1650000</v>
      </c>
      <c r="G17482" s="68">
        <f t="shared" si="493"/>
        <v>1650000</v>
      </c>
      <c r="H17482" s="86" t="s">
        <v>696</v>
      </c>
      <c r="I17482" s="60" t="s">
        <v>13010</v>
      </c>
    </row>
    <row r="17483" spans="1:9" hidden="1" x14ac:dyDescent="0.25">
      <c r="A17483" s="60" t="s">
        <v>433</v>
      </c>
      <c r="B17483" s="79" t="s">
        <v>3442</v>
      </c>
      <c r="C17483" s="60" t="s">
        <v>13011</v>
      </c>
      <c r="D17483" s="65">
        <v>1</v>
      </c>
      <c r="E17483" s="71" t="s">
        <v>31</v>
      </c>
      <c r="F17483" s="61">
        <v>1650000</v>
      </c>
      <c r="G17483" s="68">
        <f t="shared" si="493"/>
        <v>1650000</v>
      </c>
      <c r="H17483" s="86" t="s">
        <v>696</v>
      </c>
      <c r="I17483" s="60" t="s">
        <v>13010</v>
      </c>
    </row>
    <row r="17484" spans="1:9" hidden="1" x14ac:dyDescent="0.25">
      <c r="A17484" s="60" t="s">
        <v>433</v>
      </c>
      <c r="B17484" s="79" t="s">
        <v>3442</v>
      </c>
      <c r="C17484" s="60" t="s">
        <v>13012</v>
      </c>
      <c r="D17484" s="65">
        <v>1</v>
      </c>
      <c r="E17484" s="71" t="s">
        <v>31</v>
      </c>
      <c r="F17484" s="61">
        <v>1650000</v>
      </c>
      <c r="G17484" s="68">
        <f t="shared" si="493"/>
        <v>1650000</v>
      </c>
      <c r="H17484" s="86" t="s">
        <v>696</v>
      </c>
      <c r="I17484" s="60" t="s">
        <v>13010</v>
      </c>
    </row>
    <row r="17485" spans="1:9" hidden="1" x14ac:dyDescent="0.25">
      <c r="A17485" s="60" t="s">
        <v>433</v>
      </c>
      <c r="B17485" s="79" t="s">
        <v>3442</v>
      </c>
      <c r="C17485" s="60" t="s">
        <v>13013</v>
      </c>
      <c r="D17485" s="65">
        <v>1</v>
      </c>
      <c r="E17485" s="71" t="s">
        <v>31</v>
      </c>
      <c r="F17485" s="61">
        <v>1650000</v>
      </c>
      <c r="G17485" s="68">
        <f t="shared" si="493"/>
        <v>1650000</v>
      </c>
      <c r="H17485" s="86" t="s">
        <v>696</v>
      </c>
      <c r="I17485" s="60" t="s">
        <v>13010</v>
      </c>
    </row>
    <row r="17486" spans="1:9" hidden="1" x14ac:dyDescent="0.25">
      <c r="A17486" s="60" t="s">
        <v>433</v>
      </c>
      <c r="B17486" s="79" t="s">
        <v>3442</v>
      </c>
      <c r="C17486" s="60" t="s">
        <v>13014</v>
      </c>
      <c r="D17486" s="65">
        <v>1</v>
      </c>
      <c r="E17486" s="71" t="s">
        <v>31</v>
      </c>
      <c r="F17486" s="61">
        <v>1650000</v>
      </c>
      <c r="G17486" s="68">
        <f t="shared" si="493"/>
        <v>1650000</v>
      </c>
      <c r="H17486" s="86" t="s">
        <v>696</v>
      </c>
      <c r="I17486" s="60" t="s">
        <v>13010</v>
      </c>
    </row>
    <row r="17487" spans="1:9" hidden="1" x14ac:dyDescent="0.25">
      <c r="A17487" s="60" t="s">
        <v>433</v>
      </c>
      <c r="B17487" s="79" t="s">
        <v>3442</v>
      </c>
      <c r="C17487" s="60" t="s">
        <v>13015</v>
      </c>
      <c r="D17487" s="65">
        <v>1</v>
      </c>
      <c r="E17487" s="71" t="s">
        <v>31</v>
      </c>
      <c r="F17487" s="61">
        <v>1650000</v>
      </c>
      <c r="G17487" s="68">
        <f t="shared" si="493"/>
        <v>1650000</v>
      </c>
      <c r="H17487" s="86" t="s">
        <v>696</v>
      </c>
      <c r="I17487" s="60" t="s">
        <v>13010</v>
      </c>
    </row>
    <row r="17488" spans="1:9" hidden="1" x14ac:dyDescent="0.25">
      <c r="A17488" s="60" t="s">
        <v>433</v>
      </c>
      <c r="B17488" s="94" t="s">
        <v>6401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93"/>
        <v>575000</v>
      </c>
      <c r="H17488" s="86" t="s">
        <v>696</v>
      </c>
      <c r="I17488" s="60" t="s">
        <v>13010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93"/>
        <v>693780</v>
      </c>
      <c r="H17489" s="86" t="s">
        <v>696</v>
      </c>
      <c r="I17489" s="60" t="s">
        <v>13010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93"/>
        <v>650000</v>
      </c>
      <c r="H17490" s="86" t="s">
        <v>696</v>
      </c>
      <c r="I17490" s="60" t="s">
        <v>13010</v>
      </c>
    </row>
    <row r="17491" spans="1:9" hidden="1" x14ac:dyDescent="0.25">
      <c r="A17491" s="60" t="s">
        <v>433</v>
      </c>
      <c r="B17491" s="60" t="s">
        <v>8360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93"/>
        <v>200000</v>
      </c>
      <c r="H17491" s="86" t="s">
        <v>696</v>
      </c>
      <c r="I17491" s="60" t="s">
        <v>13010</v>
      </c>
    </row>
    <row r="17492" spans="1:9" hidden="1" x14ac:dyDescent="0.25">
      <c r="A17492" s="435">
        <v>44572</v>
      </c>
      <c r="B17492" s="94" t="s">
        <v>1817</v>
      </c>
      <c r="C17492" s="60" t="s">
        <v>7513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7519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7519</v>
      </c>
      <c r="I17493" s="73"/>
    </row>
    <row r="17494" spans="1:9" hidden="1" x14ac:dyDescent="0.25">
      <c r="A17494" s="218">
        <v>44572</v>
      </c>
      <c r="B17494" s="111" t="s">
        <v>7514</v>
      </c>
      <c r="C17494" s="75" t="s">
        <v>7513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7519</v>
      </c>
      <c r="I17494" s="73"/>
    </row>
    <row r="17495" spans="1:9" hidden="1" x14ac:dyDescent="0.25">
      <c r="A17495" s="218">
        <v>44572</v>
      </c>
      <c r="B17495" s="75" t="s">
        <v>7517</v>
      </c>
      <c r="C17495" s="75" t="s">
        <v>7513</v>
      </c>
      <c r="D17495" s="65">
        <v>1</v>
      </c>
      <c r="E17495" s="411" t="s">
        <v>31</v>
      </c>
      <c r="F17495" s="67">
        <v>45000</v>
      </c>
      <c r="G17495" s="68">
        <f>F17495*D17495</f>
        <v>45000</v>
      </c>
      <c r="H17495" s="69" t="s">
        <v>7519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7519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94">F17497*D17497</f>
        <v>20000</v>
      </c>
      <c r="H17497" s="69" t="s">
        <v>7519</v>
      </c>
      <c r="I17497" s="73"/>
    </row>
    <row r="17498" spans="1:9" hidden="1" x14ac:dyDescent="0.25">
      <c r="A17498" s="218">
        <v>44572</v>
      </c>
      <c r="B17498" s="75" t="s">
        <v>5916</v>
      </c>
      <c r="C17498" s="75" t="s">
        <v>7513</v>
      </c>
      <c r="D17498" s="65">
        <v>2</v>
      </c>
      <c r="E17498" s="76" t="s">
        <v>64</v>
      </c>
      <c r="F17498" s="72">
        <v>73000</v>
      </c>
      <c r="G17498" s="68">
        <f t="shared" si="494"/>
        <v>146000</v>
      </c>
      <c r="H17498" s="69" t="s">
        <v>7519</v>
      </c>
      <c r="I17498" s="401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94"/>
        <v>135000</v>
      </c>
      <c r="H17499" s="69" t="s">
        <v>7519</v>
      </c>
      <c r="I17499" s="401"/>
    </row>
    <row r="17500" spans="1:9" hidden="1" x14ac:dyDescent="0.25">
      <c r="A17500" s="218">
        <v>44572</v>
      </c>
      <c r="B17500" s="79" t="s">
        <v>7458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94"/>
        <v>110000</v>
      </c>
      <c r="H17500" s="69" t="s">
        <v>7519</v>
      </c>
      <c r="I17500" s="401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94"/>
        <v>99000</v>
      </c>
      <c r="H17501" s="69" t="s">
        <v>7519</v>
      </c>
      <c r="I17501" s="401"/>
    </row>
    <row r="17502" spans="1:9" hidden="1" x14ac:dyDescent="0.25">
      <c r="A17502" s="218">
        <v>44572</v>
      </c>
      <c r="B17502" s="94" t="s">
        <v>1817</v>
      </c>
      <c r="C17502" s="60" t="s">
        <v>7513</v>
      </c>
      <c r="D17502" s="65">
        <v>2</v>
      </c>
      <c r="E17502" s="66" t="s">
        <v>64</v>
      </c>
      <c r="F17502" s="67">
        <v>77500</v>
      </c>
      <c r="G17502" s="68">
        <f t="shared" si="494"/>
        <v>155000</v>
      </c>
      <c r="H17502" s="69" t="s">
        <v>2333</v>
      </c>
      <c r="I17502" s="401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94"/>
        <v>350000</v>
      </c>
      <c r="H17503" s="69" t="s">
        <v>2333</v>
      </c>
      <c r="I17503" s="401"/>
    </row>
    <row r="17504" spans="1:9" hidden="1" x14ac:dyDescent="0.25">
      <c r="A17504" s="218">
        <v>44572</v>
      </c>
      <c r="B17504" s="75" t="s">
        <v>5916</v>
      </c>
      <c r="C17504" s="75" t="s">
        <v>7513</v>
      </c>
      <c r="D17504" s="65">
        <v>3</v>
      </c>
      <c r="E17504" s="76" t="s">
        <v>64</v>
      </c>
      <c r="F17504" s="72">
        <v>73000</v>
      </c>
      <c r="G17504" s="68">
        <f t="shared" si="494"/>
        <v>219000</v>
      </c>
      <c r="H17504" s="69" t="s">
        <v>2333</v>
      </c>
      <c r="I17504" s="401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1" t="s">
        <v>13016</v>
      </c>
    </row>
    <row r="17506" spans="1:9" hidden="1" x14ac:dyDescent="0.25">
      <c r="A17506" s="218">
        <v>44572</v>
      </c>
      <c r="B17506" s="60" t="s">
        <v>12157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1"/>
    </row>
    <row r="17507" spans="1:9" hidden="1" x14ac:dyDescent="0.25">
      <c r="A17507" s="218">
        <v>44572</v>
      </c>
      <c r="B17507" s="60" t="s">
        <v>6932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95">F17507*D17507</f>
        <v>298200</v>
      </c>
      <c r="H17507" s="69" t="s">
        <v>126</v>
      </c>
      <c r="I17507" s="401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95"/>
        <v>250000</v>
      </c>
      <c r="H17508" s="69" t="s">
        <v>126</v>
      </c>
      <c r="I17508" s="401"/>
    </row>
    <row r="17509" spans="1:9" hidden="1" x14ac:dyDescent="0.25">
      <c r="A17509" s="218">
        <v>44572</v>
      </c>
      <c r="B17509" s="63" t="s">
        <v>4169</v>
      </c>
      <c r="C17509" s="60" t="s">
        <v>8582</v>
      </c>
      <c r="D17509" s="65">
        <v>1</v>
      </c>
      <c r="E17509" s="71" t="s">
        <v>31</v>
      </c>
      <c r="F17509" s="72">
        <v>31000</v>
      </c>
      <c r="G17509" s="68">
        <f t="shared" si="495"/>
        <v>31000</v>
      </c>
      <c r="H17509" s="69" t="s">
        <v>126</v>
      </c>
      <c r="I17509" s="401"/>
    </row>
    <row r="17510" spans="1:9" hidden="1" x14ac:dyDescent="0.25">
      <c r="A17510" s="218">
        <v>44572</v>
      </c>
      <c r="B17510" s="94" t="s">
        <v>7529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95"/>
        <v>80000</v>
      </c>
      <c r="H17510" s="69" t="s">
        <v>126</v>
      </c>
      <c r="I17510" s="401"/>
    </row>
    <row r="17511" spans="1:9" hidden="1" x14ac:dyDescent="0.25">
      <c r="A17511" s="218">
        <v>44572</v>
      </c>
      <c r="B17511" s="75" t="s">
        <v>7531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95"/>
        <v>4200000</v>
      </c>
      <c r="H17511" s="69" t="s">
        <v>126</v>
      </c>
      <c r="I17511" s="401"/>
    </row>
    <row r="17512" spans="1:9" hidden="1" x14ac:dyDescent="0.25">
      <c r="A17512" s="218">
        <v>44572</v>
      </c>
      <c r="B17512" s="111" t="s">
        <v>7085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95"/>
        <v>15000</v>
      </c>
      <c r="H17512" s="69" t="s">
        <v>126</v>
      </c>
      <c r="I17512" s="401"/>
    </row>
    <row r="17513" spans="1:9" hidden="1" x14ac:dyDescent="0.25">
      <c r="A17513" s="218">
        <v>44572</v>
      </c>
      <c r="B17513" s="111" t="s">
        <v>4522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95"/>
        <v>11500</v>
      </c>
      <c r="H17513" s="69" t="s">
        <v>134</v>
      </c>
      <c r="I17513" s="401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95"/>
        <v>10000</v>
      </c>
      <c r="H17514" s="69" t="s">
        <v>134</v>
      </c>
      <c r="I17514" s="401"/>
    </row>
    <row r="17515" spans="1:9" hidden="1" x14ac:dyDescent="0.25">
      <c r="A17515" s="218">
        <v>44572</v>
      </c>
      <c r="B17515" s="74" t="s">
        <v>7533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95"/>
        <v>75000</v>
      </c>
      <c r="H17515" s="69" t="s">
        <v>134</v>
      </c>
      <c r="I17515" s="401"/>
    </row>
    <row r="17516" spans="1:9" hidden="1" x14ac:dyDescent="0.25">
      <c r="A17516" s="218">
        <v>44572</v>
      </c>
      <c r="B17516" s="74" t="s">
        <v>7534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95"/>
        <v>100000</v>
      </c>
      <c r="H17516" s="69" t="s">
        <v>134</v>
      </c>
      <c r="I17516" s="401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95"/>
        <v>155000</v>
      </c>
      <c r="H17517" s="69" t="s">
        <v>3096</v>
      </c>
      <c r="I17517" s="401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95"/>
        <v>74250</v>
      </c>
      <c r="H17518" s="69" t="s">
        <v>620</v>
      </c>
      <c r="I17518" s="401"/>
    </row>
    <row r="17519" spans="1:9" hidden="1" x14ac:dyDescent="0.25">
      <c r="A17519" s="218">
        <v>44572</v>
      </c>
      <c r="B17519" s="60" t="s">
        <v>8360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95"/>
        <v>100000</v>
      </c>
      <c r="H17519" s="69" t="s">
        <v>1101</v>
      </c>
      <c r="I17519" s="401" t="s">
        <v>13017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7629</v>
      </c>
      <c r="I17520" s="401"/>
    </row>
    <row r="17521" spans="1:9" hidden="1" x14ac:dyDescent="0.25">
      <c r="A17521" s="218">
        <v>44572</v>
      </c>
      <c r="B17521" s="111" t="s">
        <v>4522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95"/>
        <v>11500</v>
      </c>
      <c r="H17521" s="69" t="s">
        <v>7629</v>
      </c>
      <c r="I17521" s="401"/>
    </row>
    <row r="17522" spans="1:9" hidden="1" x14ac:dyDescent="0.25">
      <c r="A17522" s="218">
        <v>44572</v>
      </c>
      <c r="B17522" s="60" t="s">
        <v>471</v>
      </c>
      <c r="C17522" s="378" t="s">
        <v>13018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1" t="s">
        <v>13019</v>
      </c>
    </row>
    <row r="17523" spans="1:9" hidden="1" x14ac:dyDescent="0.25">
      <c r="A17523" s="218">
        <v>44572</v>
      </c>
      <c r="B17523" s="60" t="s">
        <v>471</v>
      </c>
      <c r="C17523" s="644" t="s">
        <v>13020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1" t="s">
        <v>13019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95"/>
        <v>670000</v>
      </c>
      <c r="H17524" s="69" t="s">
        <v>1013</v>
      </c>
      <c r="I17524" s="401" t="s">
        <v>13019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95"/>
        <v>170000</v>
      </c>
      <c r="H17525" s="69" t="s">
        <v>1013</v>
      </c>
      <c r="I17525" s="401" t="s">
        <v>13019</v>
      </c>
    </row>
    <row r="17526" spans="1:9" hidden="1" x14ac:dyDescent="0.25">
      <c r="A17526" s="218">
        <v>44572</v>
      </c>
      <c r="B17526" s="111" t="s">
        <v>7486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95"/>
        <v>175000</v>
      </c>
      <c r="H17526" s="69" t="s">
        <v>1013</v>
      </c>
      <c r="I17526" s="401" t="s">
        <v>13019</v>
      </c>
    </row>
    <row r="17527" spans="1:9" hidden="1" x14ac:dyDescent="0.25">
      <c r="A17527" s="218">
        <v>44572</v>
      </c>
      <c r="B17527" s="63" t="s">
        <v>7487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95"/>
        <v>35000</v>
      </c>
      <c r="H17527" s="69" t="s">
        <v>1013</v>
      </c>
      <c r="I17527" s="401" t="s">
        <v>13019</v>
      </c>
    </row>
    <row r="17528" spans="1:9" hidden="1" x14ac:dyDescent="0.25">
      <c r="A17528" s="218">
        <v>44572</v>
      </c>
      <c r="B17528" s="60" t="s">
        <v>9556</v>
      </c>
      <c r="C17528" s="87" t="s">
        <v>13021</v>
      </c>
      <c r="D17528" s="65">
        <v>1</v>
      </c>
      <c r="E17528" s="76" t="s">
        <v>31</v>
      </c>
      <c r="F17528" s="72">
        <v>1400000</v>
      </c>
      <c r="G17528" s="68">
        <f t="shared" si="495"/>
        <v>1400000</v>
      </c>
      <c r="H17528" s="69" t="s">
        <v>825</v>
      </c>
      <c r="I17528" s="73" t="s">
        <v>13022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95"/>
        <v>45000</v>
      </c>
      <c r="H17529" s="69" t="s">
        <v>825</v>
      </c>
      <c r="I17529" s="73" t="s">
        <v>13022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96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5916</v>
      </c>
      <c r="C17532" s="75" t="s">
        <v>7513</v>
      </c>
      <c r="D17532" s="65">
        <v>3</v>
      </c>
      <c r="E17532" s="76" t="s">
        <v>64</v>
      </c>
      <c r="F17532" s="72">
        <v>73000</v>
      </c>
      <c r="G17532" s="68">
        <f t="shared" si="496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7537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96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7538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96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4368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96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7547</v>
      </c>
      <c r="C17536" s="60" t="s">
        <v>7548</v>
      </c>
      <c r="D17536" s="65">
        <v>40</v>
      </c>
      <c r="E17536" s="76" t="s">
        <v>31</v>
      </c>
      <c r="F17536" s="72">
        <v>500</v>
      </c>
      <c r="G17536" s="68">
        <f t="shared" si="496"/>
        <v>20000</v>
      </c>
      <c r="H17536" s="69" t="s">
        <v>7519</v>
      </c>
      <c r="I17536" s="73"/>
    </row>
    <row r="17537" spans="1:9" hidden="1" x14ac:dyDescent="0.25">
      <c r="A17537" s="218">
        <v>44603</v>
      </c>
      <c r="B17537" s="75" t="s">
        <v>7545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96"/>
        <v>500000</v>
      </c>
      <c r="H17537" s="69" t="s">
        <v>7519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96"/>
        <v>890000</v>
      </c>
      <c r="H17538" s="69" t="s">
        <v>7519</v>
      </c>
      <c r="I17538" s="73"/>
    </row>
    <row r="17539" spans="1:9" hidden="1" x14ac:dyDescent="0.25">
      <c r="A17539" s="218">
        <v>44603</v>
      </c>
      <c r="B17539" s="60" t="s">
        <v>7542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96"/>
        <v>300000</v>
      </c>
      <c r="H17539" s="69" t="s">
        <v>7519</v>
      </c>
      <c r="I17539" s="73"/>
    </row>
    <row r="17540" spans="1:9" hidden="1" x14ac:dyDescent="0.25">
      <c r="A17540" s="218">
        <v>44603</v>
      </c>
      <c r="B17540" s="60" t="s">
        <v>7540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96"/>
        <v>24000</v>
      </c>
      <c r="H17540" s="69" t="s">
        <v>7519</v>
      </c>
      <c r="I17540" s="73"/>
    </row>
    <row r="17541" spans="1:9" hidden="1" x14ac:dyDescent="0.25">
      <c r="A17541" s="218">
        <v>44603</v>
      </c>
      <c r="B17541" s="75" t="s">
        <v>7541</v>
      </c>
      <c r="C17541" s="75" t="s">
        <v>105</v>
      </c>
      <c r="D17541" s="65">
        <v>2</v>
      </c>
      <c r="E17541" s="411" t="s">
        <v>31</v>
      </c>
      <c r="F17541" s="67">
        <v>4000</v>
      </c>
      <c r="G17541" s="68">
        <f t="shared" si="496"/>
        <v>8000</v>
      </c>
      <c r="H17541" s="69" t="s">
        <v>7519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96"/>
        <v>7500</v>
      </c>
      <c r="H17542" s="69" t="s">
        <v>7519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7519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96"/>
        <v>222500</v>
      </c>
      <c r="H17544" s="69" t="s">
        <v>7519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7513</v>
      </c>
      <c r="D17545" s="65">
        <v>2</v>
      </c>
      <c r="E17545" s="66" t="s">
        <v>64</v>
      </c>
      <c r="F17545" s="67">
        <v>77500</v>
      </c>
      <c r="G17545" s="68">
        <f t="shared" si="496"/>
        <v>155000</v>
      </c>
      <c r="H17545" s="69" t="s">
        <v>7519</v>
      </c>
      <c r="I17545" s="73"/>
    </row>
    <row r="17546" spans="1:9" hidden="1" x14ac:dyDescent="0.25">
      <c r="A17546" s="218">
        <v>44603</v>
      </c>
      <c r="B17546" s="111" t="s">
        <v>4522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96"/>
        <v>11500</v>
      </c>
      <c r="H17546" s="69" t="s">
        <v>7629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96"/>
        <v>10000</v>
      </c>
      <c r="H17547" s="69" t="s">
        <v>7629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96"/>
        <v>193500</v>
      </c>
      <c r="H17548" s="69" t="s">
        <v>789</v>
      </c>
      <c r="I17548" s="73" t="s">
        <v>13023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96"/>
        <v>40000</v>
      </c>
      <c r="H17549" s="69" t="s">
        <v>789</v>
      </c>
      <c r="I17549" s="73" t="s">
        <v>13023</v>
      </c>
    </row>
    <row r="17550" spans="1:9" hidden="1" x14ac:dyDescent="0.25">
      <c r="A17550" s="218">
        <v>44603</v>
      </c>
      <c r="B17550" s="94" t="s">
        <v>4644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96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96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7358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96"/>
        <v>17500</v>
      </c>
      <c r="H17552" s="69" t="s">
        <v>1306</v>
      </c>
      <c r="I17552" s="401"/>
    </row>
    <row r="17553" spans="1:9" hidden="1" x14ac:dyDescent="0.25">
      <c r="A17553" s="218">
        <v>44603</v>
      </c>
      <c r="B17553" s="79" t="s">
        <v>4299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96"/>
        <v>35000</v>
      </c>
      <c r="H17553" s="69" t="s">
        <v>1306</v>
      </c>
      <c r="I17553" s="401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96"/>
        <v>195000</v>
      </c>
      <c r="H17554" s="69" t="s">
        <v>1306</v>
      </c>
      <c r="I17554" s="401"/>
    </row>
    <row r="17555" spans="1:9" hidden="1" x14ac:dyDescent="0.25">
      <c r="A17555" s="218">
        <v>44603</v>
      </c>
      <c r="B17555" s="60" t="s">
        <v>4207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96"/>
        <v>140000</v>
      </c>
      <c r="H17555" s="69" t="s">
        <v>1306</v>
      </c>
      <c r="I17555" s="401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96"/>
        <v>55000</v>
      </c>
      <c r="H17556" s="69" t="s">
        <v>1306</v>
      </c>
      <c r="I17556" s="401"/>
    </row>
    <row r="17557" spans="1:9" hidden="1" x14ac:dyDescent="0.25">
      <c r="A17557" s="218">
        <v>44603</v>
      </c>
      <c r="B17557" s="63" t="s">
        <v>8744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96"/>
        <v>590000</v>
      </c>
      <c r="H17557" s="69" t="s">
        <v>1306</v>
      </c>
      <c r="I17557" s="401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96"/>
        <v>224000</v>
      </c>
      <c r="H17558" s="69" t="s">
        <v>1306</v>
      </c>
      <c r="I17558" s="401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96"/>
        <v>80000</v>
      </c>
      <c r="H17559" s="69" t="s">
        <v>1306</v>
      </c>
      <c r="I17559" s="401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1"/>
    </row>
    <row r="17561" spans="1:9" hidden="1" x14ac:dyDescent="0.25">
      <c r="A17561" s="218">
        <v>44603</v>
      </c>
      <c r="B17561" s="74" t="s">
        <v>7539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97">F17561*D17561</f>
        <v>325000</v>
      </c>
      <c r="H17561" s="69" t="s">
        <v>1306</v>
      </c>
      <c r="I17561" s="401" t="s">
        <v>13024</v>
      </c>
    </row>
    <row r="17562" spans="1:9" hidden="1" x14ac:dyDescent="0.25">
      <c r="A17562" s="218">
        <v>44603</v>
      </c>
      <c r="B17562" s="60" t="s">
        <v>9400</v>
      </c>
      <c r="C17562" s="64" t="s">
        <v>13025</v>
      </c>
      <c r="D17562" s="65">
        <v>1</v>
      </c>
      <c r="E17562" s="66" t="s">
        <v>31</v>
      </c>
      <c r="F17562" s="224">
        <v>475000</v>
      </c>
      <c r="G17562" s="217">
        <f t="shared" si="497"/>
        <v>475000</v>
      </c>
      <c r="H17562" s="69" t="s">
        <v>1306</v>
      </c>
      <c r="I17562" s="401" t="s">
        <v>13024</v>
      </c>
    </row>
    <row r="17563" spans="1:9" hidden="1" x14ac:dyDescent="0.25">
      <c r="A17563" s="218">
        <v>44603</v>
      </c>
      <c r="B17563" s="60" t="s">
        <v>9400</v>
      </c>
      <c r="C17563" s="64" t="s">
        <v>13026</v>
      </c>
      <c r="D17563" s="65">
        <v>1</v>
      </c>
      <c r="E17563" s="66" t="s">
        <v>31</v>
      </c>
      <c r="F17563" s="224">
        <v>475000</v>
      </c>
      <c r="G17563" s="217">
        <f t="shared" si="497"/>
        <v>475000</v>
      </c>
      <c r="H17563" s="69" t="s">
        <v>1306</v>
      </c>
      <c r="I17563" s="401" t="s">
        <v>13024</v>
      </c>
    </row>
    <row r="17564" spans="1:9" hidden="1" x14ac:dyDescent="0.25">
      <c r="A17564" s="218">
        <v>44603</v>
      </c>
      <c r="B17564" s="60" t="s">
        <v>9400</v>
      </c>
      <c r="C17564" s="64" t="s">
        <v>13027</v>
      </c>
      <c r="D17564" s="65">
        <v>1</v>
      </c>
      <c r="E17564" s="66" t="s">
        <v>31</v>
      </c>
      <c r="F17564" s="224">
        <v>475000</v>
      </c>
      <c r="G17564" s="217">
        <f t="shared" si="497"/>
        <v>475000</v>
      </c>
      <c r="H17564" s="69" t="s">
        <v>1306</v>
      </c>
      <c r="I17564" s="401" t="s">
        <v>13024</v>
      </c>
    </row>
    <row r="17565" spans="1:9" hidden="1" x14ac:dyDescent="0.25">
      <c r="A17565" s="218">
        <v>44603</v>
      </c>
      <c r="B17565" s="60" t="s">
        <v>9400</v>
      </c>
      <c r="C17565" s="64" t="s">
        <v>13028</v>
      </c>
      <c r="D17565" s="65">
        <v>1</v>
      </c>
      <c r="E17565" s="66" t="s">
        <v>31</v>
      </c>
      <c r="F17565" s="224">
        <v>475000</v>
      </c>
      <c r="G17565" s="217">
        <f t="shared" si="497"/>
        <v>475000</v>
      </c>
      <c r="H17565" s="69" t="s">
        <v>1306</v>
      </c>
      <c r="I17565" s="401" t="s">
        <v>13024</v>
      </c>
    </row>
    <row r="17566" spans="1:9" hidden="1" x14ac:dyDescent="0.25">
      <c r="A17566" s="218">
        <v>44603</v>
      </c>
      <c r="B17566" s="60" t="s">
        <v>9400</v>
      </c>
      <c r="C17566" s="64" t="s">
        <v>13029</v>
      </c>
      <c r="D17566" s="65">
        <v>1</v>
      </c>
      <c r="E17566" s="66" t="s">
        <v>31</v>
      </c>
      <c r="F17566" s="224">
        <v>475000</v>
      </c>
      <c r="G17566" s="217">
        <f t="shared" si="497"/>
        <v>475000</v>
      </c>
      <c r="H17566" s="69" t="s">
        <v>1306</v>
      </c>
      <c r="I17566" s="401" t="s">
        <v>13024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97"/>
        <v>93000</v>
      </c>
      <c r="H17567" s="69" t="s">
        <v>4673</v>
      </c>
      <c r="I17567" s="401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97"/>
        <v>75000</v>
      </c>
      <c r="H17568" s="69" t="s">
        <v>552</v>
      </c>
      <c r="I17568" s="401" t="s">
        <v>13030</v>
      </c>
    </row>
    <row r="17569" spans="1:9" hidden="1" x14ac:dyDescent="0.25">
      <c r="A17569" s="218">
        <v>44603</v>
      </c>
      <c r="B17569" s="94" t="s">
        <v>4644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97"/>
        <v>700000</v>
      </c>
      <c r="H17569" s="69" t="s">
        <v>3096</v>
      </c>
      <c r="I17569" s="401"/>
    </row>
    <row r="17570" spans="1:9" hidden="1" x14ac:dyDescent="0.25">
      <c r="A17570" s="218">
        <v>44603</v>
      </c>
      <c r="B17570" s="60" t="s">
        <v>7535</v>
      </c>
      <c r="C17570" s="75" t="s">
        <v>13031</v>
      </c>
      <c r="D17570" s="65">
        <v>1</v>
      </c>
      <c r="E17570" s="66" t="s">
        <v>31</v>
      </c>
      <c r="F17570" s="68">
        <v>3750000</v>
      </c>
      <c r="G17570" s="68">
        <f t="shared" si="497"/>
        <v>3750000</v>
      </c>
      <c r="H17570" s="69" t="s">
        <v>696</v>
      </c>
      <c r="I17570" s="401" t="s">
        <v>13032</v>
      </c>
    </row>
    <row r="17571" spans="1:9" hidden="1" x14ac:dyDescent="0.25">
      <c r="A17571" s="218">
        <v>44603</v>
      </c>
      <c r="B17571" s="60" t="s">
        <v>7535</v>
      </c>
      <c r="C17571" s="75" t="s">
        <v>13033</v>
      </c>
      <c r="D17571" s="65">
        <v>1</v>
      </c>
      <c r="E17571" s="76" t="s">
        <v>31</v>
      </c>
      <c r="F17571" s="68">
        <v>3750000</v>
      </c>
      <c r="G17571" s="68">
        <f t="shared" si="497"/>
        <v>3750000</v>
      </c>
      <c r="H17571" s="69" t="s">
        <v>696</v>
      </c>
      <c r="I17571" s="401" t="s">
        <v>13032</v>
      </c>
    </row>
    <row r="17572" spans="1:9" hidden="1" x14ac:dyDescent="0.25">
      <c r="A17572" s="218">
        <v>44603</v>
      </c>
      <c r="B17572" s="60" t="s">
        <v>7535</v>
      </c>
      <c r="C17572" s="60" t="s">
        <v>13034</v>
      </c>
      <c r="D17572" s="65">
        <v>1</v>
      </c>
      <c r="E17572" s="76" t="s">
        <v>31</v>
      </c>
      <c r="F17572" s="68">
        <v>3750000</v>
      </c>
      <c r="G17572" s="95">
        <f t="shared" si="497"/>
        <v>3750000</v>
      </c>
      <c r="H17572" s="69" t="s">
        <v>696</v>
      </c>
      <c r="I17572" s="401" t="s">
        <v>13032</v>
      </c>
    </row>
    <row r="17573" spans="1:9" hidden="1" x14ac:dyDescent="0.25">
      <c r="A17573" s="218">
        <v>44603</v>
      </c>
      <c r="B17573" s="60" t="s">
        <v>7535</v>
      </c>
      <c r="C17573" s="60" t="s">
        <v>13035</v>
      </c>
      <c r="D17573" s="65">
        <v>1</v>
      </c>
      <c r="E17573" s="76" t="s">
        <v>31</v>
      </c>
      <c r="F17573" s="68">
        <v>3750000</v>
      </c>
      <c r="G17573" s="95">
        <f t="shared" si="497"/>
        <v>3750000</v>
      </c>
      <c r="H17573" s="69" t="s">
        <v>696</v>
      </c>
      <c r="I17573" s="401" t="s">
        <v>13032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97"/>
        <v>1005000</v>
      </c>
      <c r="H17574" s="69" t="s">
        <v>696</v>
      </c>
      <c r="I17574" s="401" t="s">
        <v>13032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97"/>
        <v>255000</v>
      </c>
      <c r="H17575" s="69" t="s">
        <v>696</v>
      </c>
      <c r="I17575" s="401" t="s">
        <v>13032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1"/>
    </row>
    <row r="17577" spans="1:9" hidden="1" x14ac:dyDescent="0.25">
      <c r="A17577" s="218">
        <v>44603</v>
      </c>
      <c r="B17577" s="111" t="s">
        <v>7085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97"/>
        <v>15000</v>
      </c>
      <c r="H17577" s="69" t="s">
        <v>714</v>
      </c>
      <c r="I17577" s="401" t="s">
        <v>13036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1" t="s">
        <v>13036</v>
      </c>
    </row>
    <row r="17579" spans="1:9" hidden="1" x14ac:dyDescent="0.25">
      <c r="A17579" s="218">
        <v>44603</v>
      </c>
      <c r="B17579" s="60" t="s">
        <v>7333</v>
      </c>
      <c r="C17579" s="60" t="s">
        <v>7332</v>
      </c>
      <c r="D17579" s="65">
        <v>1</v>
      </c>
      <c r="E17579" s="66" t="s">
        <v>31</v>
      </c>
      <c r="F17579" s="62">
        <v>58000</v>
      </c>
      <c r="G17579" s="68">
        <f t="shared" si="497"/>
        <v>58000</v>
      </c>
      <c r="H17579" s="69" t="s">
        <v>1146</v>
      </c>
      <c r="I17579" s="401" t="s">
        <v>13037</v>
      </c>
    </row>
    <row r="17580" spans="1:9" hidden="1" x14ac:dyDescent="0.25">
      <c r="A17580" s="218">
        <v>44603</v>
      </c>
      <c r="B17580" s="111" t="s">
        <v>8579</v>
      </c>
      <c r="C17580" s="60" t="s">
        <v>7332</v>
      </c>
      <c r="D17580" s="65">
        <v>1</v>
      </c>
      <c r="E17580" s="76" t="s">
        <v>31</v>
      </c>
      <c r="F17580" s="72">
        <v>58000</v>
      </c>
      <c r="G17580" s="68">
        <f t="shared" si="497"/>
        <v>58000</v>
      </c>
      <c r="H17580" s="69" t="s">
        <v>1146</v>
      </c>
      <c r="I17580" s="401" t="s">
        <v>13037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97"/>
        <v>32500</v>
      </c>
      <c r="H17581" s="69" t="s">
        <v>1146</v>
      </c>
      <c r="I17581" s="401" t="s">
        <v>13037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7629</v>
      </c>
      <c r="I17582" s="73"/>
    </row>
    <row r="17583" spans="1:9" hidden="1" x14ac:dyDescent="0.25">
      <c r="A17583" s="218">
        <v>44603</v>
      </c>
      <c r="B17583" s="60" t="s">
        <v>8632</v>
      </c>
      <c r="C17583" s="60" t="s">
        <v>8459</v>
      </c>
      <c r="D17583" s="65">
        <v>1.8</v>
      </c>
      <c r="E17583" s="66" t="s">
        <v>137</v>
      </c>
      <c r="F17583" s="68">
        <v>82500</v>
      </c>
      <c r="G17583" s="68">
        <f t="shared" si="497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7553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97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97"/>
        <v>80000</v>
      </c>
      <c r="H17585" s="69" t="s">
        <v>631</v>
      </c>
      <c r="I17585" s="73" t="s">
        <v>13038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97"/>
        <v>33000</v>
      </c>
      <c r="H17586" s="69" t="s">
        <v>631</v>
      </c>
      <c r="I17586" s="73" t="s">
        <v>13038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97"/>
        <v>36975</v>
      </c>
      <c r="H17587" s="69" t="s">
        <v>631</v>
      </c>
      <c r="I17587" s="73" t="s">
        <v>13038</v>
      </c>
    </row>
    <row r="17588" spans="1:9" hidden="1" x14ac:dyDescent="0.25">
      <c r="A17588" s="218">
        <v>44603</v>
      </c>
      <c r="B17588" s="94" t="s">
        <v>4644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97"/>
        <v>170000</v>
      </c>
      <c r="H17588" s="69" t="s">
        <v>825</v>
      </c>
      <c r="I17588" s="73" t="s">
        <v>13022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97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6600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97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97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4473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97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7549</v>
      </c>
      <c r="C17593" s="87" t="s">
        <v>587</v>
      </c>
      <c r="D17593" s="65">
        <v>1</v>
      </c>
      <c r="E17593" s="76" t="s">
        <v>7550</v>
      </c>
      <c r="F17593" s="72">
        <v>55000</v>
      </c>
      <c r="G17593" s="68">
        <f t="shared" si="497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97"/>
        <v>93000</v>
      </c>
      <c r="H17594" s="69" t="s">
        <v>4673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97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7564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97"/>
        <v>15000</v>
      </c>
      <c r="H17596" s="69" t="s">
        <v>7344</v>
      </c>
      <c r="I17596" s="73"/>
    </row>
    <row r="17597" spans="1:9" hidden="1" x14ac:dyDescent="0.25">
      <c r="A17597" s="218">
        <v>44631</v>
      </c>
      <c r="B17597" s="60" t="s">
        <v>7566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97"/>
        <v>20000</v>
      </c>
      <c r="H17597" s="69" t="s">
        <v>7344</v>
      </c>
      <c r="I17597" s="73"/>
    </row>
    <row r="17598" spans="1:9" hidden="1" x14ac:dyDescent="0.25">
      <c r="A17598" s="218">
        <v>44631</v>
      </c>
      <c r="B17598" s="74" t="s">
        <v>7567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97"/>
        <v>68000</v>
      </c>
      <c r="H17598" s="69" t="s">
        <v>7344</v>
      </c>
      <c r="I17598" s="73"/>
    </row>
    <row r="17599" spans="1:9" hidden="1" x14ac:dyDescent="0.25">
      <c r="A17599" s="218">
        <v>44631</v>
      </c>
      <c r="B17599" s="63" t="s">
        <v>7568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97"/>
        <v>9500</v>
      </c>
      <c r="H17599" s="69" t="s">
        <v>7344</v>
      </c>
      <c r="I17599" s="73"/>
    </row>
    <row r="17600" spans="1:9" hidden="1" x14ac:dyDescent="0.25">
      <c r="A17600" s="218">
        <v>44631</v>
      </c>
      <c r="B17600" s="75" t="s">
        <v>7570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97"/>
        <v>22500</v>
      </c>
      <c r="H17600" s="69" t="s">
        <v>7344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7513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7554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98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1" t="s">
        <v>64</v>
      </c>
      <c r="F17604" s="67">
        <v>83000</v>
      </c>
      <c r="G17604" s="68">
        <f t="shared" si="498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98"/>
        <v>75000</v>
      </c>
      <c r="H17605" s="69" t="s">
        <v>7629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98"/>
        <v>10000</v>
      </c>
      <c r="H17606" s="69" t="s">
        <v>7629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98"/>
        <v>20000</v>
      </c>
      <c r="H17607" s="69" t="s">
        <v>7629</v>
      </c>
      <c r="I17607" s="73"/>
    </row>
    <row r="17608" spans="1:9" hidden="1" x14ac:dyDescent="0.25">
      <c r="A17608" s="218">
        <v>44631</v>
      </c>
      <c r="B17608" s="111" t="s">
        <v>4522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98"/>
        <v>11500</v>
      </c>
      <c r="H17608" s="69" t="s">
        <v>7629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98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7555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98"/>
        <v>70000</v>
      </c>
      <c r="H17610" s="69" t="s">
        <v>7556</v>
      </c>
      <c r="I17610" s="73"/>
    </row>
    <row r="17611" spans="1:9" hidden="1" x14ac:dyDescent="0.25">
      <c r="A17611" s="218">
        <v>44631</v>
      </c>
      <c r="B17611" s="74" t="s">
        <v>7558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98"/>
        <v>35000</v>
      </c>
      <c r="H17611" s="69" t="s">
        <v>7556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13036</v>
      </c>
    </row>
    <row r="17613" spans="1:9" hidden="1" x14ac:dyDescent="0.25">
      <c r="A17613" s="218">
        <v>44631</v>
      </c>
      <c r="B17613" s="63" t="s">
        <v>7560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99">F17613*D17613</f>
        <v>2800000</v>
      </c>
      <c r="H17613" s="69" t="s">
        <v>714</v>
      </c>
      <c r="I17613" s="73" t="s">
        <v>13036</v>
      </c>
    </row>
    <row r="17614" spans="1:9" hidden="1" x14ac:dyDescent="0.25">
      <c r="A17614" s="218">
        <v>44631</v>
      </c>
      <c r="B17614" s="79" t="s">
        <v>7561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99"/>
        <v>240000</v>
      </c>
      <c r="H17614" s="69" t="s">
        <v>714</v>
      </c>
      <c r="I17614" s="73" t="s">
        <v>13036</v>
      </c>
    </row>
    <row r="17615" spans="1:9" hidden="1" x14ac:dyDescent="0.25">
      <c r="A17615" s="218">
        <v>44631</v>
      </c>
      <c r="B17615" s="63" t="s">
        <v>7007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99"/>
        <v>4200000</v>
      </c>
      <c r="H17615" s="69" t="s">
        <v>714</v>
      </c>
      <c r="I17615" s="73" t="s">
        <v>13036</v>
      </c>
    </row>
    <row r="17616" spans="1:9" hidden="1" x14ac:dyDescent="0.25">
      <c r="A17616" s="218">
        <v>44631</v>
      </c>
      <c r="B17616" s="94" t="s">
        <v>13039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99"/>
        <v>30000</v>
      </c>
      <c r="H17616" s="69" t="s">
        <v>714</v>
      </c>
      <c r="I17616" s="73" t="s">
        <v>13036</v>
      </c>
    </row>
    <row r="17617" spans="1:9" hidden="1" x14ac:dyDescent="0.25">
      <c r="A17617" s="218">
        <v>44631</v>
      </c>
      <c r="B17617" s="74" t="s">
        <v>7562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99"/>
        <v>5000</v>
      </c>
      <c r="H17617" s="69" t="s">
        <v>1043</v>
      </c>
      <c r="I17617" s="401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99"/>
        <v>36975</v>
      </c>
      <c r="H17618" s="69" t="s">
        <v>953</v>
      </c>
      <c r="I17618" s="401"/>
    </row>
    <row r="17619" spans="1:9" hidden="1" x14ac:dyDescent="0.25">
      <c r="A17619" s="218">
        <v>44631</v>
      </c>
      <c r="B17619" s="63" t="s">
        <v>7551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99"/>
        <v>200000</v>
      </c>
      <c r="H17619" s="69" t="s">
        <v>687</v>
      </c>
      <c r="I17619" s="401" t="s">
        <v>13040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99"/>
        <v>220000</v>
      </c>
      <c r="H17620" s="69" t="s">
        <v>13041</v>
      </c>
      <c r="I17620" s="401" t="s">
        <v>13040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99"/>
        <v>260000</v>
      </c>
      <c r="H17621" s="69" t="s">
        <v>13041</v>
      </c>
      <c r="I17621" s="401" t="s">
        <v>13040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1" t="s">
        <v>13042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00">F17623*D17623</f>
        <v>264000</v>
      </c>
      <c r="H17623" s="69" t="s">
        <v>1095</v>
      </c>
      <c r="I17623" s="401" t="s">
        <v>13043</v>
      </c>
    </row>
    <row r="17624" spans="1:9" hidden="1" x14ac:dyDescent="0.25">
      <c r="A17624" s="218">
        <v>44662</v>
      </c>
      <c r="B17624" s="111" t="s">
        <v>7085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00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4169</v>
      </c>
      <c r="C17625" s="60" t="s">
        <v>8582</v>
      </c>
      <c r="D17625" s="65">
        <v>1</v>
      </c>
      <c r="E17625" s="66" t="s">
        <v>31</v>
      </c>
      <c r="F17625" s="90">
        <v>31000</v>
      </c>
      <c r="G17625" s="68">
        <f t="shared" si="500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7316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00"/>
        <v>13000</v>
      </c>
      <c r="H17626" s="69" t="s">
        <v>7571</v>
      </c>
      <c r="I17626" s="73"/>
    </row>
    <row r="17627" spans="1:9" hidden="1" x14ac:dyDescent="0.25">
      <c r="A17627" s="218">
        <v>44662</v>
      </c>
      <c r="B17627" s="75" t="s">
        <v>7573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00"/>
        <v>350000</v>
      </c>
      <c r="H17627" s="69" t="s">
        <v>7571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1" t="s">
        <v>64</v>
      </c>
      <c r="F17628" s="67">
        <v>83000</v>
      </c>
      <c r="G17628" s="68">
        <f t="shared" si="500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7514</v>
      </c>
      <c r="C17629" s="75" t="s">
        <v>7513</v>
      </c>
      <c r="D17629" s="65">
        <v>2</v>
      </c>
      <c r="E17629" s="66" t="s">
        <v>31</v>
      </c>
      <c r="F17629" s="68">
        <v>16000</v>
      </c>
      <c r="G17629" s="68">
        <f t="shared" si="500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00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7571</v>
      </c>
      <c r="I17631" s="73"/>
    </row>
    <row r="17632" spans="1:9" hidden="1" x14ac:dyDescent="0.25">
      <c r="A17632" s="218">
        <v>44662</v>
      </c>
      <c r="B17632" s="74" t="s">
        <v>7543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00"/>
        <v>565000</v>
      </c>
      <c r="H17632" s="69" t="s">
        <v>7571</v>
      </c>
      <c r="I17632" s="73"/>
    </row>
    <row r="17633" spans="1:9" hidden="1" x14ac:dyDescent="0.25">
      <c r="A17633" s="218">
        <v>44662</v>
      </c>
      <c r="B17633" s="63" t="s">
        <v>5229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7571</v>
      </c>
      <c r="I17633" s="73"/>
    </row>
    <row r="17634" spans="1:9" hidden="1" x14ac:dyDescent="0.25">
      <c r="A17634" s="218">
        <v>44662</v>
      </c>
      <c r="B17634" s="60" t="s">
        <v>9556</v>
      </c>
      <c r="C17634" s="75" t="s">
        <v>13044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13045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01">F17635*D17635</f>
        <v>7500</v>
      </c>
      <c r="H17635" s="69" t="s">
        <v>7629</v>
      </c>
      <c r="I17635" s="73"/>
    </row>
    <row r="17636" spans="1:9" hidden="1" x14ac:dyDescent="0.25">
      <c r="A17636" s="218">
        <v>44662</v>
      </c>
      <c r="B17636" s="111" t="s">
        <v>4522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01"/>
        <v>11500</v>
      </c>
      <c r="H17636" s="69" t="s">
        <v>7629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01"/>
        <v>20000</v>
      </c>
      <c r="H17637" s="69" t="s">
        <v>7629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01"/>
        <v>10000</v>
      </c>
      <c r="H17638" s="69" t="s">
        <v>13046</v>
      </c>
      <c r="I17638" s="73"/>
    </row>
    <row r="17639" spans="1:9" hidden="1" x14ac:dyDescent="0.25">
      <c r="A17639" s="218">
        <v>44662</v>
      </c>
      <c r="B17639" s="94" t="s">
        <v>7572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01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5651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01"/>
        <v>500000</v>
      </c>
      <c r="H17640" s="69" t="s">
        <v>1041</v>
      </c>
      <c r="I17640" s="73" t="s">
        <v>13047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01"/>
        <v>69378</v>
      </c>
      <c r="H17641" s="69" t="s">
        <v>160</v>
      </c>
      <c r="I17641" s="401"/>
    </row>
    <row r="17642" spans="1:9" hidden="1" x14ac:dyDescent="0.25">
      <c r="A17642" s="218">
        <v>44662</v>
      </c>
      <c r="B17642" s="75" t="s">
        <v>7541</v>
      </c>
      <c r="C17642" s="75" t="s">
        <v>105</v>
      </c>
      <c r="D17642" s="65">
        <v>1</v>
      </c>
      <c r="E17642" s="411" t="s">
        <v>31</v>
      </c>
      <c r="F17642" s="67">
        <v>4000</v>
      </c>
      <c r="G17642" s="68">
        <f t="shared" si="501"/>
        <v>4000</v>
      </c>
      <c r="H17642" s="69" t="s">
        <v>536</v>
      </c>
      <c r="I17642" s="401" t="s">
        <v>13048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1" t="s">
        <v>13048</v>
      </c>
    </row>
    <row r="17644" spans="1:9" hidden="1" x14ac:dyDescent="0.25">
      <c r="A17644" s="218">
        <v>44662</v>
      </c>
      <c r="B17644" s="60" t="s">
        <v>8366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02">F17644*D17644</f>
        <v>83000</v>
      </c>
      <c r="H17644" s="69" t="s">
        <v>536</v>
      </c>
      <c r="I17644" s="401" t="s">
        <v>13048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02"/>
        <v>39000</v>
      </c>
      <c r="H17645" s="69" t="s">
        <v>536</v>
      </c>
      <c r="I17645" s="401" t="s">
        <v>13048</v>
      </c>
    </row>
    <row r="17646" spans="1:9" hidden="1" x14ac:dyDescent="0.25">
      <c r="A17646" s="218">
        <v>44662</v>
      </c>
      <c r="B17646" s="60" t="s">
        <v>8381</v>
      </c>
      <c r="C17646" s="60" t="s">
        <v>8382</v>
      </c>
      <c r="D17646" s="65">
        <v>1</v>
      </c>
      <c r="E17646" s="66" t="s">
        <v>31</v>
      </c>
      <c r="F17646" s="72">
        <v>93000</v>
      </c>
      <c r="G17646" s="217">
        <f t="shared" si="502"/>
        <v>93000</v>
      </c>
      <c r="H17646" s="69" t="s">
        <v>536</v>
      </c>
      <c r="I17646" s="401" t="s">
        <v>13048</v>
      </c>
    </row>
    <row r="17647" spans="1:9" hidden="1" x14ac:dyDescent="0.25">
      <c r="A17647" s="218">
        <v>44662</v>
      </c>
      <c r="B17647" s="79" t="s">
        <v>7515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02"/>
        <v>110000</v>
      </c>
      <c r="H17647" s="69" t="s">
        <v>1043</v>
      </c>
      <c r="I17647" s="401" t="s">
        <v>13049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02"/>
        <v>155000</v>
      </c>
      <c r="H17648" s="69" t="s">
        <v>1043</v>
      </c>
      <c r="I17648" s="401" t="s">
        <v>13049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02"/>
        <v>49500</v>
      </c>
      <c r="H17649" s="69" t="s">
        <v>1043</v>
      </c>
      <c r="I17649" s="401" t="s">
        <v>13049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02"/>
        <v>36975</v>
      </c>
      <c r="H17650" s="69" t="s">
        <v>1043</v>
      </c>
      <c r="I17650" s="401" t="s">
        <v>13049</v>
      </c>
    </row>
    <row r="17651" spans="1:9" hidden="1" x14ac:dyDescent="0.25">
      <c r="A17651" s="218">
        <v>44662</v>
      </c>
      <c r="B17651" s="60" t="s">
        <v>7333</v>
      </c>
      <c r="C17651" s="60" t="s">
        <v>7332</v>
      </c>
      <c r="D17651" s="65">
        <v>2</v>
      </c>
      <c r="E17651" s="66" t="s">
        <v>31</v>
      </c>
      <c r="F17651" s="62">
        <v>58000</v>
      </c>
      <c r="G17651" s="68">
        <f t="shared" si="502"/>
        <v>116000</v>
      </c>
      <c r="H17651" s="69" t="s">
        <v>789</v>
      </c>
      <c r="I17651" s="401" t="s">
        <v>13050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02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7574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02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13051</v>
      </c>
      <c r="D17654" s="65">
        <v>1</v>
      </c>
      <c r="E17654" s="66" t="s">
        <v>31</v>
      </c>
      <c r="F17654" s="90">
        <v>1700000</v>
      </c>
      <c r="G17654" s="68">
        <f t="shared" si="502"/>
        <v>1700000</v>
      </c>
      <c r="H17654" s="69" t="s">
        <v>671</v>
      </c>
      <c r="I17654" s="73" t="s">
        <v>13052</v>
      </c>
    </row>
    <row r="17655" spans="1:9" hidden="1" x14ac:dyDescent="0.25">
      <c r="A17655" s="218">
        <v>44692</v>
      </c>
      <c r="B17655" s="60" t="s">
        <v>465</v>
      </c>
      <c r="C17655" s="60" t="s">
        <v>13053</v>
      </c>
      <c r="D17655" s="65">
        <v>1</v>
      </c>
      <c r="E17655" s="66" t="s">
        <v>31</v>
      </c>
      <c r="F17655" s="90">
        <v>1700000</v>
      </c>
      <c r="G17655" s="68">
        <f t="shared" si="502"/>
        <v>1700000</v>
      </c>
      <c r="H17655" s="69" t="s">
        <v>553</v>
      </c>
      <c r="I17655" s="73" t="s">
        <v>13052</v>
      </c>
    </row>
    <row r="17656" spans="1:9" hidden="1" x14ac:dyDescent="0.25">
      <c r="A17656" s="218">
        <v>44692</v>
      </c>
      <c r="B17656" s="60" t="s">
        <v>9556</v>
      </c>
      <c r="C17656" s="60" t="s">
        <v>13054</v>
      </c>
      <c r="D17656" s="65">
        <v>1</v>
      </c>
      <c r="E17656" s="66" t="s">
        <v>31</v>
      </c>
      <c r="F17656" s="90">
        <v>1400000</v>
      </c>
      <c r="G17656" s="68">
        <f t="shared" si="502"/>
        <v>1400000</v>
      </c>
      <c r="H17656" s="69" t="s">
        <v>671</v>
      </c>
      <c r="I17656" s="73" t="s">
        <v>13052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02"/>
        <v>135000</v>
      </c>
      <c r="H17657" s="69" t="s">
        <v>671</v>
      </c>
      <c r="I17657" s="73" t="s">
        <v>13052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02"/>
        <v>350000</v>
      </c>
      <c r="H17658" s="69" t="s">
        <v>671</v>
      </c>
      <c r="I17658" s="73" t="s">
        <v>13052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02"/>
        <v>170000</v>
      </c>
      <c r="H17659" s="69" t="s">
        <v>671</v>
      </c>
      <c r="I17659" s="73" t="s">
        <v>13052</v>
      </c>
    </row>
    <row r="17660" spans="1:9" hidden="1" x14ac:dyDescent="0.25">
      <c r="A17660" s="218">
        <v>44692</v>
      </c>
      <c r="B17660" s="60" t="s">
        <v>465</v>
      </c>
      <c r="C17660" s="60" t="s">
        <v>13055</v>
      </c>
      <c r="D17660" s="65">
        <v>1</v>
      </c>
      <c r="E17660" s="66" t="s">
        <v>31</v>
      </c>
      <c r="F17660" s="90">
        <v>1700000</v>
      </c>
      <c r="G17660" s="68">
        <f t="shared" si="502"/>
        <v>1700000</v>
      </c>
      <c r="H17660" s="69" t="s">
        <v>198</v>
      </c>
      <c r="I17660" s="73" t="s">
        <v>13056</v>
      </c>
    </row>
    <row r="17661" spans="1:9" hidden="1" x14ac:dyDescent="0.25">
      <c r="A17661" s="218">
        <v>44692</v>
      </c>
      <c r="B17661" s="60" t="s">
        <v>465</v>
      </c>
      <c r="C17661" s="60" t="s">
        <v>13057</v>
      </c>
      <c r="D17661" s="65">
        <v>1</v>
      </c>
      <c r="E17661" s="66" t="s">
        <v>31</v>
      </c>
      <c r="F17661" s="90">
        <v>1700000</v>
      </c>
      <c r="G17661" s="68">
        <f t="shared" si="502"/>
        <v>1700000</v>
      </c>
      <c r="H17661" s="69" t="s">
        <v>198</v>
      </c>
      <c r="I17661" s="73" t="s">
        <v>13056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02"/>
        <v>175000</v>
      </c>
      <c r="H17662" s="69" t="s">
        <v>198</v>
      </c>
      <c r="I17662" s="73" t="s">
        <v>13056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02"/>
        <v>90000</v>
      </c>
      <c r="H17663" s="69" t="s">
        <v>198</v>
      </c>
      <c r="I17663" s="73" t="s">
        <v>13056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02"/>
        <v>10000</v>
      </c>
      <c r="H17664" s="69" t="s">
        <v>7629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1" t="s">
        <v>31</v>
      </c>
      <c r="F17665" s="67">
        <v>1000</v>
      </c>
      <c r="G17665" s="68">
        <f t="shared" si="502"/>
        <v>30000</v>
      </c>
      <c r="H17665" s="69" t="s">
        <v>7629</v>
      </c>
      <c r="I17665" s="73"/>
    </row>
    <row r="17666" spans="1:9" hidden="1" x14ac:dyDescent="0.25">
      <c r="A17666" s="218">
        <v>44692</v>
      </c>
      <c r="B17666" s="111" t="s">
        <v>4522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02"/>
        <v>11500</v>
      </c>
      <c r="H17666" s="69" t="s">
        <v>7629</v>
      </c>
      <c r="I17666" s="73"/>
    </row>
    <row r="17667" spans="1:9" hidden="1" x14ac:dyDescent="0.25">
      <c r="A17667" s="218">
        <v>44692</v>
      </c>
      <c r="B17667" s="60" t="s">
        <v>4764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13058</v>
      </c>
    </row>
    <row r="17668" spans="1:9" hidden="1" x14ac:dyDescent="0.25">
      <c r="A17668" s="218">
        <v>44692</v>
      </c>
      <c r="B17668" s="63" t="s">
        <v>9564</v>
      </c>
      <c r="C17668" s="87" t="s">
        <v>9565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13058</v>
      </c>
    </row>
    <row r="17669" spans="1:9" hidden="1" x14ac:dyDescent="0.25">
      <c r="A17669" s="218">
        <v>44692</v>
      </c>
      <c r="B17669" s="94" t="s">
        <v>4765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13058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02"/>
        <v>264000</v>
      </c>
      <c r="H17670" s="69" t="s">
        <v>1788</v>
      </c>
      <c r="I17670" s="73" t="s">
        <v>13059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02"/>
        <v>357000</v>
      </c>
      <c r="H17671" s="69" t="s">
        <v>1788</v>
      </c>
      <c r="I17671" s="73" t="s">
        <v>13059</v>
      </c>
    </row>
    <row r="17672" spans="1:9" hidden="1" x14ac:dyDescent="0.25">
      <c r="A17672" s="218">
        <v>44692</v>
      </c>
      <c r="B17672" s="60" t="s">
        <v>5806</v>
      </c>
      <c r="C17672" s="60" t="s">
        <v>5315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13059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03">F17673*D17673</f>
        <v>340500</v>
      </c>
      <c r="H17673" s="69" t="s">
        <v>1788</v>
      </c>
      <c r="I17673" s="73" t="s">
        <v>13059</v>
      </c>
    </row>
    <row r="17674" spans="1:9" hidden="1" x14ac:dyDescent="0.25">
      <c r="A17674" s="218">
        <v>44692</v>
      </c>
      <c r="B17674" s="75" t="s">
        <v>7575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03"/>
        <v>1200000</v>
      </c>
      <c r="H17674" s="69" t="s">
        <v>671</v>
      </c>
      <c r="I17674" s="364" t="s">
        <v>8616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03"/>
        <v>2400000</v>
      </c>
      <c r="H17675" s="69" t="s">
        <v>671</v>
      </c>
      <c r="I17675" s="364" t="s">
        <v>8616</v>
      </c>
    </row>
    <row r="17676" spans="1:9" hidden="1" x14ac:dyDescent="0.25">
      <c r="A17676" s="218">
        <v>44692</v>
      </c>
      <c r="B17676" s="94" t="s">
        <v>7576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03"/>
        <v>1750000</v>
      </c>
      <c r="H17676" s="69" t="s">
        <v>1043</v>
      </c>
      <c r="I17676" s="401"/>
    </row>
    <row r="17677" spans="1:9" hidden="1" x14ac:dyDescent="0.25">
      <c r="A17677" s="218">
        <v>44692</v>
      </c>
      <c r="B17677" s="60" t="s">
        <v>7578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03"/>
        <v>190000</v>
      </c>
      <c r="H17677" s="69" t="s">
        <v>1007</v>
      </c>
      <c r="I17677" s="401"/>
    </row>
    <row r="17678" spans="1:9" hidden="1" x14ac:dyDescent="0.25">
      <c r="A17678" s="218">
        <v>44692</v>
      </c>
      <c r="B17678" s="60" t="s">
        <v>6128</v>
      </c>
      <c r="C17678" s="60" t="s">
        <v>6129</v>
      </c>
      <c r="D17678" s="65">
        <v>1</v>
      </c>
      <c r="E17678" s="66" t="s">
        <v>31</v>
      </c>
      <c r="F17678" s="217">
        <v>140000</v>
      </c>
      <c r="G17678" s="68">
        <f t="shared" si="503"/>
        <v>140000</v>
      </c>
      <c r="H17678" s="69" t="s">
        <v>552</v>
      </c>
      <c r="I17678" s="401" t="s">
        <v>13058</v>
      </c>
    </row>
    <row r="17679" spans="1:9" hidden="1" x14ac:dyDescent="0.25">
      <c r="A17679" s="218">
        <v>44692</v>
      </c>
      <c r="B17679" s="94" t="s">
        <v>4765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03"/>
        <v>90000</v>
      </c>
      <c r="H17679" s="69" t="s">
        <v>552</v>
      </c>
      <c r="I17679" s="401" t="s">
        <v>13058</v>
      </c>
    </row>
    <row r="17680" spans="1:9" hidden="1" x14ac:dyDescent="0.25">
      <c r="A17680" s="218">
        <v>44692</v>
      </c>
      <c r="B17680" s="63" t="s">
        <v>9564</v>
      </c>
      <c r="C17680" s="87" t="s">
        <v>9565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1" t="s">
        <v>13058</v>
      </c>
    </row>
    <row r="17681" spans="1:9" hidden="1" x14ac:dyDescent="0.25">
      <c r="A17681" s="218">
        <v>44692</v>
      </c>
      <c r="B17681" s="79" t="s">
        <v>5651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04">F17681*D17681</f>
        <v>500000</v>
      </c>
      <c r="H17681" s="645" t="s">
        <v>2274</v>
      </c>
      <c r="I17681" s="401" t="s">
        <v>13060</v>
      </c>
    </row>
    <row r="17682" spans="1:9" hidden="1" x14ac:dyDescent="0.25">
      <c r="A17682" s="218">
        <v>44692</v>
      </c>
      <c r="B17682" s="60" t="s">
        <v>13061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04"/>
        <v>200000</v>
      </c>
      <c r="H17682" s="645" t="s">
        <v>2274</v>
      </c>
      <c r="I17682" s="401" t="s">
        <v>13060</v>
      </c>
    </row>
    <row r="17683" spans="1:9" hidden="1" x14ac:dyDescent="0.25">
      <c r="A17683" s="218">
        <v>44692</v>
      </c>
      <c r="B17683" s="60" t="s">
        <v>8579</v>
      </c>
      <c r="C17683" s="60" t="s">
        <v>7332</v>
      </c>
      <c r="D17683" s="65">
        <v>2</v>
      </c>
      <c r="E17683" s="66" t="s">
        <v>31</v>
      </c>
      <c r="F17683" s="62">
        <v>58000</v>
      </c>
      <c r="G17683" s="217">
        <f t="shared" si="504"/>
        <v>116000</v>
      </c>
      <c r="H17683" s="69" t="s">
        <v>714</v>
      </c>
      <c r="I17683" s="401" t="s">
        <v>13062</v>
      </c>
    </row>
    <row r="17684" spans="1:9" hidden="1" x14ac:dyDescent="0.25">
      <c r="A17684" s="218">
        <v>44692</v>
      </c>
      <c r="B17684" s="63" t="s">
        <v>13063</v>
      </c>
      <c r="C17684" s="63" t="s">
        <v>7303</v>
      </c>
      <c r="D17684" s="65">
        <v>1</v>
      </c>
      <c r="E17684" s="118" t="s">
        <v>205</v>
      </c>
      <c r="F17684" s="68">
        <v>1</v>
      </c>
      <c r="G17684" s="217">
        <f t="shared" si="504"/>
        <v>1</v>
      </c>
      <c r="H17684" s="69" t="s">
        <v>13064</v>
      </c>
      <c r="I17684" s="401" t="s">
        <v>13065</v>
      </c>
    </row>
    <row r="17685" spans="1:9" hidden="1" x14ac:dyDescent="0.25">
      <c r="A17685" s="218">
        <v>44692</v>
      </c>
      <c r="B17685" s="79" t="s">
        <v>7579</v>
      </c>
      <c r="C17685" s="75" t="s">
        <v>7161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1" t="s">
        <v>13066</v>
      </c>
    </row>
    <row r="17686" spans="1:9" hidden="1" x14ac:dyDescent="0.25">
      <c r="A17686" s="218">
        <v>44692</v>
      </c>
      <c r="B17686" s="60" t="s">
        <v>115</v>
      </c>
      <c r="C17686" s="60" t="s">
        <v>13067</v>
      </c>
      <c r="D17686" s="65">
        <v>1</v>
      </c>
      <c r="E17686" s="71" t="s">
        <v>71</v>
      </c>
      <c r="F17686" s="72">
        <v>2100000</v>
      </c>
      <c r="G17686" s="68">
        <f t="shared" si="504"/>
        <v>2100000</v>
      </c>
      <c r="H17686" s="69" t="s">
        <v>2058</v>
      </c>
      <c r="I17686" s="401" t="s">
        <v>13066</v>
      </c>
    </row>
    <row r="17687" spans="1:9" hidden="1" x14ac:dyDescent="0.25">
      <c r="A17687" s="218">
        <v>44692</v>
      </c>
      <c r="B17687" s="60" t="s">
        <v>115</v>
      </c>
      <c r="C17687" s="87" t="s">
        <v>13068</v>
      </c>
      <c r="D17687" s="65">
        <v>1</v>
      </c>
      <c r="E17687" s="66" t="s">
        <v>71</v>
      </c>
      <c r="F17687" s="67">
        <v>2100000</v>
      </c>
      <c r="G17687" s="68">
        <f t="shared" si="504"/>
        <v>2100000</v>
      </c>
      <c r="H17687" s="69" t="s">
        <v>2058</v>
      </c>
      <c r="I17687" s="401" t="s">
        <v>13066</v>
      </c>
    </row>
    <row r="17688" spans="1:9" hidden="1" x14ac:dyDescent="0.25">
      <c r="A17688" s="218">
        <v>44692</v>
      </c>
      <c r="B17688" s="60" t="s">
        <v>7333</v>
      </c>
      <c r="C17688" s="60" t="s">
        <v>7332</v>
      </c>
      <c r="D17688" s="65">
        <v>2</v>
      </c>
      <c r="E17688" s="66" t="s">
        <v>31</v>
      </c>
      <c r="F17688" s="62">
        <v>58000</v>
      </c>
      <c r="G17688" s="217">
        <f t="shared" si="504"/>
        <v>116000</v>
      </c>
      <c r="H17688" s="69" t="s">
        <v>2058</v>
      </c>
      <c r="I17688" s="401" t="s">
        <v>13066</v>
      </c>
    </row>
    <row r="17689" spans="1:9" hidden="1" x14ac:dyDescent="0.25">
      <c r="A17689" s="218">
        <v>44692</v>
      </c>
      <c r="B17689" s="79" t="s">
        <v>5651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04"/>
        <v>500000</v>
      </c>
      <c r="H17689" s="69" t="s">
        <v>2058</v>
      </c>
      <c r="I17689" s="401" t="s">
        <v>13066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04"/>
        <v>39125</v>
      </c>
      <c r="H17690" s="69" t="s">
        <v>134</v>
      </c>
      <c r="I17690" s="401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04"/>
        <v>10000</v>
      </c>
      <c r="H17691" s="69" t="s">
        <v>134</v>
      </c>
      <c r="I17691" s="401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04"/>
        <v>28000</v>
      </c>
      <c r="H17692" s="69" t="s">
        <v>134</v>
      </c>
      <c r="I17692" s="401"/>
    </row>
    <row r="17693" spans="1:9" hidden="1" x14ac:dyDescent="0.25">
      <c r="A17693" s="218">
        <v>44692</v>
      </c>
      <c r="B17693" s="63" t="s">
        <v>7580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04"/>
        <v>56000</v>
      </c>
      <c r="H17693" s="69" t="s">
        <v>134</v>
      </c>
      <c r="I17693" s="401"/>
    </row>
    <row r="17694" spans="1:9" hidden="1" x14ac:dyDescent="0.25">
      <c r="A17694" s="218">
        <v>44692</v>
      </c>
      <c r="B17694" s="74" t="s">
        <v>7581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04"/>
        <v>50000</v>
      </c>
      <c r="H17694" s="69" t="s">
        <v>134</v>
      </c>
      <c r="I17694" s="401"/>
    </row>
    <row r="17695" spans="1:9" hidden="1" x14ac:dyDescent="0.25">
      <c r="A17695" s="218">
        <v>44692</v>
      </c>
      <c r="B17695" s="60" t="s">
        <v>7582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04"/>
        <v>50000</v>
      </c>
      <c r="H17695" s="69" t="s">
        <v>134</v>
      </c>
      <c r="I17695" s="401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04"/>
        <v>93000</v>
      </c>
      <c r="H17696" s="69" t="s">
        <v>169</v>
      </c>
      <c r="I17696" s="401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04"/>
        <v>49300</v>
      </c>
      <c r="H17697" s="69" t="s">
        <v>169</v>
      </c>
      <c r="I17697" s="401"/>
    </row>
    <row r="17698" spans="1:9" hidden="1" x14ac:dyDescent="0.25">
      <c r="A17698" s="218">
        <v>44692</v>
      </c>
      <c r="B17698" s="60" t="s">
        <v>465</v>
      </c>
      <c r="C17698" s="353" t="s">
        <v>13069</v>
      </c>
      <c r="D17698" s="65">
        <v>1</v>
      </c>
      <c r="E17698" s="76" t="s">
        <v>31</v>
      </c>
      <c r="F17698" s="72">
        <v>1700000</v>
      </c>
      <c r="G17698" s="68">
        <f t="shared" si="504"/>
        <v>1700000</v>
      </c>
      <c r="H17698" s="69" t="s">
        <v>667</v>
      </c>
      <c r="I17698" s="401" t="s">
        <v>13070</v>
      </c>
    </row>
    <row r="17699" spans="1:9" hidden="1" x14ac:dyDescent="0.25">
      <c r="A17699" s="218">
        <v>44692</v>
      </c>
      <c r="B17699" s="60" t="s">
        <v>465</v>
      </c>
      <c r="C17699" s="353" t="s">
        <v>13071</v>
      </c>
      <c r="D17699" s="60">
        <v>1</v>
      </c>
      <c r="E17699" s="60" t="s">
        <v>31</v>
      </c>
      <c r="F17699" s="72">
        <v>1700000</v>
      </c>
      <c r="G17699" s="68">
        <f t="shared" si="504"/>
        <v>1700000</v>
      </c>
      <c r="H17699" s="69" t="s">
        <v>667</v>
      </c>
      <c r="I17699" s="401" t="s">
        <v>13070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04"/>
        <v>45000</v>
      </c>
      <c r="H17700" s="69" t="s">
        <v>667</v>
      </c>
      <c r="I17700" s="401" t="s">
        <v>13070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04"/>
        <v>170000</v>
      </c>
      <c r="H17701" s="69" t="s">
        <v>667</v>
      </c>
      <c r="I17701" s="401" t="s">
        <v>13070</v>
      </c>
    </row>
    <row r="17702" spans="1:9" hidden="1" x14ac:dyDescent="0.25">
      <c r="A17702" s="218">
        <v>44692</v>
      </c>
      <c r="B17702" s="79" t="s">
        <v>5651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04"/>
        <v>1000000</v>
      </c>
      <c r="H17702" s="86" t="s">
        <v>696</v>
      </c>
      <c r="I17702" s="86" t="s">
        <v>13072</v>
      </c>
    </row>
    <row r="17703" spans="1:9" hidden="1" x14ac:dyDescent="0.25">
      <c r="A17703" s="218">
        <v>44692</v>
      </c>
      <c r="B17703" s="94" t="s">
        <v>6401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04"/>
        <v>575000</v>
      </c>
      <c r="H17703" s="86" t="s">
        <v>696</v>
      </c>
      <c r="I17703" s="86" t="s">
        <v>13072</v>
      </c>
    </row>
    <row r="17704" spans="1:9" hidden="1" x14ac:dyDescent="0.25">
      <c r="A17704" s="218">
        <v>44692</v>
      </c>
      <c r="B17704" s="60" t="s">
        <v>13073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04"/>
        <v>1</v>
      </c>
      <c r="H17704" s="86" t="s">
        <v>696</v>
      </c>
      <c r="I17704" s="86" t="s">
        <v>13072</v>
      </c>
    </row>
    <row r="17705" spans="1:9" hidden="1" x14ac:dyDescent="0.25">
      <c r="A17705" s="218">
        <v>44692</v>
      </c>
      <c r="B17705" s="63" t="s">
        <v>12309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04"/>
        <v>80000</v>
      </c>
      <c r="H17705" s="86" t="s">
        <v>696</v>
      </c>
      <c r="I17705" s="86" t="s">
        <v>13072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04"/>
        <v>99068</v>
      </c>
      <c r="H17706" s="86" t="s">
        <v>696</v>
      </c>
      <c r="I17706" s="86" t="s">
        <v>13072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04"/>
        <v>693780</v>
      </c>
      <c r="H17707" s="86" t="s">
        <v>696</v>
      </c>
      <c r="I17707" s="86" t="s">
        <v>13072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04"/>
        <v>75000</v>
      </c>
      <c r="H17708" s="86" t="s">
        <v>696</v>
      </c>
      <c r="I17708" s="86" t="s">
        <v>13072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04"/>
        <v>357000</v>
      </c>
      <c r="H17709" s="86" t="s">
        <v>2038</v>
      </c>
      <c r="I17709" s="86" t="s">
        <v>13074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46">
        <v>350000</v>
      </c>
      <c r="G17710" s="68">
        <f t="shared" si="504"/>
        <v>350000</v>
      </c>
      <c r="H17710" s="86" t="s">
        <v>2038</v>
      </c>
      <c r="I17710" s="86" t="s">
        <v>13074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04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04"/>
        <v>888079</v>
      </c>
      <c r="H17712" s="69" t="s">
        <v>2274</v>
      </c>
      <c r="I17712" s="73" t="s">
        <v>13075</v>
      </c>
    </row>
    <row r="17713" spans="1:9" hidden="1" x14ac:dyDescent="0.25">
      <c r="A17713" s="218">
        <v>44753</v>
      </c>
      <c r="B17713" s="60" t="s">
        <v>7333</v>
      </c>
      <c r="C17713" s="60" t="s">
        <v>7332</v>
      </c>
      <c r="D17713" s="65">
        <v>1</v>
      </c>
      <c r="E17713" s="66" t="s">
        <v>31</v>
      </c>
      <c r="F17713" s="90">
        <v>58000</v>
      </c>
      <c r="G17713" s="68">
        <f t="shared" si="504"/>
        <v>58000</v>
      </c>
      <c r="H17713" s="69" t="s">
        <v>2274</v>
      </c>
      <c r="I17713" s="73" t="s">
        <v>13075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04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04"/>
        <v>190000</v>
      </c>
      <c r="H17715" s="69" t="s">
        <v>631</v>
      </c>
      <c r="I17715" s="73" t="s">
        <v>13076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04"/>
        <v>195000</v>
      </c>
      <c r="H17716" s="69" t="s">
        <v>631</v>
      </c>
      <c r="I17716" s="73" t="s">
        <v>13076</v>
      </c>
    </row>
    <row r="17717" spans="1:9" hidden="1" x14ac:dyDescent="0.25">
      <c r="A17717" s="218">
        <v>44753</v>
      </c>
      <c r="B17717" s="60" t="s">
        <v>4207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04"/>
        <v>220000</v>
      </c>
      <c r="H17717" s="69" t="s">
        <v>631</v>
      </c>
      <c r="I17717" s="73" t="s">
        <v>13076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04"/>
        <v>35000</v>
      </c>
      <c r="H17718" s="69" t="s">
        <v>631</v>
      </c>
      <c r="I17718" s="73" t="s">
        <v>13076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04"/>
        <v>297000</v>
      </c>
      <c r="H17719" s="69" t="s">
        <v>1041</v>
      </c>
      <c r="I17719" s="73" t="s">
        <v>13077</v>
      </c>
    </row>
    <row r="17720" spans="1:9" hidden="1" x14ac:dyDescent="0.25">
      <c r="A17720" s="218">
        <v>44753</v>
      </c>
      <c r="B17720" s="60" t="s">
        <v>8366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04"/>
        <v>83000</v>
      </c>
      <c r="H17720" s="69" t="s">
        <v>1041</v>
      </c>
      <c r="I17720" s="73" t="s">
        <v>13077</v>
      </c>
    </row>
    <row r="17721" spans="1:9" hidden="1" x14ac:dyDescent="0.25">
      <c r="A17721" s="218">
        <v>44753</v>
      </c>
      <c r="B17721" s="111" t="s">
        <v>7509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04"/>
        <v>35000</v>
      </c>
      <c r="H17721" s="69" t="s">
        <v>1041</v>
      </c>
      <c r="I17721" s="73" t="s">
        <v>13077</v>
      </c>
    </row>
    <row r="17722" spans="1:9" hidden="1" x14ac:dyDescent="0.25">
      <c r="A17722" s="218">
        <v>44753</v>
      </c>
      <c r="B17722" s="94" t="s">
        <v>12435</v>
      </c>
      <c r="C17722" s="75" t="s">
        <v>67</v>
      </c>
      <c r="D17722" s="65">
        <v>2</v>
      </c>
      <c r="E17722" s="411" t="s">
        <v>31</v>
      </c>
      <c r="F17722" s="67">
        <v>2000</v>
      </c>
      <c r="G17722" s="68">
        <f t="shared" si="504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5137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7607</v>
      </c>
      <c r="I17724" s="73"/>
    </row>
    <row r="17725" spans="1:9" hidden="1" x14ac:dyDescent="0.25">
      <c r="A17725" s="218">
        <v>44753</v>
      </c>
      <c r="B17725" s="60" t="s">
        <v>4287</v>
      </c>
      <c r="C17725" s="60"/>
      <c r="D17725" s="88">
        <v>10</v>
      </c>
      <c r="E17725" s="71" t="s">
        <v>31</v>
      </c>
      <c r="F17725" s="72">
        <v>750</v>
      </c>
      <c r="G17725" s="68">
        <f t="shared" si="504"/>
        <v>7500</v>
      </c>
      <c r="H17725" s="69" t="s">
        <v>7607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04"/>
        <v>20000</v>
      </c>
      <c r="H17726" s="69" t="s">
        <v>7607</v>
      </c>
      <c r="I17726" s="73"/>
    </row>
    <row r="17727" spans="1:9" hidden="1" x14ac:dyDescent="0.25">
      <c r="A17727" s="218">
        <v>44753</v>
      </c>
      <c r="B17727" s="111" t="s">
        <v>7085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1" t="s">
        <v>13078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1" t="s">
        <v>13078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05">F17729*D17729</f>
        <v>40000</v>
      </c>
      <c r="H17729" s="69" t="s">
        <v>825</v>
      </c>
      <c r="I17729" s="401" t="s">
        <v>13078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05"/>
        <v>208134</v>
      </c>
      <c r="H17730" s="69" t="s">
        <v>825</v>
      </c>
      <c r="I17730" s="401" t="s">
        <v>13078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05"/>
        <v>51750</v>
      </c>
      <c r="H17731" s="69" t="s">
        <v>825</v>
      </c>
      <c r="I17731" s="401" t="s">
        <v>13078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05"/>
        <v>103000</v>
      </c>
      <c r="H17732" s="69" t="s">
        <v>953</v>
      </c>
      <c r="I17732" s="401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05"/>
        <v>7000</v>
      </c>
      <c r="H17733" s="69" t="s">
        <v>953</v>
      </c>
      <c r="I17733" s="401"/>
    </row>
    <row r="17734" spans="1:9" hidden="1" x14ac:dyDescent="0.25">
      <c r="A17734" s="218">
        <v>44753</v>
      </c>
      <c r="B17734" s="60" t="s">
        <v>7584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05"/>
        <v>11000</v>
      </c>
      <c r="H17734" s="69" t="s">
        <v>953</v>
      </c>
      <c r="I17734" s="401"/>
    </row>
    <row r="17735" spans="1:9" hidden="1" x14ac:dyDescent="0.25">
      <c r="A17735" s="218">
        <v>44753</v>
      </c>
      <c r="B17735" s="111" t="s">
        <v>4522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05"/>
        <v>23000</v>
      </c>
      <c r="H17735" s="69" t="s">
        <v>953</v>
      </c>
      <c r="I17735" s="401"/>
    </row>
    <row r="17736" spans="1:9" hidden="1" x14ac:dyDescent="0.25">
      <c r="A17736" s="218">
        <v>44753</v>
      </c>
      <c r="B17736" s="94" t="s">
        <v>5137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05"/>
        <v>10000</v>
      </c>
      <c r="H17736" s="69" t="s">
        <v>953</v>
      </c>
      <c r="I17736" s="401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05"/>
        <v>15650</v>
      </c>
      <c r="H17737" s="69" t="s">
        <v>953</v>
      </c>
      <c r="I17737" s="401"/>
    </row>
    <row r="17738" spans="1:9" hidden="1" x14ac:dyDescent="0.25">
      <c r="A17738" s="218">
        <v>44753</v>
      </c>
      <c r="B17738" s="63" t="s">
        <v>7585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05"/>
        <v>90000</v>
      </c>
      <c r="H17738" s="69" t="s">
        <v>953</v>
      </c>
      <c r="I17738" s="401"/>
    </row>
    <row r="17739" spans="1:9" hidden="1" x14ac:dyDescent="0.25">
      <c r="A17739" s="218">
        <v>44753</v>
      </c>
      <c r="B17739" s="60" t="s">
        <v>7586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05"/>
        <v>5000</v>
      </c>
      <c r="H17739" s="69" t="s">
        <v>953</v>
      </c>
      <c r="I17739" s="401"/>
    </row>
    <row r="17740" spans="1:9" hidden="1" x14ac:dyDescent="0.25">
      <c r="A17740" s="218">
        <v>44753</v>
      </c>
      <c r="B17740" s="79" t="s">
        <v>7587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05"/>
        <v>266000</v>
      </c>
      <c r="H17740" s="69" t="s">
        <v>953</v>
      </c>
      <c r="I17740" s="401"/>
    </row>
    <row r="17741" spans="1:9" hidden="1" x14ac:dyDescent="0.25">
      <c r="A17741" s="218">
        <v>44753</v>
      </c>
      <c r="B17741" s="79" t="s">
        <v>7588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05"/>
        <v>125000</v>
      </c>
      <c r="H17741" s="69" t="s">
        <v>953</v>
      </c>
      <c r="I17741" s="401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05"/>
        <v>6350000</v>
      </c>
      <c r="H17742" s="69" t="s">
        <v>687</v>
      </c>
      <c r="I17742" s="401" t="s">
        <v>13079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05"/>
        <v>6750000</v>
      </c>
      <c r="H17743" s="69" t="s">
        <v>687</v>
      </c>
      <c r="I17743" s="401" t="s">
        <v>13079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1" t="s">
        <v>13080</v>
      </c>
    </row>
    <row r="17745" spans="1:9" hidden="1" x14ac:dyDescent="0.25">
      <c r="A17745" s="218">
        <v>44753</v>
      </c>
      <c r="B17745" s="75" t="s">
        <v>7494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05"/>
        <v>260000</v>
      </c>
      <c r="H17745" s="69" t="s">
        <v>1146</v>
      </c>
      <c r="I17745" s="401" t="s">
        <v>13080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05"/>
        <v>222500</v>
      </c>
      <c r="H17746" s="69" t="s">
        <v>1146</v>
      </c>
      <c r="I17746" s="401" t="s">
        <v>13080</v>
      </c>
    </row>
    <row r="17747" spans="1:9" hidden="1" x14ac:dyDescent="0.25">
      <c r="A17747" s="218">
        <v>44753</v>
      </c>
      <c r="B17747" s="63" t="s">
        <v>4169</v>
      </c>
      <c r="C17747" s="60" t="s">
        <v>8582</v>
      </c>
      <c r="D17747" s="65">
        <v>1</v>
      </c>
      <c r="E17747" s="66" t="s">
        <v>31</v>
      </c>
      <c r="F17747" s="62">
        <v>31000</v>
      </c>
      <c r="G17747" s="217">
        <f t="shared" si="505"/>
        <v>31000</v>
      </c>
      <c r="H17747" s="69" t="s">
        <v>1146</v>
      </c>
      <c r="I17747" s="401" t="s">
        <v>13080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05"/>
        <v>173445</v>
      </c>
      <c r="H17748" s="69" t="s">
        <v>1146</v>
      </c>
      <c r="I17748" s="401" t="s">
        <v>13080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05"/>
        <v>51750</v>
      </c>
      <c r="H17749" s="69" t="s">
        <v>1146</v>
      </c>
      <c r="I17749" s="401" t="s">
        <v>13080</v>
      </c>
    </row>
    <row r="17750" spans="1:9" hidden="1" x14ac:dyDescent="0.25">
      <c r="A17750" s="218">
        <v>44753</v>
      </c>
      <c r="B17750" s="60" t="s">
        <v>9556</v>
      </c>
      <c r="C17750" s="60" t="s">
        <v>13081</v>
      </c>
      <c r="D17750" s="65">
        <v>1</v>
      </c>
      <c r="E17750" s="66" t="s">
        <v>31</v>
      </c>
      <c r="F17750" s="89">
        <v>1400000</v>
      </c>
      <c r="G17750" s="68">
        <f t="shared" si="505"/>
        <v>1400000</v>
      </c>
      <c r="H17750" s="69" t="s">
        <v>1146</v>
      </c>
      <c r="I17750" s="401" t="s">
        <v>13080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1" t="s">
        <v>31</v>
      </c>
      <c r="F17751" s="67">
        <v>1000</v>
      </c>
      <c r="G17751" s="68">
        <f>F17751*D17751</f>
        <v>10000</v>
      </c>
      <c r="H17751" s="69" t="s">
        <v>134</v>
      </c>
      <c r="I17751" s="401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05"/>
        <v>103000</v>
      </c>
      <c r="H17752" s="69" t="s">
        <v>134</v>
      </c>
      <c r="I17752" s="401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05"/>
        <v>7000</v>
      </c>
      <c r="H17753" s="69" t="s">
        <v>134</v>
      </c>
      <c r="I17753" s="401"/>
    </row>
    <row r="17754" spans="1:9" hidden="1" x14ac:dyDescent="0.25">
      <c r="A17754" s="218">
        <v>44753</v>
      </c>
      <c r="B17754" s="60" t="s">
        <v>7584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05"/>
        <v>11000</v>
      </c>
      <c r="H17754" s="69" t="s">
        <v>134</v>
      </c>
      <c r="I17754" s="401"/>
    </row>
    <row r="17755" spans="1:9" hidden="1" x14ac:dyDescent="0.25">
      <c r="A17755" s="218">
        <v>44753</v>
      </c>
      <c r="B17755" s="94" t="s">
        <v>7426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05"/>
        <v>220000</v>
      </c>
      <c r="H17755" s="69" t="s">
        <v>134</v>
      </c>
      <c r="I17755" s="401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06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06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06"/>
        <v>297000</v>
      </c>
      <c r="H17759" s="69" t="s">
        <v>2003</v>
      </c>
      <c r="I17759" s="73" t="s">
        <v>13082</v>
      </c>
    </row>
    <row r="17760" spans="1:9" hidden="1" x14ac:dyDescent="0.25">
      <c r="A17760" s="218">
        <v>44784</v>
      </c>
      <c r="B17760" s="60" t="s">
        <v>8366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06"/>
        <v>83000</v>
      </c>
      <c r="H17760" s="69" t="s">
        <v>2003</v>
      </c>
      <c r="I17760" s="73" t="s">
        <v>13082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06"/>
        <v>210000</v>
      </c>
      <c r="H17761" s="69" t="s">
        <v>2003</v>
      </c>
      <c r="I17761" s="73" t="s">
        <v>13082</v>
      </c>
    </row>
    <row r="17762" spans="1:9" hidden="1" x14ac:dyDescent="0.25">
      <c r="A17762" s="218">
        <v>44784</v>
      </c>
      <c r="B17762" s="60" t="s">
        <v>465</v>
      </c>
      <c r="C17762" s="60" t="s">
        <v>13083</v>
      </c>
      <c r="D17762" s="65">
        <v>1</v>
      </c>
      <c r="E17762" s="76" t="s">
        <v>31</v>
      </c>
      <c r="F17762" s="72">
        <v>1700000</v>
      </c>
      <c r="G17762" s="217">
        <f t="shared" si="506"/>
        <v>1700000</v>
      </c>
      <c r="H17762" s="69" t="s">
        <v>160</v>
      </c>
      <c r="I17762" s="73" t="s">
        <v>13084</v>
      </c>
    </row>
    <row r="17763" spans="1:9" hidden="1" x14ac:dyDescent="0.25">
      <c r="A17763" s="218">
        <v>44784</v>
      </c>
      <c r="B17763" s="111" t="s">
        <v>465</v>
      </c>
      <c r="C17763" s="64" t="s">
        <v>13085</v>
      </c>
      <c r="D17763" s="65">
        <v>1</v>
      </c>
      <c r="E17763" s="76" t="s">
        <v>31</v>
      </c>
      <c r="F17763" s="72">
        <v>1700000</v>
      </c>
      <c r="G17763" s="68">
        <f t="shared" si="506"/>
        <v>1700000</v>
      </c>
      <c r="H17763" s="69" t="s">
        <v>160</v>
      </c>
      <c r="I17763" s="73" t="s">
        <v>13084</v>
      </c>
    </row>
    <row r="17764" spans="1:9" hidden="1" x14ac:dyDescent="0.25">
      <c r="A17764" s="218">
        <v>44784</v>
      </c>
      <c r="B17764" s="60" t="s">
        <v>7603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06"/>
        <v>390000</v>
      </c>
      <c r="H17764" s="69" t="s">
        <v>160</v>
      </c>
      <c r="I17764" s="73" t="s">
        <v>13084</v>
      </c>
    </row>
    <row r="17765" spans="1:9" hidden="1" x14ac:dyDescent="0.25">
      <c r="A17765" s="218">
        <v>44784</v>
      </c>
      <c r="B17765" s="111" t="s">
        <v>4522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13086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06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06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7592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06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06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8" t="s">
        <v>135</v>
      </c>
      <c r="C17770" s="378" t="s">
        <v>136</v>
      </c>
      <c r="D17770" s="470">
        <v>8</v>
      </c>
      <c r="E17770" s="446" t="s">
        <v>137</v>
      </c>
      <c r="F17770" s="380">
        <v>33000</v>
      </c>
      <c r="G17770" s="380">
        <f t="shared" si="506"/>
        <v>264000</v>
      </c>
      <c r="H17770" s="445" t="s">
        <v>558</v>
      </c>
      <c r="I17770" s="647"/>
    </row>
    <row r="17771" spans="1:9" hidden="1" x14ac:dyDescent="0.25">
      <c r="A17771" s="218">
        <v>44784</v>
      </c>
      <c r="B17771" s="63" t="s">
        <v>7042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13087</v>
      </c>
      <c r="I17771" s="401"/>
    </row>
    <row r="17772" spans="1:9" hidden="1" x14ac:dyDescent="0.25">
      <c r="A17772" s="218">
        <v>44784</v>
      </c>
      <c r="B17772" s="60" t="s">
        <v>7044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13087</v>
      </c>
      <c r="I17772" s="401"/>
    </row>
    <row r="17773" spans="1:9" hidden="1" x14ac:dyDescent="0.25">
      <c r="A17773" s="218">
        <v>44784</v>
      </c>
      <c r="B17773" s="75" t="s">
        <v>7590</v>
      </c>
      <c r="C17773" s="75" t="s">
        <v>7591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1"/>
    </row>
    <row r="17774" spans="1:9" hidden="1" x14ac:dyDescent="0.25">
      <c r="A17774" s="218">
        <v>44784</v>
      </c>
      <c r="B17774" s="63" t="s">
        <v>7042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07">F17774*D17774</f>
        <v>435000</v>
      </c>
      <c r="H17774" s="69" t="s">
        <v>552</v>
      </c>
      <c r="I17774" s="401"/>
    </row>
    <row r="17775" spans="1:9" hidden="1" x14ac:dyDescent="0.25">
      <c r="A17775" s="218">
        <v>44784</v>
      </c>
      <c r="B17775" s="60" t="s">
        <v>7044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07"/>
        <v>105000</v>
      </c>
      <c r="H17775" s="69" t="s">
        <v>552</v>
      </c>
      <c r="I17775" s="401"/>
    </row>
    <row r="17776" spans="1:9" hidden="1" x14ac:dyDescent="0.25">
      <c r="A17776" s="218">
        <v>44784</v>
      </c>
      <c r="B17776" s="60" t="s">
        <v>7598</v>
      </c>
      <c r="C17776" s="75" t="s">
        <v>105</v>
      </c>
      <c r="D17776" s="65">
        <v>0.8</v>
      </c>
      <c r="E17776" s="76" t="s">
        <v>13088</v>
      </c>
      <c r="F17776" s="105">
        <v>2300000</v>
      </c>
      <c r="G17776" s="68">
        <f t="shared" si="507"/>
        <v>1840000</v>
      </c>
      <c r="H17776" s="69" t="s">
        <v>2744</v>
      </c>
      <c r="I17776" s="401"/>
    </row>
    <row r="17777" spans="1:9" hidden="1" x14ac:dyDescent="0.25">
      <c r="A17777" s="218">
        <v>44784</v>
      </c>
      <c r="B17777" s="60" t="s">
        <v>7598</v>
      </c>
      <c r="C17777" s="75" t="s">
        <v>105</v>
      </c>
      <c r="D17777" s="65">
        <v>0.2</v>
      </c>
      <c r="E17777" s="76" t="s">
        <v>13088</v>
      </c>
      <c r="F17777" s="105">
        <v>2300000</v>
      </c>
      <c r="G17777" s="68">
        <f t="shared" si="507"/>
        <v>460000</v>
      </c>
      <c r="H17777" s="69" t="s">
        <v>825</v>
      </c>
      <c r="I17777" s="401" t="s">
        <v>13078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07"/>
        <v>75000</v>
      </c>
      <c r="H17778" s="69" t="s">
        <v>7607</v>
      </c>
      <c r="I17778" s="401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07"/>
        <v>20000</v>
      </c>
      <c r="H17779" s="69" t="s">
        <v>7607</v>
      </c>
      <c r="I17779" s="401"/>
    </row>
    <row r="17780" spans="1:9" hidden="1" x14ac:dyDescent="0.25">
      <c r="A17780" s="218">
        <v>44784</v>
      </c>
      <c r="B17780" s="111" t="s">
        <v>4522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07"/>
        <v>23000</v>
      </c>
      <c r="H17780" s="69" t="s">
        <v>7607</v>
      </c>
      <c r="I17780" s="401"/>
    </row>
    <row r="17781" spans="1:9" hidden="1" x14ac:dyDescent="0.25">
      <c r="A17781" s="218">
        <v>44784</v>
      </c>
      <c r="B17781" s="63" t="s">
        <v>4641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07"/>
        <v>206000</v>
      </c>
      <c r="H17781" s="69" t="s">
        <v>7607</v>
      </c>
      <c r="I17781" s="401"/>
    </row>
    <row r="17782" spans="1:9" hidden="1" x14ac:dyDescent="0.25">
      <c r="A17782" s="218">
        <v>44784</v>
      </c>
      <c r="B17782" s="111" t="s">
        <v>7509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07"/>
        <v>105000</v>
      </c>
      <c r="H17782" s="69" t="s">
        <v>687</v>
      </c>
      <c r="I17782" s="401" t="s">
        <v>13089</v>
      </c>
    </row>
    <row r="17783" spans="1:9" hidden="1" x14ac:dyDescent="0.25">
      <c r="A17783" s="218">
        <v>44784</v>
      </c>
      <c r="B17783" s="60" t="s">
        <v>7540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1" t="s">
        <v>13089</v>
      </c>
    </row>
    <row r="17784" spans="1:9" hidden="1" x14ac:dyDescent="0.25">
      <c r="A17784" s="218">
        <v>44784</v>
      </c>
      <c r="B17784" s="75" t="s">
        <v>7541</v>
      </c>
      <c r="C17784" s="75" t="s">
        <v>105</v>
      </c>
      <c r="D17784" s="65">
        <v>5</v>
      </c>
      <c r="E17784" s="411" t="s">
        <v>31</v>
      </c>
      <c r="F17784" s="67">
        <v>4000</v>
      </c>
      <c r="G17784" s="68">
        <f t="shared" si="507"/>
        <v>20000</v>
      </c>
      <c r="H17784" s="69" t="s">
        <v>687</v>
      </c>
      <c r="I17784" s="401" t="s">
        <v>13089</v>
      </c>
    </row>
    <row r="17785" spans="1:9" hidden="1" x14ac:dyDescent="0.25">
      <c r="A17785" s="218">
        <v>44784</v>
      </c>
      <c r="B17785" s="63" t="s">
        <v>13090</v>
      </c>
      <c r="C17785" s="60" t="s">
        <v>9784</v>
      </c>
      <c r="D17785" s="65">
        <v>3</v>
      </c>
      <c r="E17785" s="66" t="s">
        <v>31</v>
      </c>
      <c r="F17785" s="67">
        <v>1</v>
      </c>
      <c r="G17785" s="68">
        <f t="shared" si="507"/>
        <v>3</v>
      </c>
      <c r="H17785" s="69" t="s">
        <v>687</v>
      </c>
      <c r="I17785" s="401" t="s">
        <v>13089</v>
      </c>
    </row>
    <row r="17786" spans="1:9" hidden="1" x14ac:dyDescent="0.25">
      <c r="A17786" s="218">
        <v>44784</v>
      </c>
      <c r="B17786" s="60" t="s">
        <v>7224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07"/>
        <v>50000</v>
      </c>
      <c r="H17786" s="69" t="s">
        <v>687</v>
      </c>
      <c r="I17786" s="401" t="s">
        <v>13089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07"/>
        <v>7500</v>
      </c>
      <c r="H17787" s="69" t="s">
        <v>687</v>
      </c>
      <c r="I17787" s="401" t="s">
        <v>13089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07"/>
        <v>580000</v>
      </c>
      <c r="H17788" s="69" t="s">
        <v>687</v>
      </c>
      <c r="I17788" s="401" t="s">
        <v>13089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07"/>
        <v>170000</v>
      </c>
      <c r="H17789" s="69" t="s">
        <v>687</v>
      </c>
      <c r="I17789" s="401" t="s">
        <v>13089</v>
      </c>
    </row>
    <row r="17790" spans="1:9" hidden="1" x14ac:dyDescent="0.25">
      <c r="A17790" s="218">
        <v>44784</v>
      </c>
      <c r="B17790" s="79" t="s">
        <v>3442</v>
      </c>
      <c r="C17790" s="77" t="s">
        <v>13091</v>
      </c>
      <c r="D17790" s="65">
        <v>1</v>
      </c>
      <c r="E17790" s="411" t="s">
        <v>31</v>
      </c>
      <c r="F17790" s="67">
        <v>1650000</v>
      </c>
      <c r="G17790" s="68">
        <f t="shared" si="507"/>
        <v>1650000</v>
      </c>
      <c r="H17790" s="69" t="s">
        <v>687</v>
      </c>
      <c r="I17790" s="401" t="s">
        <v>13089</v>
      </c>
    </row>
    <row r="17791" spans="1:9" hidden="1" x14ac:dyDescent="0.25">
      <c r="A17791" s="218">
        <v>44784</v>
      </c>
      <c r="B17791" s="79" t="s">
        <v>3442</v>
      </c>
      <c r="C17791" s="77" t="s">
        <v>13092</v>
      </c>
      <c r="D17791" s="65">
        <v>1</v>
      </c>
      <c r="E17791" s="118" t="s">
        <v>31</v>
      </c>
      <c r="F17791" s="72">
        <v>1650000</v>
      </c>
      <c r="G17791" s="68">
        <f t="shared" si="507"/>
        <v>1650000</v>
      </c>
      <c r="H17791" s="69" t="s">
        <v>687</v>
      </c>
      <c r="I17791" s="401" t="s">
        <v>13089</v>
      </c>
    </row>
    <row r="17792" spans="1:9" hidden="1" x14ac:dyDescent="0.25">
      <c r="A17792" s="218">
        <v>44784</v>
      </c>
      <c r="B17792" s="79" t="s">
        <v>3442</v>
      </c>
      <c r="C17792" s="77" t="s">
        <v>13093</v>
      </c>
      <c r="D17792" s="60">
        <v>1</v>
      </c>
      <c r="E17792" s="118" t="s">
        <v>31</v>
      </c>
      <c r="F17792" s="72">
        <v>1650000</v>
      </c>
      <c r="G17792" s="95">
        <f t="shared" si="507"/>
        <v>1650000</v>
      </c>
      <c r="H17792" s="69" t="s">
        <v>687</v>
      </c>
      <c r="I17792" s="401" t="s">
        <v>13094</v>
      </c>
    </row>
    <row r="17793" spans="1:9" hidden="1" x14ac:dyDescent="0.25">
      <c r="A17793" s="218">
        <v>44784</v>
      </c>
      <c r="B17793" s="79" t="s">
        <v>3442</v>
      </c>
      <c r="C17793" s="77" t="s">
        <v>13095</v>
      </c>
      <c r="D17793" s="88">
        <v>1</v>
      </c>
      <c r="E17793" s="118" t="s">
        <v>31</v>
      </c>
      <c r="F17793" s="72">
        <v>1650000</v>
      </c>
      <c r="G17793" s="68">
        <f t="shared" si="507"/>
        <v>1650000</v>
      </c>
      <c r="H17793" s="69" t="s">
        <v>687</v>
      </c>
      <c r="I17793" s="401" t="s">
        <v>13094</v>
      </c>
    </row>
    <row r="17794" spans="1:9" hidden="1" x14ac:dyDescent="0.25">
      <c r="A17794" s="218">
        <v>44784</v>
      </c>
      <c r="B17794" s="79" t="s">
        <v>3442</v>
      </c>
      <c r="C17794" s="77" t="s">
        <v>13096</v>
      </c>
      <c r="D17794" s="65">
        <v>1</v>
      </c>
      <c r="E17794" s="76" t="s">
        <v>31</v>
      </c>
      <c r="F17794" s="72">
        <v>1650000</v>
      </c>
      <c r="G17794" s="68">
        <f t="shared" si="507"/>
        <v>1650000</v>
      </c>
      <c r="H17794" s="69" t="s">
        <v>687</v>
      </c>
      <c r="I17794" s="401" t="s">
        <v>13094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07"/>
        <v>870000</v>
      </c>
      <c r="H17795" s="69" t="s">
        <v>687</v>
      </c>
      <c r="I17795" s="401" t="s">
        <v>13094</v>
      </c>
    </row>
    <row r="17796" spans="1:9" hidden="1" x14ac:dyDescent="0.25">
      <c r="A17796" s="218">
        <v>44784</v>
      </c>
      <c r="B17796" s="60" t="s">
        <v>465</v>
      </c>
      <c r="C17796" s="60" t="s">
        <v>13097</v>
      </c>
      <c r="D17796" s="60">
        <v>1</v>
      </c>
      <c r="E17796" s="60" t="s">
        <v>31</v>
      </c>
      <c r="F17796" s="61">
        <v>1700000</v>
      </c>
      <c r="G17796" s="68">
        <f t="shared" si="507"/>
        <v>1700000</v>
      </c>
      <c r="H17796" s="69" t="s">
        <v>13098</v>
      </c>
      <c r="I17796" s="401" t="s">
        <v>13099</v>
      </c>
    </row>
    <row r="17797" spans="1:9" hidden="1" x14ac:dyDescent="0.25">
      <c r="A17797" s="218">
        <v>44784</v>
      </c>
      <c r="B17797" s="60" t="s">
        <v>465</v>
      </c>
      <c r="C17797" s="60" t="s">
        <v>13100</v>
      </c>
      <c r="D17797" s="60">
        <v>1</v>
      </c>
      <c r="E17797" s="60" t="s">
        <v>31</v>
      </c>
      <c r="F17797" s="61">
        <v>1700000</v>
      </c>
      <c r="G17797" s="68">
        <f t="shared" si="507"/>
        <v>1700000</v>
      </c>
      <c r="H17797" s="86" t="s">
        <v>13098</v>
      </c>
      <c r="I17797" s="401" t="s">
        <v>13099</v>
      </c>
    </row>
    <row r="17798" spans="1:9" hidden="1" x14ac:dyDescent="0.25">
      <c r="A17798" s="218">
        <v>44784</v>
      </c>
      <c r="B17798" s="60" t="s">
        <v>7603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07"/>
        <v>390000</v>
      </c>
      <c r="H17798" s="86" t="s">
        <v>13098</v>
      </c>
      <c r="I17798" s="401" t="s">
        <v>13099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07"/>
        <v>340000</v>
      </c>
      <c r="H17799" s="86" t="s">
        <v>552</v>
      </c>
      <c r="I17799" s="401" t="s">
        <v>13099</v>
      </c>
    </row>
    <row r="17800" spans="1:9" hidden="1" x14ac:dyDescent="0.25">
      <c r="A17800" s="218">
        <v>44784</v>
      </c>
      <c r="B17800" s="60" t="s">
        <v>8579</v>
      </c>
      <c r="C17800" s="60" t="s">
        <v>7332</v>
      </c>
      <c r="D17800" s="65">
        <v>1</v>
      </c>
      <c r="E17800" s="66" t="s">
        <v>31</v>
      </c>
      <c r="F17800" s="90">
        <v>58000</v>
      </c>
      <c r="G17800" s="68">
        <f t="shared" si="507"/>
        <v>58000</v>
      </c>
      <c r="H17800" s="86" t="s">
        <v>909</v>
      </c>
      <c r="I17800" s="60" t="s">
        <v>13101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07"/>
        <v>40000</v>
      </c>
      <c r="H17801" s="86" t="s">
        <v>909</v>
      </c>
      <c r="I17801" s="60" t="s">
        <v>13101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07"/>
        <v>193500</v>
      </c>
      <c r="H17802" s="86" t="s">
        <v>909</v>
      </c>
      <c r="I17802" s="60" t="s">
        <v>13101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07"/>
        <v>264000</v>
      </c>
      <c r="H17803" s="86" t="s">
        <v>1791</v>
      </c>
      <c r="I17803" s="60" t="s">
        <v>13102</v>
      </c>
    </row>
    <row r="17804" spans="1:9" hidden="1" x14ac:dyDescent="0.25">
      <c r="A17804" s="218">
        <v>44784</v>
      </c>
      <c r="B17804" s="60" t="s">
        <v>7593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07"/>
        <v>80000</v>
      </c>
      <c r="H17804" s="86" t="s">
        <v>1791</v>
      </c>
      <c r="I17804" s="60" t="s">
        <v>13102</v>
      </c>
    </row>
    <row r="17805" spans="1:9" hidden="1" x14ac:dyDescent="0.25">
      <c r="A17805" s="218">
        <v>44784</v>
      </c>
      <c r="B17805" s="94" t="s">
        <v>7594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07"/>
        <v>80000</v>
      </c>
      <c r="H17805" s="86" t="s">
        <v>1791</v>
      </c>
      <c r="I17805" s="60" t="s">
        <v>13102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07"/>
        <v>250000</v>
      </c>
      <c r="H17806" s="86" t="s">
        <v>1791</v>
      </c>
      <c r="I17806" s="60" t="s">
        <v>13102</v>
      </c>
    </row>
    <row r="17807" spans="1:9" hidden="1" x14ac:dyDescent="0.25">
      <c r="A17807" s="218">
        <v>44784</v>
      </c>
      <c r="B17807" s="60" t="s">
        <v>6932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07"/>
        <v>298200</v>
      </c>
      <c r="H17807" s="86" t="s">
        <v>1791</v>
      </c>
      <c r="I17807" s="60" t="s">
        <v>13102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07"/>
        <v>675000</v>
      </c>
      <c r="H17808" s="86" t="s">
        <v>1791</v>
      </c>
      <c r="I17808" s="60" t="s">
        <v>13102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07"/>
        <v>10000</v>
      </c>
      <c r="H17809" s="86" t="s">
        <v>1791</v>
      </c>
      <c r="I17809" s="60" t="s">
        <v>13102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07"/>
        <v>208134</v>
      </c>
      <c r="H17810" s="86" t="s">
        <v>1791</v>
      </c>
      <c r="I17810" s="60" t="s">
        <v>13102</v>
      </c>
    </row>
    <row r="17811" spans="1:9" hidden="1" x14ac:dyDescent="0.25">
      <c r="A17811" s="218">
        <v>44784</v>
      </c>
      <c r="B17811" s="79" t="s">
        <v>7604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07"/>
        <v>180000</v>
      </c>
      <c r="H17811" s="86" t="s">
        <v>1146</v>
      </c>
      <c r="I17811" s="60" t="s">
        <v>13080</v>
      </c>
    </row>
    <row r="17812" spans="1:9" hidden="1" x14ac:dyDescent="0.25">
      <c r="A17812" s="218">
        <v>44815</v>
      </c>
      <c r="B17812" s="60" t="s">
        <v>13086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7621</v>
      </c>
      <c r="C17813" s="75" t="s">
        <v>6142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08">F17816*D17816</f>
        <v>75000</v>
      </c>
      <c r="H17816" s="69" t="s">
        <v>552</v>
      </c>
      <c r="I17816" s="73" t="s">
        <v>13103</v>
      </c>
    </row>
    <row r="17817" spans="1:9" hidden="1" x14ac:dyDescent="0.25">
      <c r="A17817" s="218">
        <v>44815</v>
      </c>
      <c r="B17817" s="63" t="s">
        <v>5937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9400</v>
      </c>
      <c r="C17818" s="353" t="s">
        <v>13104</v>
      </c>
      <c r="D17818" s="65">
        <v>1</v>
      </c>
      <c r="E17818" s="76" t="s">
        <v>31</v>
      </c>
      <c r="F17818" s="72">
        <v>475000</v>
      </c>
      <c r="G17818" s="217">
        <f t="shared" si="508"/>
        <v>475000</v>
      </c>
      <c r="H17818" s="69" t="s">
        <v>138</v>
      </c>
      <c r="I17818" s="73" t="s">
        <v>13105</v>
      </c>
    </row>
    <row r="17819" spans="1:9" hidden="1" x14ac:dyDescent="0.25">
      <c r="A17819" s="218">
        <v>44815</v>
      </c>
      <c r="B17819" s="60" t="s">
        <v>9400</v>
      </c>
      <c r="C17819" s="60" t="s">
        <v>13106</v>
      </c>
      <c r="D17819" s="88">
        <v>1</v>
      </c>
      <c r="E17819" s="71" t="s">
        <v>31</v>
      </c>
      <c r="F17819" s="72">
        <v>475000</v>
      </c>
      <c r="G17819" s="68">
        <f t="shared" si="508"/>
        <v>475000</v>
      </c>
      <c r="H17819" s="69" t="s">
        <v>138</v>
      </c>
      <c r="I17819" s="73" t="s">
        <v>13105</v>
      </c>
    </row>
    <row r="17820" spans="1:9" hidden="1" x14ac:dyDescent="0.25">
      <c r="A17820" s="218">
        <v>44815</v>
      </c>
      <c r="B17820" s="79" t="s">
        <v>7604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08"/>
        <v>180000</v>
      </c>
      <c r="H17820" s="69" t="s">
        <v>138</v>
      </c>
      <c r="I17820" s="73" t="s">
        <v>13105</v>
      </c>
    </row>
    <row r="17821" spans="1:9" hidden="1" x14ac:dyDescent="0.25">
      <c r="A17821" s="218">
        <v>44815</v>
      </c>
      <c r="B17821" s="94" t="s">
        <v>7622</v>
      </c>
      <c r="C17821" s="75" t="s">
        <v>6142</v>
      </c>
      <c r="D17821" s="65">
        <v>2</v>
      </c>
      <c r="E17821" s="411" t="s">
        <v>31</v>
      </c>
      <c r="F17821" s="67">
        <v>55000</v>
      </c>
      <c r="G17821" s="68">
        <f t="shared" si="508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9556</v>
      </c>
      <c r="C17822" s="87" t="s">
        <v>13107</v>
      </c>
      <c r="D17822" s="65">
        <v>1</v>
      </c>
      <c r="E17822" s="76" t="s">
        <v>31</v>
      </c>
      <c r="F17822" s="224">
        <v>1400000</v>
      </c>
      <c r="G17822" s="68">
        <f t="shared" si="508"/>
        <v>1400000</v>
      </c>
      <c r="H17822" s="69" t="s">
        <v>1306</v>
      </c>
      <c r="I17822" s="73" t="s">
        <v>13108</v>
      </c>
    </row>
    <row r="17823" spans="1:9" hidden="1" x14ac:dyDescent="0.25">
      <c r="A17823" s="218">
        <v>44815</v>
      </c>
      <c r="B17823" s="79" t="s">
        <v>7604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08"/>
        <v>180000</v>
      </c>
      <c r="H17823" s="69" t="s">
        <v>1306</v>
      </c>
      <c r="I17823" s="73" t="s">
        <v>13108</v>
      </c>
    </row>
    <row r="17824" spans="1:9" hidden="1" x14ac:dyDescent="0.25">
      <c r="A17824" s="218">
        <v>44815</v>
      </c>
      <c r="B17824" s="63" t="s">
        <v>7524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08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1"/>
    </row>
    <row r="17826" spans="1:9" hidden="1" x14ac:dyDescent="0.25">
      <c r="A17826" s="218">
        <v>44815</v>
      </c>
      <c r="B17826" s="60" t="s">
        <v>7616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1"/>
    </row>
    <row r="17827" spans="1:9" hidden="1" x14ac:dyDescent="0.25">
      <c r="A17827" s="218">
        <v>44815</v>
      </c>
      <c r="B17827" s="63" t="s">
        <v>7619</v>
      </c>
      <c r="C17827" s="75" t="s">
        <v>6142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1"/>
    </row>
    <row r="17828" spans="1:9" hidden="1" x14ac:dyDescent="0.25">
      <c r="A17828" s="218">
        <v>44815</v>
      </c>
      <c r="B17828" s="74" t="s">
        <v>7620</v>
      </c>
      <c r="C17828" s="75" t="s">
        <v>6142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1"/>
    </row>
    <row r="17829" spans="1:9" hidden="1" x14ac:dyDescent="0.25">
      <c r="A17829" s="218">
        <v>44815</v>
      </c>
      <c r="B17829" s="63" t="s">
        <v>7613</v>
      </c>
      <c r="C17829" s="63" t="s">
        <v>7614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7615</v>
      </c>
      <c r="I17829" s="401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7615</v>
      </c>
      <c r="I17830" s="401"/>
    </row>
    <row r="17831" spans="1:9" hidden="1" x14ac:dyDescent="0.25">
      <c r="A17831" s="218">
        <v>44815</v>
      </c>
      <c r="B17831" s="79" t="s">
        <v>7618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7615</v>
      </c>
      <c r="I17831" s="401"/>
    </row>
    <row r="17832" spans="1:9" hidden="1" x14ac:dyDescent="0.25">
      <c r="A17832" s="218">
        <v>44815</v>
      </c>
      <c r="B17832" s="60" t="s">
        <v>7606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7607</v>
      </c>
      <c r="I17832" s="401"/>
    </row>
    <row r="17833" spans="1:9" hidden="1" x14ac:dyDescent="0.25">
      <c r="A17833" s="218">
        <v>44815</v>
      </c>
      <c r="B17833" s="60" t="s">
        <v>7608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09">F17833*D17833</f>
        <v>52000</v>
      </c>
      <c r="H17833" s="69" t="s">
        <v>7607</v>
      </c>
      <c r="I17833" s="401"/>
    </row>
    <row r="17834" spans="1:9" hidden="1" x14ac:dyDescent="0.25">
      <c r="A17834" s="218">
        <v>44815</v>
      </c>
      <c r="B17834" s="75" t="s">
        <v>7609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09"/>
        <v>15000</v>
      </c>
      <c r="H17834" s="69" t="s">
        <v>7607</v>
      </c>
      <c r="I17834" s="401"/>
    </row>
    <row r="17835" spans="1:9" hidden="1" x14ac:dyDescent="0.25">
      <c r="A17835" s="218">
        <v>44815</v>
      </c>
      <c r="B17835" s="74" t="s">
        <v>7610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09"/>
        <v>7500</v>
      </c>
      <c r="H17835" s="69" t="s">
        <v>7607</v>
      </c>
      <c r="I17835" s="401"/>
    </row>
    <row r="17836" spans="1:9" hidden="1" x14ac:dyDescent="0.25">
      <c r="A17836" s="218">
        <v>44815</v>
      </c>
      <c r="B17836" s="60" t="s">
        <v>7611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09"/>
        <v>2200</v>
      </c>
      <c r="H17836" s="69" t="s">
        <v>7607</v>
      </c>
      <c r="I17836" s="401"/>
    </row>
    <row r="17837" spans="1:9" hidden="1" x14ac:dyDescent="0.25">
      <c r="A17837" s="218">
        <v>44815</v>
      </c>
      <c r="B17837" s="94" t="s">
        <v>7612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09"/>
        <v>3300</v>
      </c>
      <c r="H17837" s="69" t="s">
        <v>7607</v>
      </c>
      <c r="I17837" s="401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09"/>
        <v>12500</v>
      </c>
      <c r="H17838" s="69" t="s">
        <v>7607</v>
      </c>
      <c r="I17838" s="401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09"/>
        <v>75000</v>
      </c>
      <c r="H17839" s="69" t="s">
        <v>7607</v>
      </c>
      <c r="I17839" s="401"/>
    </row>
    <row r="17840" spans="1:9" hidden="1" x14ac:dyDescent="0.25">
      <c r="A17840" s="218">
        <v>44815</v>
      </c>
      <c r="B17840" s="111" t="s">
        <v>4522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09"/>
        <v>11500</v>
      </c>
      <c r="H17840" s="69" t="s">
        <v>7607</v>
      </c>
      <c r="I17840" s="401"/>
    </row>
    <row r="17841" spans="1:9" hidden="1" x14ac:dyDescent="0.25">
      <c r="A17841" s="218">
        <v>44815</v>
      </c>
      <c r="B17841" s="74" t="s">
        <v>5947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09"/>
        <v>292000</v>
      </c>
      <c r="H17841" s="69" t="s">
        <v>12966</v>
      </c>
      <c r="I17841" s="401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09"/>
        <v>93000</v>
      </c>
      <c r="H17842" s="69" t="s">
        <v>198</v>
      </c>
      <c r="I17842" s="401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09"/>
        <v>22500</v>
      </c>
      <c r="H17843" s="69" t="s">
        <v>1146</v>
      </c>
      <c r="I17843" s="401" t="s">
        <v>13109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1" t="s">
        <v>13109</v>
      </c>
    </row>
    <row r="17845" spans="1:9" hidden="1" x14ac:dyDescent="0.25">
      <c r="A17845" s="218">
        <v>44815</v>
      </c>
      <c r="B17845" s="60" t="s">
        <v>4049</v>
      </c>
      <c r="C17845" s="60" t="s">
        <v>7359</v>
      </c>
      <c r="D17845" s="60">
        <v>1</v>
      </c>
      <c r="E17845" s="60" t="s">
        <v>31</v>
      </c>
      <c r="F17845" s="61">
        <v>126156</v>
      </c>
      <c r="G17845" s="68">
        <f t="shared" si="509"/>
        <v>126156</v>
      </c>
      <c r="H17845" s="86" t="s">
        <v>1146</v>
      </c>
      <c r="I17845" s="401" t="s">
        <v>13109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09"/>
        <v>297000</v>
      </c>
      <c r="H17846" s="69" t="s">
        <v>2744</v>
      </c>
      <c r="I17846" s="73" t="s">
        <v>13110</v>
      </c>
    </row>
    <row r="17847" spans="1:9" hidden="1" x14ac:dyDescent="0.25">
      <c r="A17847" s="218">
        <v>44845</v>
      </c>
      <c r="B17847" s="60" t="s">
        <v>8366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09"/>
        <v>83000</v>
      </c>
      <c r="H17847" s="69" t="s">
        <v>2744</v>
      </c>
      <c r="I17847" s="73" t="s">
        <v>13110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7629</v>
      </c>
      <c r="I17848" s="73"/>
    </row>
    <row r="17849" spans="1:9" hidden="1" x14ac:dyDescent="0.25">
      <c r="A17849" s="218">
        <v>44845</v>
      </c>
      <c r="B17849" s="74" t="s">
        <v>5947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09"/>
        <v>219000</v>
      </c>
      <c r="H17849" s="69" t="s">
        <v>12966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09"/>
        <v>77500</v>
      </c>
      <c r="H17850" s="69" t="s">
        <v>12966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12966</v>
      </c>
      <c r="I17851" s="73"/>
    </row>
    <row r="17852" spans="1:9" hidden="1" x14ac:dyDescent="0.25">
      <c r="A17852" s="218">
        <v>44845</v>
      </c>
      <c r="B17852" s="60" t="s">
        <v>7630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7629</v>
      </c>
      <c r="I17852" s="73"/>
    </row>
    <row r="17853" spans="1:9" hidden="1" x14ac:dyDescent="0.25">
      <c r="A17853" s="218">
        <v>44845</v>
      </c>
      <c r="B17853" s="63" t="s">
        <v>7636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7629</v>
      </c>
      <c r="I17853" s="73"/>
    </row>
    <row r="17854" spans="1:9" hidden="1" x14ac:dyDescent="0.25">
      <c r="A17854" s="218">
        <v>44845</v>
      </c>
      <c r="B17854" s="79" t="s">
        <v>7637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7629</v>
      </c>
      <c r="I17854" s="73"/>
    </row>
    <row r="17855" spans="1:9" hidden="1" x14ac:dyDescent="0.25">
      <c r="A17855" s="218">
        <v>44845</v>
      </c>
      <c r="B17855" s="60" t="s">
        <v>13086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7629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09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09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09"/>
        <v>297000</v>
      </c>
      <c r="H17858" s="69" t="s">
        <v>1301</v>
      </c>
      <c r="I17858" s="73" t="s">
        <v>13111</v>
      </c>
    </row>
    <row r="17859" spans="1:9" hidden="1" x14ac:dyDescent="0.25">
      <c r="A17859" s="218">
        <v>44845</v>
      </c>
      <c r="B17859" s="60" t="s">
        <v>8366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09"/>
        <v>83000</v>
      </c>
      <c r="H17859" s="69" t="s">
        <v>1301</v>
      </c>
      <c r="I17859" s="73" t="s">
        <v>13111</v>
      </c>
    </row>
    <row r="17860" spans="1:9" hidden="1" x14ac:dyDescent="0.25">
      <c r="A17860" s="218">
        <v>44845</v>
      </c>
      <c r="B17860" s="63" t="s">
        <v>7625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09"/>
        <v>240000</v>
      </c>
      <c r="H17860" s="69" t="s">
        <v>687</v>
      </c>
      <c r="I17860" s="401" t="s">
        <v>13112</v>
      </c>
    </row>
    <row r="17861" spans="1:9" hidden="1" x14ac:dyDescent="0.25">
      <c r="A17861" s="218">
        <v>44845</v>
      </c>
      <c r="B17861" s="94" t="s">
        <v>7626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09"/>
        <v>3591000</v>
      </c>
      <c r="H17861" s="69" t="s">
        <v>687</v>
      </c>
      <c r="I17861" s="401" t="s">
        <v>13112</v>
      </c>
    </row>
    <row r="17862" spans="1:9" hidden="1" x14ac:dyDescent="0.25">
      <c r="A17862" s="218">
        <v>44845</v>
      </c>
      <c r="B17862" s="79" t="s">
        <v>7628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09"/>
        <v>2045000</v>
      </c>
      <c r="H17862" s="69" t="s">
        <v>687</v>
      </c>
      <c r="I17862" s="401" t="s">
        <v>13112</v>
      </c>
    </row>
    <row r="17863" spans="1:9" hidden="1" x14ac:dyDescent="0.25">
      <c r="A17863" s="218">
        <v>44845</v>
      </c>
      <c r="B17863" s="60" t="s">
        <v>9400</v>
      </c>
      <c r="C17863" s="75" t="s">
        <v>13113</v>
      </c>
      <c r="D17863" s="65">
        <v>1</v>
      </c>
      <c r="E17863" s="71" t="s">
        <v>31</v>
      </c>
      <c r="F17863" s="72">
        <v>475000</v>
      </c>
      <c r="G17863" s="68">
        <f t="shared" si="509"/>
        <v>475000</v>
      </c>
      <c r="H17863" s="69" t="s">
        <v>147</v>
      </c>
      <c r="I17863" s="401" t="s">
        <v>13114</v>
      </c>
    </row>
    <row r="17864" spans="1:9" hidden="1" x14ac:dyDescent="0.25">
      <c r="A17864" s="218">
        <v>44845</v>
      </c>
      <c r="B17864" s="111" t="s">
        <v>8579</v>
      </c>
      <c r="C17864" s="60" t="s">
        <v>7332</v>
      </c>
      <c r="D17864" s="65">
        <v>2</v>
      </c>
      <c r="E17864" s="76" t="s">
        <v>31</v>
      </c>
      <c r="F17864" s="72">
        <v>58000</v>
      </c>
      <c r="G17864" s="68">
        <f t="shared" si="509"/>
        <v>116000</v>
      </c>
      <c r="H17864" s="69" t="s">
        <v>147</v>
      </c>
      <c r="I17864" s="401" t="s">
        <v>13114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09"/>
        <v>69378</v>
      </c>
      <c r="H17865" s="69" t="s">
        <v>147</v>
      </c>
      <c r="I17865" s="401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09"/>
        <v>45000</v>
      </c>
      <c r="H17866" s="69" t="s">
        <v>1043</v>
      </c>
      <c r="I17866" s="401"/>
    </row>
    <row r="17867" spans="1:9" hidden="1" x14ac:dyDescent="0.25">
      <c r="A17867" s="218">
        <v>44845</v>
      </c>
      <c r="B17867" s="60" t="s">
        <v>6711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09"/>
        <v>470000</v>
      </c>
      <c r="H17867" s="69" t="s">
        <v>1043</v>
      </c>
      <c r="I17867" s="401"/>
    </row>
    <row r="17868" spans="1:9" hidden="1" x14ac:dyDescent="0.25">
      <c r="A17868" s="218">
        <v>44845</v>
      </c>
      <c r="B17868" s="75" t="s">
        <v>7631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09"/>
        <v>285000</v>
      </c>
      <c r="H17868" s="69" t="s">
        <v>1043</v>
      </c>
      <c r="I17868" s="401"/>
    </row>
    <row r="17869" spans="1:9" hidden="1" x14ac:dyDescent="0.25">
      <c r="A17869" s="218">
        <v>44845</v>
      </c>
      <c r="B17869" s="74" t="s">
        <v>7632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09"/>
        <v>280000</v>
      </c>
      <c r="H17869" s="69" t="s">
        <v>1043</v>
      </c>
      <c r="I17869" s="401"/>
    </row>
    <row r="17870" spans="1:9" hidden="1" x14ac:dyDescent="0.25">
      <c r="A17870" s="218">
        <v>44845</v>
      </c>
      <c r="B17870" s="60" t="s">
        <v>7633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09"/>
        <v>130000</v>
      </c>
      <c r="H17870" s="69" t="s">
        <v>13115</v>
      </c>
      <c r="I17870" s="401"/>
    </row>
    <row r="17871" spans="1:9" hidden="1" x14ac:dyDescent="0.25">
      <c r="A17871" s="218">
        <v>44845</v>
      </c>
      <c r="B17871" s="94" t="s">
        <v>7635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09"/>
        <v>160000</v>
      </c>
      <c r="H17871" s="69" t="s">
        <v>1043</v>
      </c>
      <c r="I17871" s="401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09"/>
        <v>28000</v>
      </c>
      <c r="H17872" s="69" t="s">
        <v>1043</v>
      </c>
      <c r="I17872" s="401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09"/>
        <v>155000</v>
      </c>
      <c r="H17873" s="69" t="s">
        <v>565</v>
      </c>
      <c r="I17873" s="401"/>
    </row>
    <row r="17874" spans="1:9" hidden="1" x14ac:dyDescent="0.25">
      <c r="A17874" s="218">
        <v>44845</v>
      </c>
      <c r="B17874" s="60" t="s">
        <v>13086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09"/>
        <v>20000</v>
      </c>
      <c r="H17874" s="69" t="s">
        <v>134</v>
      </c>
      <c r="I17874" s="401"/>
    </row>
    <row r="17875" spans="1:9" hidden="1" x14ac:dyDescent="0.25">
      <c r="A17875" s="218">
        <v>44845</v>
      </c>
      <c r="B17875" s="60" t="s">
        <v>115</v>
      </c>
      <c r="C17875" s="60" t="s">
        <v>13116</v>
      </c>
      <c r="D17875" s="65">
        <v>1</v>
      </c>
      <c r="E17875" s="76" t="s">
        <v>31</v>
      </c>
      <c r="F17875" s="224">
        <v>2100000</v>
      </c>
      <c r="G17875" s="68">
        <f t="shared" si="509"/>
        <v>2100000</v>
      </c>
      <c r="H17875" s="86" t="s">
        <v>1105</v>
      </c>
      <c r="I17875" s="401" t="s">
        <v>13117</v>
      </c>
    </row>
    <row r="17876" spans="1:9" hidden="1" x14ac:dyDescent="0.25">
      <c r="A17876" s="218">
        <v>44845</v>
      </c>
      <c r="B17876" s="60" t="s">
        <v>115</v>
      </c>
      <c r="C17876" s="60" t="s">
        <v>13118</v>
      </c>
      <c r="D17876" s="60">
        <v>1</v>
      </c>
      <c r="E17876" s="60" t="s">
        <v>31</v>
      </c>
      <c r="F17876" s="61">
        <v>2100000</v>
      </c>
      <c r="G17876" s="68">
        <f t="shared" si="509"/>
        <v>2100000</v>
      </c>
      <c r="H17876" s="86" t="s">
        <v>1105</v>
      </c>
      <c r="I17876" s="401" t="s">
        <v>13117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09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09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7640</v>
      </c>
      <c r="C17879" s="75" t="s">
        <v>105</v>
      </c>
      <c r="D17879" s="65">
        <v>2</v>
      </c>
      <c r="E17879" s="411" t="s">
        <v>31</v>
      </c>
      <c r="F17879" s="67">
        <v>110000</v>
      </c>
      <c r="G17879" s="68">
        <f t="shared" si="509"/>
        <v>220000</v>
      </c>
      <c r="H17879" s="69" t="s">
        <v>7641</v>
      </c>
      <c r="I17879" s="60"/>
    </row>
    <row r="17880" spans="1:9" hidden="1" x14ac:dyDescent="0.25">
      <c r="A17880" s="218">
        <v>44845</v>
      </c>
      <c r="B17880" s="60" t="s">
        <v>12037</v>
      </c>
      <c r="C17880" s="60" t="s">
        <v>13119</v>
      </c>
      <c r="D17880" s="65">
        <v>1</v>
      </c>
      <c r="E17880" s="76" t="s">
        <v>31</v>
      </c>
      <c r="F17880" s="68">
        <v>1400000</v>
      </c>
      <c r="G17880" s="68">
        <f t="shared" si="509"/>
        <v>1400000</v>
      </c>
      <c r="H17880" s="86" t="s">
        <v>1890</v>
      </c>
      <c r="I17880" s="60" t="s">
        <v>13120</v>
      </c>
    </row>
    <row r="17881" spans="1:9" hidden="1" x14ac:dyDescent="0.25">
      <c r="A17881" s="218">
        <v>44845</v>
      </c>
      <c r="B17881" s="60" t="s">
        <v>12037</v>
      </c>
      <c r="C17881" s="60" t="s">
        <v>13121</v>
      </c>
      <c r="D17881" s="60">
        <v>1</v>
      </c>
      <c r="E17881" s="76" t="s">
        <v>31</v>
      </c>
      <c r="F17881" s="68">
        <v>1400000</v>
      </c>
      <c r="G17881" s="68">
        <f t="shared" si="509"/>
        <v>1400000</v>
      </c>
      <c r="H17881" s="86" t="s">
        <v>1890</v>
      </c>
      <c r="I17881" s="60" t="s">
        <v>13120</v>
      </c>
    </row>
    <row r="17882" spans="1:9" hidden="1" x14ac:dyDescent="0.25">
      <c r="A17882" s="218">
        <v>44845</v>
      </c>
      <c r="B17882" s="60" t="s">
        <v>12037</v>
      </c>
      <c r="C17882" s="87" t="s">
        <v>13122</v>
      </c>
      <c r="D17882" s="60">
        <v>1</v>
      </c>
      <c r="E17882" s="76" t="s">
        <v>31</v>
      </c>
      <c r="F17882" s="68">
        <v>1400000</v>
      </c>
      <c r="G17882" s="68">
        <f t="shared" si="509"/>
        <v>1400000</v>
      </c>
      <c r="H17882" s="86" t="s">
        <v>1890</v>
      </c>
      <c r="I17882" s="60" t="s">
        <v>13120</v>
      </c>
    </row>
    <row r="17883" spans="1:9" hidden="1" x14ac:dyDescent="0.25">
      <c r="A17883" s="218">
        <v>44845</v>
      </c>
      <c r="B17883" s="60" t="s">
        <v>12037</v>
      </c>
      <c r="C17883" s="75" t="s">
        <v>13123</v>
      </c>
      <c r="D17883" s="60">
        <v>1</v>
      </c>
      <c r="E17883" s="76" t="s">
        <v>31</v>
      </c>
      <c r="F17883" s="68">
        <v>1400000</v>
      </c>
      <c r="G17883" s="68">
        <f t="shared" si="509"/>
        <v>1400000</v>
      </c>
      <c r="H17883" s="86" t="s">
        <v>1890</v>
      </c>
      <c r="I17883" s="60" t="s">
        <v>13120</v>
      </c>
    </row>
    <row r="17884" spans="1:9" hidden="1" x14ac:dyDescent="0.25">
      <c r="A17884" s="218">
        <v>44845</v>
      </c>
      <c r="B17884" s="60" t="s">
        <v>465</v>
      </c>
      <c r="C17884" s="75" t="s">
        <v>13124</v>
      </c>
      <c r="D17884" s="65">
        <v>1</v>
      </c>
      <c r="E17884" s="76" t="s">
        <v>31</v>
      </c>
      <c r="F17884" s="67">
        <v>1700000</v>
      </c>
      <c r="G17884" s="68">
        <f t="shared" si="509"/>
        <v>1700000</v>
      </c>
      <c r="H17884" s="86" t="s">
        <v>1890</v>
      </c>
      <c r="I17884" s="60" t="s">
        <v>13120</v>
      </c>
    </row>
    <row r="17885" spans="1:9" hidden="1" x14ac:dyDescent="0.25">
      <c r="A17885" s="218">
        <v>44845</v>
      </c>
      <c r="B17885" s="60" t="s">
        <v>465</v>
      </c>
      <c r="C17885" s="188" t="s">
        <v>13125</v>
      </c>
      <c r="D17885" s="65">
        <v>1</v>
      </c>
      <c r="E17885" s="76" t="s">
        <v>31</v>
      </c>
      <c r="F17885" s="67">
        <v>1700000</v>
      </c>
      <c r="G17885" s="68">
        <f t="shared" si="509"/>
        <v>1700000</v>
      </c>
      <c r="H17885" s="86" t="s">
        <v>1890</v>
      </c>
      <c r="I17885" s="60" t="s">
        <v>13120</v>
      </c>
    </row>
    <row r="17886" spans="1:9" hidden="1" x14ac:dyDescent="0.25">
      <c r="A17886" s="218">
        <v>44845</v>
      </c>
      <c r="B17886" s="60" t="s">
        <v>465</v>
      </c>
      <c r="C17886" s="87" t="s">
        <v>13126</v>
      </c>
      <c r="D17886" s="65">
        <v>1</v>
      </c>
      <c r="E17886" s="76" t="s">
        <v>31</v>
      </c>
      <c r="F17886" s="67">
        <v>1700000</v>
      </c>
      <c r="G17886" s="68">
        <f t="shared" si="509"/>
        <v>1700000</v>
      </c>
      <c r="H17886" s="86" t="s">
        <v>1890</v>
      </c>
      <c r="I17886" s="60" t="s">
        <v>13120</v>
      </c>
    </row>
    <row r="17887" spans="1:9" hidden="1" x14ac:dyDescent="0.25">
      <c r="A17887" s="218">
        <v>44845</v>
      </c>
      <c r="B17887" s="60" t="s">
        <v>465</v>
      </c>
      <c r="C17887" s="60" t="s">
        <v>13127</v>
      </c>
      <c r="D17887" s="60">
        <v>1</v>
      </c>
      <c r="E17887" s="76" t="s">
        <v>31</v>
      </c>
      <c r="F17887" s="67">
        <v>1700000</v>
      </c>
      <c r="G17887" s="68">
        <f t="shared" si="509"/>
        <v>1700000</v>
      </c>
      <c r="H17887" s="86" t="s">
        <v>1890</v>
      </c>
      <c r="I17887" s="60" t="s">
        <v>13120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09"/>
        <v>6350000</v>
      </c>
      <c r="H17888" s="86" t="s">
        <v>1890</v>
      </c>
      <c r="I17888" s="60" t="s">
        <v>13120</v>
      </c>
    </row>
    <row r="17889" spans="1:9" hidden="1" x14ac:dyDescent="0.25">
      <c r="A17889" s="218">
        <v>44845</v>
      </c>
      <c r="B17889" s="60" t="s">
        <v>7603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09"/>
        <v>390000</v>
      </c>
      <c r="H17889" s="86" t="s">
        <v>1890</v>
      </c>
      <c r="I17889" s="60" t="s">
        <v>13120</v>
      </c>
    </row>
    <row r="17890" spans="1:9" hidden="1" x14ac:dyDescent="0.25">
      <c r="A17890" s="218">
        <v>44845</v>
      </c>
      <c r="B17890" s="79" t="s">
        <v>7604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09"/>
        <v>360000</v>
      </c>
      <c r="H17890" s="86" t="s">
        <v>1890</v>
      </c>
      <c r="I17890" s="60" t="s">
        <v>13120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13120</v>
      </c>
    </row>
    <row r="17892" spans="1:9" hidden="1" x14ac:dyDescent="0.25">
      <c r="A17892" s="218">
        <v>44845</v>
      </c>
      <c r="B17892" s="94" t="s">
        <v>7623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13128</v>
      </c>
    </row>
    <row r="17893" spans="1:9" hidden="1" x14ac:dyDescent="0.25">
      <c r="A17893" s="218">
        <v>44845</v>
      </c>
      <c r="B17893" s="94" t="s">
        <v>7624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13128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09"/>
        <v>624402</v>
      </c>
      <c r="H17894" s="69" t="s">
        <v>1890</v>
      </c>
      <c r="I17894" s="60" t="s">
        <v>13128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09"/>
        <v>77500</v>
      </c>
      <c r="H17895" s="69" t="s">
        <v>7657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09"/>
        <v>387500</v>
      </c>
      <c r="H17896" s="69" t="s">
        <v>12966</v>
      </c>
      <c r="I17896" s="73"/>
    </row>
    <row r="17897" spans="1:9" hidden="1" x14ac:dyDescent="0.25">
      <c r="A17897" s="218">
        <v>44876</v>
      </c>
      <c r="B17897" s="74" t="s">
        <v>5947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12966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12966</v>
      </c>
      <c r="I17898" s="73"/>
    </row>
    <row r="17899" spans="1:9" hidden="1" x14ac:dyDescent="0.25">
      <c r="A17899" s="218">
        <v>44876</v>
      </c>
      <c r="B17899" s="74" t="s">
        <v>7654</v>
      </c>
      <c r="C17899" s="75" t="s">
        <v>7303</v>
      </c>
      <c r="D17899" s="65">
        <v>2</v>
      </c>
      <c r="E17899" s="76" t="s">
        <v>31</v>
      </c>
      <c r="F17899" s="72">
        <v>1</v>
      </c>
      <c r="G17899" s="95">
        <f t="shared" ref="G17899:G17908" si="510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12037</v>
      </c>
      <c r="C17900" s="60" t="s">
        <v>13129</v>
      </c>
      <c r="D17900" s="60">
        <v>1</v>
      </c>
      <c r="E17900" s="71" t="s">
        <v>31</v>
      </c>
      <c r="F17900" s="61">
        <v>1400000</v>
      </c>
      <c r="G17900" s="68">
        <f t="shared" si="510"/>
        <v>1400000</v>
      </c>
      <c r="H17900" s="442" t="s">
        <v>3239</v>
      </c>
      <c r="I17900" s="73" t="s">
        <v>13130</v>
      </c>
    </row>
    <row r="17901" spans="1:9" hidden="1" x14ac:dyDescent="0.25">
      <c r="A17901" s="218">
        <v>44876</v>
      </c>
      <c r="B17901" s="60" t="s">
        <v>7646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2" t="s">
        <v>3239</v>
      </c>
      <c r="I17901" s="73" t="s">
        <v>13130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2" t="s">
        <v>3239</v>
      </c>
      <c r="I17902" s="73" t="s">
        <v>13130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10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7649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10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13131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4169</v>
      </c>
      <c r="C17906" s="60" t="s">
        <v>8582</v>
      </c>
      <c r="D17906" s="65">
        <v>1</v>
      </c>
      <c r="E17906" s="66" t="s">
        <v>31</v>
      </c>
      <c r="F17906" s="72">
        <v>31000</v>
      </c>
      <c r="G17906" s="68">
        <f t="shared" si="510"/>
        <v>31000</v>
      </c>
      <c r="H17906" s="69" t="s">
        <v>3530</v>
      </c>
      <c r="I17906" s="401" t="s">
        <v>13132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10"/>
        <v>34689</v>
      </c>
      <c r="H17907" s="69" t="s">
        <v>3530</v>
      </c>
      <c r="I17907" s="401" t="s">
        <v>13132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10"/>
        <v>297000</v>
      </c>
      <c r="H17908" s="69" t="s">
        <v>825</v>
      </c>
      <c r="I17908" s="401" t="s">
        <v>13133</v>
      </c>
    </row>
    <row r="17909" spans="1:9" hidden="1" x14ac:dyDescent="0.25">
      <c r="A17909" s="218">
        <v>44876</v>
      </c>
      <c r="B17909" s="60" t="s">
        <v>8366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1" t="s">
        <v>13133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11">F17910*D17910</f>
        <v>264000</v>
      </c>
      <c r="H17910" s="69" t="s">
        <v>909</v>
      </c>
      <c r="I17910" s="401" t="s">
        <v>13134</v>
      </c>
    </row>
    <row r="17911" spans="1:9" hidden="1" x14ac:dyDescent="0.25">
      <c r="A17911" s="218">
        <v>44876</v>
      </c>
      <c r="B17911" s="79" t="s">
        <v>5651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11"/>
        <v>500000</v>
      </c>
      <c r="H17911" s="69" t="s">
        <v>198</v>
      </c>
      <c r="I17911" s="401" t="s">
        <v>13135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11"/>
        <v>910000</v>
      </c>
      <c r="H17912" s="69" t="s">
        <v>198</v>
      </c>
      <c r="I17912" s="401" t="s">
        <v>13135</v>
      </c>
    </row>
    <row r="17913" spans="1:9" hidden="1" x14ac:dyDescent="0.25">
      <c r="A17913" s="218">
        <v>44876</v>
      </c>
      <c r="B17913" s="60" t="s">
        <v>115</v>
      </c>
      <c r="C17913" s="75" t="s">
        <v>13136</v>
      </c>
      <c r="D17913" s="88">
        <v>1</v>
      </c>
      <c r="E17913" s="118" t="s">
        <v>71</v>
      </c>
      <c r="F17913" s="68">
        <v>2100000</v>
      </c>
      <c r="G17913" s="68">
        <f t="shared" si="511"/>
        <v>2100000</v>
      </c>
      <c r="H17913" s="69" t="s">
        <v>198</v>
      </c>
      <c r="I17913" s="401" t="s">
        <v>13135</v>
      </c>
    </row>
    <row r="17914" spans="1:9" hidden="1" x14ac:dyDescent="0.25">
      <c r="A17914" s="218">
        <v>44876</v>
      </c>
      <c r="B17914" s="60" t="s">
        <v>115</v>
      </c>
      <c r="C17914" s="75" t="s">
        <v>13137</v>
      </c>
      <c r="D17914" s="65">
        <v>1</v>
      </c>
      <c r="E17914" s="118" t="s">
        <v>71</v>
      </c>
      <c r="F17914" s="68">
        <v>2100000</v>
      </c>
      <c r="G17914" s="68">
        <f t="shared" si="511"/>
        <v>2100000</v>
      </c>
      <c r="H17914" s="69" t="s">
        <v>198</v>
      </c>
      <c r="I17914" s="401" t="s">
        <v>13135</v>
      </c>
    </row>
    <row r="17915" spans="1:9" hidden="1" x14ac:dyDescent="0.25">
      <c r="A17915" s="218">
        <v>44876</v>
      </c>
      <c r="B17915" s="60" t="s">
        <v>115</v>
      </c>
      <c r="C17915" s="75" t="s">
        <v>13138</v>
      </c>
      <c r="D17915" s="60">
        <v>1</v>
      </c>
      <c r="E17915" s="118" t="s">
        <v>71</v>
      </c>
      <c r="F17915" s="68">
        <v>2100000</v>
      </c>
      <c r="G17915" s="68">
        <f t="shared" si="511"/>
        <v>2100000</v>
      </c>
      <c r="H17915" s="69" t="s">
        <v>198</v>
      </c>
      <c r="I17915" s="401" t="s">
        <v>13135</v>
      </c>
    </row>
    <row r="17916" spans="1:9" hidden="1" x14ac:dyDescent="0.25">
      <c r="A17916" s="218">
        <v>44876</v>
      </c>
      <c r="B17916" s="60" t="s">
        <v>115</v>
      </c>
      <c r="C17916" s="87" t="s">
        <v>13139</v>
      </c>
      <c r="D17916" s="65">
        <v>1</v>
      </c>
      <c r="E17916" s="118" t="s">
        <v>71</v>
      </c>
      <c r="F17916" s="68">
        <v>2100000</v>
      </c>
      <c r="G17916" s="68">
        <f t="shared" si="511"/>
        <v>2100000</v>
      </c>
      <c r="H17916" s="69" t="s">
        <v>198</v>
      </c>
      <c r="I17916" s="401" t="s">
        <v>13135</v>
      </c>
    </row>
    <row r="17917" spans="1:9" hidden="1" x14ac:dyDescent="0.25">
      <c r="A17917" s="218">
        <v>44876</v>
      </c>
      <c r="B17917" s="60" t="s">
        <v>465</v>
      </c>
      <c r="C17917" s="60" t="s">
        <v>13140</v>
      </c>
      <c r="D17917" s="65">
        <v>1</v>
      </c>
      <c r="E17917" s="76" t="s">
        <v>31</v>
      </c>
      <c r="F17917" s="224">
        <v>1700000</v>
      </c>
      <c r="G17917" s="68">
        <f t="shared" si="511"/>
        <v>1700000</v>
      </c>
      <c r="H17917" s="86" t="s">
        <v>9130</v>
      </c>
      <c r="I17917" s="401" t="s">
        <v>13141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11"/>
        <v>290000</v>
      </c>
      <c r="H17918" s="86" t="s">
        <v>552</v>
      </c>
      <c r="I17918" s="401" t="s">
        <v>13141</v>
      </c>
    </row>
    <row r="17919" spans="1:9" hidden="1" x14ac:dyDescent="0.25">
      <c r="A17919" s="218">
        <v>44876</v>
      </c>
      <c r="B17919" s="60" t="s">
        <v>7646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11"/>
        <v>170000</v>
      </c>
      <c r="H17919" s="86" t="s">
        <v>9130</v>
      </c>
      <c r="I17919" s="401" t="s">
        <v>13141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11"/>
        <v>35000</v>
      </c>
      <c r="H17920" s="86" t="s">
        <v>9130</v>
      </c>
      <c r="I17920" s="401" t="s">
        <v>13141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11"/>
        <v>140000</v>
      </c>
      <c r="H17921" s="86" t="s">
        <v>552</v>
      </c>
      <c r="I17921" s="401" t="s">
        <v>13141</v>
      </c>
    </row>
    <row r="17922" spans="1:9" hidden="1" x14ac:dyDescent="0.25">
      <c r="A17922" s="218">
        <v>44906</v>
      </c>
      <c r="B17922" s="60" t="s">
        <v>13131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11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4049</v>
      </c>
      <c r="C17923" s="60" t="s">
        <v>7359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13142</v>
      </c>
      <c r="I17923" s="73" t="s">
        <v>13143</v>
      </c>
    </row>
    <row r="17924" spans="1:9" hidden="1" x14ac:dyDescent="0.25">
      <c r="A17924" s="218">
        <v>44906</v>
      </c>
      <c r="B17924" s="94" t="s">
        <v>7670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13144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13144</v>
      </c>
    </row>
    <row r="17926" spans="1:9" hidden="1" x14ac:dyDescent="0.25">
      <c r="A17926" s="218">
        <v>44906</v>
      </c>
      <c r="B17926" s="79" t="s">
        <v>148</v>
      </c>
      <c r="C17926" s="60" t="s">
        <v>4853</v>
      </c>
      <c r="D17926" s="60">
        <v>1</v>
      </c>
      <c r="E17926" s="71" t="s">
        <v>31</v>
      </c>
      <c r="F17926" s="61">
        <v>181500</v>
      </c>
      <c r="G17926" s="68">
        <f t="shared" si="511"/>
        <v>181500</v>
      </c>
      <c r="H17926" s="69" t="s">
        <v>1301</v>
      </c>
      <c r="I17926" s="73" t="s">
        <v>13144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13144</v>
      </c>
    </row>
    <row r="17928" spans="1:9" hidden="1" x14ac:dyDescent="0.25">
      <c r="A17928" s="218">
        <v>44906</v>
      </c>
      <c r="B17928" s="60" t="s">
        <v>13131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7661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12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6036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12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7662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12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7663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12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7664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12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7665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12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12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1" t="s">
        <v>31</v>
      </c>
      <c r="F17936" s="67">
        <v>500</v>
      </c>
      <c r="G17936" s="68">
        <f t="shared" si="512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7666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12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13131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12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12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4522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12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11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4" t="s">
        <v>7668</v>
      </c>
      <c r="C17942" s="378" t="s">
        <v>1730</v>
      </c>
      <c r="D17942" s="377">
        <v>1</v>
      </c>
      <c r="E17942" s="501" t="s">
        <v>31</v>
      </c>
      <c r="F17942" s="380">
        <v>625000</v>
      </c>
      <c r="G17942" s="380">
        <f t="shared" si="511"/>
        <v>625000</v>
      </c>
      <c r="H17942" s="445" t="s">
        <v>7669</v>
      </c>
      <c r="I17942" s="446"/>
    </row>
    <row r="17943" spans="1:10" hidden="1" x14ac:dyDescent="0.25">
      <c r="A17943" s="218">
        <v>44906</v>
      </c>
      <c r="B17943" s="111" t="s">
        <v>7514</v>
      </c>
      <c r="C17943" s="75" t="s">
        <v>7513</v>
      </c>
      <c r="D17943" s="65">
        <v>2</v>
      </c>
      <c r="E17943" s="66" t="s">
        <v>31</v>
      </c>
      <c r="F17943" s="68">
        <v>16000</v>
      </c>
      <c r="G17943" s="68">
        <f t="shared" si="511"/>
        <v>32000</v>
      </c>
      <c r="H17943" s="69" t="s">
        <v>7657</v>
      </c>
      <c r="I17943" s="73"/>
    </row>
    <row r="17944" spans="1:10" hidden="1" x14ac:dyDescent="0.25">
      <c r="A17944" s="218">
        <v>44906</v>
      </c>
      <c r="B17944" s="63" t="s">
        <v>7660</v>
      </c>
      <c r="C17944" s="75" t="s">
        <v>7658</v>
      </c>
      <c r="D17944" s="65">
        <v>1</v>
      </c>
      <c r="E17944" s="66" t="s">
        <v>64</v>
      </c>
      <c r="F17944" s="72">
        <v>77500</v>
      </c>
      <c r="G17944" s="68">
        <f t="shared" si="511"/>
        <v>77500</v>
      </c>
      <c r="H17944" s="69" t="s">
        <v>7657</v>
      </c>
      <c r="I17944" s="73"/>
    </row>
    <row r="17945" spans="1:10" hidden="1" x14ac:dyDescent="0.25">
      <c r="A17945" s="218">
        <v>44906</v>
      </c>
      <c r="B17945" s="63" t="s">
        <v>5269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7657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7657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7658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7657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7658</v>
      </c>
      <c r="D17948" s="88">
        <v>8</v>
      </c>
      <c r="E17948" s="118" t="s">
        <v>64</v>
      </c>
      <c r="F17948" s="68">
        <v>12500</v>
      </c>
      <c r="G17948" s="68">
        <f t="shared" si="511"/>
        <v>100000</v>
      </c>
      <c r="H17948" s="69" t="s">
        <v>648</v>
      </c>
      <c r="I17948" s="401"/>
    </row>
    <row r="17949" spans="1:10" hidden="1" x14ac:dyDescent="0.25">
      <c r="A17949" s="218">
        <v>44906</v>
      </c>
      <c r="B17949" s="79" t="s">
        <v>101</v>
      </c>
      <c r="C17949" s="75" t="s">
        <v>13145</v>
      </c>
      <c r="D17949" s="60">
        <v>1</v>
      </c>
      <c r="E17949" s="118" t="s">
        <v>31</v>
      </c>
      <c r="F17949" s="61">
        <v>3400000</v>
      </c>
      <c r="G17949" s="68">
        <f t="shared" si="511"/>
        <v>3400000</v>
      </c>
      <c r="H17949" s="69" t="s">
        <v>13146</v>
      </c>
      <c r="I17949" s="401" t="s">
        <v>13147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13148</v>
      </c>
      <c r="D17950" s="88">
        <v>1</v>
      </c>
      <c r="E17950" s="71" t="s">
        <v>31</v>
      </c>
      <c r="F17950" s="72">
        <v>3400000</v>
      </c>
      <c r="G17950" s="68">
        <f t="shared" si="511"/>
        <v>3400000</v>
      </c>
      <c r="H17950" s="69" t="s">
        <v>13146</v>
      </c>
      <c r="I17950" s="401" t="s">
        <v>13147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13146</v>
      </c>
      <c r="I17951" s="401" t="s">
        <v>13147</v>
      </c>
    </row>
    <row r="17952" spans="1:10" hidden="1" x14ac:dyDescent="0.25">
      <c r="A17952" s="218">
        <v>44906</v>
      </c>
      <c r="B17952" s="63" t="s">
        <v>7642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13">F17952*D17952</f>
        <v>180000</v>
      </c>
      <c r="H17952" s="69" t="s">
        <v>13149</v>
      </c>
      <c r="I17952" s="401" t="s">
        <v>13150</v>
      </c>
    </row>
    <row r="17953" spans="1:9" hidden="1" x14ac:dyDescent="0.25">
      <c r="A17953" s="218">
        <v>44906</v>
      </c>
      <c r="B17953" s="79" t="s">
        <v>5651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13"/>
        <v>500000</v>
      </c>
      <c r="H17953" s="86" t="s">
        <v>667</v>
      </c>
      <c r="I17953" s="401" t="s">
        <v>13151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13"/>
        <v>297000</v>
      </c>
      <c r="H17954" s="86" t="s">
        <v>667</v>
      </c>
      <c r="I17954" s="401" t="s">
        <v>13151</v>
      </c>
    </row>
    <row r="17955" spans="1:9" hidden="1" x14ac:dyDescent="0.25">
      <c r="A17955" s="218">
        <v>44906</v>
      </c>
      <c r="B17955" s="60" t="s">
        <v>8366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13"/>
        <v>83000</v>
      </c>
      <c r="H17955" s="86" t="s">
        <v>667</v>
      </c>
      <c r="I17955" s="401" t="s">
        <v>13151</v>
      </c>
    </row>
    <row r="17956" spans="1:9" hidden="1" x14ac:dyDescent="0.25">
      <c r="A17956" s="218">
        <v>44906</v>
      </c>
      <c r="B17956" s="60" t="s">
        <v>465</v>
      </c>
      <c r="C17956" s="75" t="s">
        <v>13152</v>
      </c>
      <c r="D17956" s="60">
        <v>1</v>
      </c>
      <c r="E17956" s="118" t="s">
        <v>31</v>
      </c>
      <c r="F17956" s="68">
        <v>1700000</v>
      </c>
      <c r="G17956" s="68">
        <f t="shared" si="513"/>
        <v>1700000</v>
      </c>
      <c r="H17956" s="69" t="s">
        <v>536</v>
      </c>
      <c r="I17956" s="401" t="s">
        <v>13153</v>
      </c>
    </row>
    <row r="17957" spans="1:9" hidden="1" x14ac:dyDescent="0.25">
      <c r="A17957" s="218">
        <v>44906</v>
      </c>
      <c r="B17957" s="60" t="s">
        <v>465</v>
      </c>
      <c r="C17957" s="87" t="s">
        <v>13154</v>
      </c>
      <c r="D17957" s="65">
        <v>1</v>
      </c>
      <c r="E17957" s="118" t="s">
        <v>31</v>
      </c>
      <c r="F17957" s="68">
        <v>1700000</v>
      </c>
      <c r="G17957" s="68">
        <f t="shared" si="513"/>
        <v>1700000</v>
      </c>
      <c r="H17957" s="69" t="s">
        <v>536</v>
      </c>
      <c r="I17957" s="401" t="s">
        <v>13153</v>
      </c>
    </row>
    <row r="17958" spans="1:9" hidden="1" x14ac:dyDescent="0.25">
      <c r="A17958" s="218">
        <v>44906</v>
      </c>
      <c r="B17958" s="60" t="s">
        <v>12037</v>
      </c>
      <c r="C17958" s="60" t="s">
        <v>13155</v>
      </c>
      <c r="D17958" s="88">
        <v>1</v>
      </c>
      <c r="E17958" s="71" t="s">
        <v>31</v>
      </c>
      <c r="F17958" s="72">
        <v>1400000</v>
      </c>
      <c r="G17958" s="68">
        <f t="shared" si="513"/>
        <v>1400000</v>
      </c>
      <c r="H17958" s="69" t="s">
        <v>536</v>
      </c>
      <c r="I17958" s="401" t="s">
        <v>13153</v>
      </c>
    </row>
    <row r="17959" spans="1:9" hidden="1" x14ac:dyDescent="0.25">
      <c r="A17959" s="218">
        <v>44906</v>
      </c>
      <c r="B17959" s="60" t="s">
        <v>7646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13"/>
        <v>340000</v>
      </c>
      <c r="H17959" s="69" t="s">
        <v>536</v>
      </c>
      <c r="I17959" s="401" t="s">
        <v>13153</v>
      </c>
    </row>
    <row r="17960" spans="1:9" hidden="1" x14ac:dyDescent="0.25">
      <c r="A17960" s="218">
        <v>44906</v>
      </c>
      <c r="B17960" s="79" t="s">
        <v>5651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13"/>
        <v>500000</v>
      </c>
      <c r="H17960" s="86" t="s">
        <v>2048</v>
      </c>
      <c r="I17960" s="401" t="s">
        <v>13156</v>
      </c>
    </row>
    <row r="17961" spans="1:9" hidden="1" x14ac:dyDescent="0.25">
      <c r="A17961" s="218">
        <v>44906</v>
      </c>
      <c r="B17961" s="60" t="s">
        <v>12037</v>
      </c>
      <c r="C17961" s="75" t="s">
        <v>13157</v>
      </c>
      <c r="D17961" s="65">
        <v>1</v>
      </c>
      <c r="E17961" s="66" t="s">
        <v>31</v>
      </c>
      <c r="F17961" s="72">
        <v>1400000</v>
      </c>
      <c r="G17961" s="95">
        <f t="shared" si="513"/>
        <v>1400000</v>
      </c>
      <c r="H17961" s="86" t="s">
        <v>13158</v>
      </c>
      <c r="I17961" s="401" t="s">
        <v>13159</v>
      </c>
    </row>
    <row r="17962" spans="1:9" hidden="1" x14ac:dyDescent="0.25">
      <c r="A17962" s="218">
        <v>44906</v>
      </c>
      <c r="B17962" s="60" t="s">
        <v>12037</v>
      </c>
      <c r="C17962" s="75" t="s">
        <v>13160</v>
      </c>
      <c r="D17962" s="65">
        <v>1</v>
      </c>
      <c r="E17962" s="118" t="s">
        <v>31</v>
      </c>
      <c r="F17962" s="72">
        <v>1400000</v>
      </c>
      <c r="G17962" s="68">
        <f t="shared" si="513"/>
        <v>1400000</v>
      </c>
      <c r="H17962" s="86" t="s">
        <v>13158</v>
      </c>
      <c r="I17962" s="401" t="s">
        <v>13159</v>
      </c>
    </row>
    <row r="17963" spans="1:9" hidden="1" x14ac:dyDescent="0.25">
      <c r="A17963" s="218">
        <v>44906</v>
      </c>
      <c r="B17963" s="60" t="s">
        <v>471</v>
      </c>
      <c r="C17963" s="378" t="s">
        <v>13161</v>
      </c>
      <c r="D17963" s="60">
        <v>1</v>
      </c>
      <c r="E17963" s="118" t="s">
        <v>31</v>
      </c>
      <c r="F17963" s="61">
        <v>3700000</v>
      </c>
      <c r="G17963" s="68">
        <f t="shared" si="513"/>
        <v>3700000</v>
      </c>
      <c r="H17963" s="86" t="s">
        <v>13162</v>
      </c>
      <c r="I17963" s="401" t="s">
        <v>13159</v>
      </c>
    </row>
    <row r="17964" spans="1:9" hidden="1" x14ac:dyDescent="0.25">
      <c r="A17964" s="218">
        <v>44906</v>
      </c>
      <c r="B17964" s="60" t="s">
        <v>471</v>
      </c>
      <c r="C17964" s="378" t="s">
        <v>13163</v>
      </c>
      <c r="D17964" s="65">
        <v>1</v>
      </c>
      <c r="E17964" s="76" t="s">
        <v>31</v>
      </c>
      <c r="F17964" s="61">
        <v>3700000</v>
      </c>
      <c r="G17964" s="68">
        <f t="shared" si="513"/>
        <v>3700000</v>
      </c>
      <c r="H17964" s="86" t="s">
        <v>13162</v>
      </c>
      <c r="I17964" s="401" t="s">
        <v>13159</v>
      </c>
    </row>
    <row r="17965" spans="1:9" hidden="1" x14ac:dyDescent="0.25">
      <c r="A17965" s="218">
        <v>44906</v>
      </c>
      <c r="B17965" s="79" t="s">
        <v>101</v>
      </c>
      <c r="C17965" s="386" t="s">
        <v>13164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13165</v>
      </c>
      <c r="I17965" s="401" t="s">
        <v>13159</v>
      </c>
    </row>
    <row r="17966" spans="1:9" hidden="1" x14ac:dyDescent="0.25">
      <c r="A17966" s="218">
        <v>44906</v>
      </c>
      <c r="B17966" s="79" t="s">
        <v>101</v>
      </c>
      <c r="C17966" s="370" t="s">
        <v>13166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13165</v>
      </c>
      <c r="I17966" s="401" t="s">
        <v>13159</v>
      </c>
    </row>
    <row r="17967" spans="1:9" hidden="1" x14ac:dyDescent="0.25">
      <c r="A17967" s="218">
        <v>44906</v>
      </c>
      <c r="B17967" s="79" t="s">
        <v>101</v>
      </c>
      <c r="C17967" s="60" t="s">
        <v>13167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1" t="s">
        <v>13159</v>
      </c>
    </row>
    <row r="17968" spans="1:9" hidden="1" x14ac:dyDescent="0.25">
      <c r="A17968" s="218">
        <v>44906</v>
      </c>
      <c r="B17968" s="79" t="s">
        <v>5651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14">F17968*D17968</f>
        <v>1000000</v>
      </c>
      <c r="H17968" s="86" t="s">
        <v>106</v>
      </c>
      <c r="I17968" s="401" t="s">
        <v>13159</v>
      </c>
    </row>
    <row r="17969" spans="1:9" hidden="1" x14ac:dyDescent="0.25">
      <c r="A17969" s="218">
        <v>44906</v>
      </c>
      <c r="B17969" s="60" t="s">
        <v>1058</v>
      </c>
      <c r="C17969" s="75" t="s">
        <v>7513</v>
      </c>
      <c r="D17969" s="60">
        <v>4</v>
      </c>
      <c r="E17969" s="76" t="s">
        <v>64</v>
      </c>
      <c r="F17969" s="61">
        <v>12500</v>
      </c>
      <c r="G17969" s="68">
        <f t="shared" si="514"/>
        <v>50000</v>
      </c>
      <c r="H17969" s="86" t="s">
        <v>106</v>
      </c>
      <c r="I17969" s="60" t="s">
        <v>13159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14"/>
        <v>830000</v>
      </c>
      <c r="H17970" s="86" t="s">
        <v>106</v>
      </c>
      <c r="I17970" s="60" t="s">
        <v>13159</v>
      </c>
    </row>
    <row r="17971" spans="1:9" hidden="1" x14ac:dyDescent="0.25">
      <c r="A17971" s="60" t="s">
        <v>7673</v>
      </c>
      <c r="B17971" s="63" t="s">
        <v>7674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14"/>
        <v>350000</v>
      </c>
      <c r="H17971" s="69" t="s">
        <v>953</v>
      </c>
      <c r="I17971" s="73"/>
    </row>
    <row r="17972" spans="1:9" hidden="1" x14ac:dyDescent="0.25">
      <c r="A17972" s="60" t="s">
        <v>7673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14"/>
        <v>75000</v>
      </c>
      <c r="H17972" s="69" t="s">
        <v>7607</v>
      </c>
      <c r="I17972" s="73"/>
    </row>
    <row r="17973" spans="1:9" hidden="1" x14ac:dyDescent="0.25">
      <c r="A17973" s="60" t="s">
        <v>7673</v>
      </c>
      <c r="B17973" s="60" t="s">
        <v>7675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14"/>
        <v>150000</v>
      </c>
      <c r="H17973" s="69" t="s">
        <v>134</v>
      </c>
      <c r="I17973" s="73"/>
    </row>
    <row r="17974" spans="1:9" hidden="1" x14ac:dyDescent="0.25">
      <c r="A17974" s="60" t="s">
        <v>7673</v>
      </c>
      <c r="B17974" s="60" t="s">
        <v>13131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14"/>
        <v>31300</v>
      </c>
      <c r="H17974" s="69" t="s">
        <v>134</v>
      </c>
      <c r="I17974" s="73"/>
    </row>
    <row r="17975" spans="1:9" hidden="1" x14ac:dyDescent="0.25">
      <c r="A17975" s="60" t="s">
        <v>7673</v>
      </c>
      <c r="B17975" s="60" t="s">
        <v>7676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14"/>
        <v>325000</v>
      </c>
      <c r="H17975" s="69" t="s">
        <v>1043</v>
      </c>
      <c r="I17975" s="73"/>
    </row>
    <row r="17976" spans="1:9" hidden="1" x14ac:dyDescent="0.25">
      <c r="A17976" s="60" t="s">
        <v>7673</v>
      </c>
      <c r="B17976" s="60" t="s">
        <v>7677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14"/>
        <v>350000</v>
      </c>
      <c r="H17976" s="69" t="s">
        <v>7629</v>
      </c>
      <c r="I17976" s="73"/>
    </row>
    <row r="17977" spans="1:9" hidden="1" x14ac:dyDescent="0.25">
      <c r="A17977" s="60" t="s">
        <v>7673</v>
      </c>
      <c r="B17977" s="75" t="s">
        <v>7659</v>
      </c>
      <c r="C17977" s="75" t="s">
        <v>7658</v>
      </c>
      <c r="D17977" s="65">
        <v>4</v>
      </c>
      <c r="E17977" s="118" t="s">
        <v>31</v>
      </c>
      <c r="F17977" s="72">
        <v>225000</v>
      </c>
      <c r="G17977" s="217">
        <f t="shared" si="514"/>
        <v>900000</v>
      </c>
      <c r="H17977" s="69" t="s">
        <v>7629</v>
      </c>
      <c r="I17977" s="73"/>
    </row>
    <row r="17978" spans="1:9" hidden="1" x14ac:dyDescent="0.25">
      <c r="A17978" s="60" t="s">
        <v>7673</v>
      </c>
      <c r="B17978" s="79" t="s">
        <v>3442</v>
      </c>
      <c r="C17978" s="77" t="s">
        <v>13168</v>
      </c>
      <c r="D17978" s="65">
        <v>1</v>
      </c>
      <c r="E17978" s="118" t="s">
        <v>31</v>
      </c>
      <c r="F17978" s="72">
        <v>1650000</v>
      </c>
      <c r="G17978" s="68">
        <f t="shared" si="514"/>
        <v>1650000</v>
      </c>
      <c r="H17978" s="69" t="s">
        <v>7629</v>
      </c>
      <c r="I17978" s="73"/>
    </row>
    <row r="17979" spans="1:9" hidden="1" x14ac:dyDescent="0.25">
      <c r="A17979" s="60" t="s">
        <v>7673</v>
      </c>
      <c r="B17979" s="79" t="s">
        <v>3442</v>
      </c>
      <c r="C17979" s="77" t="s">
        <v>13169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7629</v>
      </c>
      <c r="I17979" s="73"/>
    </row>
    <row r="17980" spans="1:9" hidden="1" x14ac:dyDescent="0.25">
      <c r="A17980" s="60" t="s">
        <v>7673</v>
      </c>
      <c r="B17980" s="79" t="s">
        <v>3442</v>
      </c>
      <c r="C17980" s="77" t="s">
        <v>13170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7629</v>
      </c>
      <c r="I17980" s="73"/>
    </row>
    <row r="17981" spans="1:9" hidden="1" x14ac:dyDescent="0.25">
      <c r="A17981" s="60" t="s">
        <v>7673</v>
      </c>
      <c r="B17981" s="79" t="s">
        <v>3442</v>
      </c>
      <c r="C17981" s="77" t="s">
        <v>13171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7629</v>
      </c>
      <c r="I17981" s="73"/>
    </row>
    <row r="17982" spans="1:9" hidden="1" x14ac:dyDescent="0.25">
      <c r="A17982" s="60" t="s">
        <v>7673</v>
      </c>
      <c r="B17982" s="79" t="s">
        <v>3442</v>
      </c>
      <c r="C17982" s="77" t="s">
        <v>13172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7629</v>
      </c>
      <c r="I17982" s="73"/>
    </row>
    <row r="17983" spans="1:9" hidden="1" x14ac:dyDescent="0.25">
      <c r="A17983" s="60" t="s">
        <v>7673</v>
      </c>
      <c r="B17983" s="79" t="s">
        <v>3442</v>
      </c>
      <c r="C17983" s="77" t="s">
        <v>13173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7629</v>
      </c>
      <c r="I17983" s="73"/>
    </row>
    <row r="17984" spans="1:9" hidden="1" x14ac:dyDescent="0.25">
      <c r="A17984" s="60" t="s">
        <v>7673</v>
      </c>
      <c r="B17984" s="79" t="s">
        <v>3442</v>
      </c>
      <c r="C17984" s="77" t="s">
        <v>13174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7629</v>
      </c>
      <c r="I17984" s="73"/>
    </row>
    <row r="17985" spans="1:9" hidden="1" x14ac:dyDescent="0.25">
      <c r="A17985" s="60" t="s">
        <v>7673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15">F17985*D17985</f>
        <v>290000</v>
      </c>
      <c r="H17985" s="69" t="s">
        <v>7629</v>
      </c>
      <c r="I17985" s="73"/>
    </row>
    <row r="17986" spans="1:9" hidden="1" x14ac:dyDescent="0.25">
      <c r="A17986" s="60" t="s">
        <v>7673</v>
      </c>
      <c r="B17986" s="79" t="s">
        <v>7683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15"/>
        <v>158000</v>
      </c>
      <c r="H17986" s="69" t="s">
        <v>7629</v>
      </c>
      <c r="I17986" s="73"/>
    </row>
    <row r="17987" spans="1:9" hidden="1" x14ac:dyDescent="0.25">
      <c r="A17987" s="60" t="s">
        <v>7673</v>
      </c>
      <c r="B17987" s="60" t="s">
        <v>13131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7629</v>
      </c>
      <c r="I17987" s="73"/>
    </row>
    <row r="17988" spans="1:9" hidden="1" x14ac:dyDescent="0.25">
      <c r="A17988" s="60" t="s">
        <v>7673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15"/>
        <v>10000</v>
      </c>
      <c r="H17988" s="69" t="s">
        <v>2274</v>
      </c>
      <c r="I17988" s="73" t="s">
        <v>13175</v>
      </c>
    </row>
    <row r="17989" spans="1:9" hidden="1" x14ac:dyDescent="0.25">
      <c r="A17989" s="60" t="s">
        <v>7673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13175</v>
      </c>
    </row>
    <row r="17990" spans="1:9" hidden="1" x14ac:dyDescent="0.25">
      <c r="A17990" s="60" t="s">
        <v>7673</v>
      </c>
      <c r="B17990" s="60" t="s">
        <v>7528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13175</v>
      </c>
    </row>
    <row r="17991" spans="1:9" hidden="1" x14ac:dyDescent="0.25">
      <c r="A17991" s="60" t="s">
        <v>7673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15"/>
        <v>208134</v>
      </c>
      <c r="H17991" s="69" t="s">
        <v>2274</v>
      </c>
      <c r="I17991" s="73" t="s">
        <v>13175</v>
      </c>
    </row>
    <row r="17992" spans="1:9" hidden="1" x14ac:dyDescent="0.25">
      <c r="A17992" s="60" t="s">
        <v>7673</v>
      </c>
      <c r="B17992" s="111" t="s">
        <v>7085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15"/>
        <v>15000</v>
      </c>
      <c r="H17992" s="69" t="s">
        <v>2274</v>
      </c>
      <c r="I17992" s="73" t="s">
        <v>13175</v>
      </c>
    </row>
    <row r="17993" spans="1:9" hidden="1" x14ac:dyDescent="0.25">
      <c r="A17993" s="60" t="s">
        <v>7673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15"/>
        <v>297000</v>
      </c>
      <c r="H17993" s="69" t="s">
        <v>1637</v>
      </c>
      <c r="I17993" s="73" t="s">
        <v>13176</v>
      </c>
    </row>
    <row r="17994" spans="1:9" hidden="1" x14ac:dyDescent="0.25">
      <c r="A17994" s="60" t="s">
        <v>7673</v>
      </c>
      <c r="B17994" s="60" t="s">
        <v>8366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13176</v>
      </c>
    </row>
    <row r="17995" spans="1:9" hidden="1" x14ac:dyDescent="0.25">
      <c r="A17995" s="60" t="s">
        <v>7673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15"/>
        <v>210000</v>
      </c>
      <c r="H17995" s="69" t="s">
        <v>1637</v>
      </c>
      <c r="I17995" s="73" t="s">
        <v>13176</v>
      </c>
    </row>
    <row r="17996" spans="1:9" hidden="1" x14ac:dyDescent="0.25">
      <c r="A17996" s="60" t="s">
        <v>7673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15"/>
        <v>185000</v>
      </c>
      <c r="H17996" s="69" t="s">
        <v>909</v>
      </c>
      <c r="I17996" s="73" t="s">
        <v>13177</v>
      </c>
    </row>
    <row r="17997" spans="1:9" hidden="1" x14ac:dyDescent="0.25">
      <c r="A17997" s="60" t="s">
        <v>7673</v>
      </c>
      <c r="B17997" s="75" t="s">
        <v>4207</v>
      </c>
      <c r="C17997" s="75" t="s">
        <v>105</v>
      </c>
      <c r="D17997" s="65">
        <v>1</v>
      </c>
      <c r="E17997" s="411" t="s">
        <v>31</v>
      </c>
      <c r="F17997" s="67">
        <v>220000</v>
      </c>
      <c r="G17997" s="68">
        <f t="shared" si="515"/>
        <v>220000</v>
      </c>
      <c r="H17997" s="69" t="s">
        <v>909</v>
      </c>
      <c r="I17997" s="73" t="s">
        <v>13177</v>
      </c>
    </row>
    <row r="17998" spans="1:9" hidden="1" x14ac:dyDescent="0.25">
      <c r="A17998" s="60" t="s">
        <v>7673</v>
      </c>
      <c r="B17998" s="79" t="s">
        <v>4299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15"/>
        <v>35000</v>
      </c>
      <c r="H17998" s="69" t="s">
        <v>909</v>
      </c>
      <c r="I17998" s="73" t="s">
        <v>13177</v>
      </c>
    </row>
    <row r="17999" spans="1:9" hidden="1" x14ac:dyDescent="0.25">
      <c r="A17999" s="60" t="s">
        <v>7673</v>
      </c>
      <c r="B17999" s="111" t="s">
        <v>7085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15"/>
        <v>15000</v>
      </c>
      <c r="H17999" s="69" t="s">
        <v>4673</v>
      </c>
      <c r="I17999" s="73"/>
    </row>
    <row r="18000" spans="1:9" hidden="1" x14ac:dyDescent="0.25">
      <c r="A18000" s="60" t="s">
        <v>7673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15"/>
        <v>124000</v>
      </c>
      <c r="H18000" s="69" t="s">
        <v>4673</v>
      </c>
      <c r="I18000" s="73"/>
    </row>
    <row r="18001" spans="1:9" hidden="1" x14ac:dyDescent="0.25">
      <c r="A18001" s="60" t="s">
        <v>7673</v>
      </c>
      <c r="B18001" s="63" t="s">
        <v>7678</v>
      </c>
      <c r="C18001" s="75" t="s">
        <v>7679</v>
      </c>
      <c r="D18001" s="65">
        <v>1</v>
      </c>
      <c r="E18001" s="66" t="s">
        <v>71</v>
      </c>
      <c r="F18001" s="72">
        <v>1114000</v>
      </c>
      <c r="G18001" s="68">
        <f t="shared" si="515"/>
        <v>1114000</v>
      </c>
      <c r="H18001" s="69" t="s">
        <v>169</v>
      </c>
      <c r="I18001" s="73"/>
    </row>
    <row r="18002" spans="1:9" hidden="1" x14ac:dyDescent="0.25">
      <c r="A18002" s="60" t="s">
        <v>7673</v>
      </c>
      <c r="B18002" s="79" t="s">
        <v>3442</v>
      </c>
      <c r="C18002" s="77" t="s">
        <v>13178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13179</v>
      </c>
    </row>
    <row r="18003" spans="1:9" hidden="1" x14ac:dyDescent="0.25">
      <c r="A18003" s="60" t="s">
        <v>7673</v>
      </c>
      <c r="B18003" s="79" t="s">
        <v>3442</v>
      </c>
      <c r="C18003" s="77" t="s">
        <v>13180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13179</v>
      </c>
    </row>
    <row r="18004" spans="1:9" hidden="1" x14ac:dyDescent="0.25">
      <c r="A18004" s="60" t="s">
        <v>7673</v>
      </c>
      <c r="B18004" s="79" t="s">
        <v>3442</v>
      </c>
      <c r="C18004" s="77" t="s">
        <v>13181</v>
      </c>
      <c r="D18004" s="88">
        <v>1</v>
      </c>
      <c r="E18004" s="118" t="s">
        <v>31</v>
      </c>
      <c r="F18004" s="72">
        <v>1650000</v>
      </c>
      <c r="G18004" s="68">
        <f t="shared" si="515"/>
        <v>1650000</v>
      </c>
      <c r="H18004" s="69" t="s">
        <v>552</v>
      </c>
      <c r="I18004" s="73" t="s">
        <v>13179</v>
      </c>
    </row>
    <row r="18005" spans="1:9" hidden="1" x14ac:dyDescent="0.25">
      <c r="A18005" s="60" t="s">
        <v>7673</v>
      </c>
      <c r="B18005" s="79" t="s">
        <v>3442</v>
      </c>
      <c r="C18005" s="77" t="s">
        <v>13182</v>
      </c>
      <c r="D18005" s="60">
        <v>1</v>
      </c>
      <c r="E18005" s="118" t="s">
        <v>31</v>
      </c>
      <c r="F18005" s="72">
        <v>1650000</v>
      </c>
      <c r="G18005" s="68">
        <f t="shared" si="515"/>
        <v>1650000</v>
      </c>
      <c r="H18005" s="69" t="s">
        <v>552</v>
      </c>
      <c r="I18005" s="73" t="s">
        <v>13179</v>
      </c>
    </row>
    <row r="18006" spans="1:9" hidden="1" x14ac:dyDescent="0.25">
      <c r="A18006" s="60" t="s">
        <v>7673</v>
      </c>
      <c r="B18006" s="79" t="s">
        <v>3442</v>
      </c>
      <c r="C18006" s="77" t="s">
        <v>13183</v>
      </c>
      <c r="D18006" s="88">
        <v>1</v>
      </c>
      <c r="E18006" s="71" t="s">
        <v>31</v>
      </c>
      <c r="F18006" s="72">
        <v>1650000</v>
      </c>
      <c r="G18006" s="68">
        <f t="shared" si="515"/>
        <v>1650000</v>
      </c>
      <c r="H18006" s="69" t="s">
        <v>552</v>
      </c>
      <c r="I18006" s="73" t="s">
        <v>13179</v>
      </c>
    </row>
    <row r="18007" spans="1:9" hidden="1" x14ac:dyDescent="0.25">
      <c r="A18007" s="60" t="s">
        <v>7673</v>
      </c>
      <c r="B18007" s="79" t="s">
        <v>3442</v>
      </c>
      <c r="C18007" s="77" t="s">
        <v>13184</v>
      </c>
      <c r="D18007" s="65">
        <v>1</v>
      </c>
      <c r="E18007" s="76" t="s">
        <v>31</v>
      </c>
      <c r="F18007" s="72">
        <v>1650000</v>
      </c>
      <c r="G18007" s="68">
        <f t="shared" si="515"/>
        <v>1650000</v>
      </c>
      <c r="H18007" s="69" t="s">
        <v>552</v>
      </c>
      <c r="I18007" s="73" t="s">
        <v>13179</v>
      </c>
    </row>
    <row r="18008" spans="1:9" hidden="1" x14ac:dyDescent="0.25">
      <c r="A18008" s="60" t="s">
        <v>7673</v>
      </c>
      <c r="B18008" s="60" t="s">
        <v>7682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15"/>
        <v>1148000</v>
      </c>
      <c r="H18008" s="69" t="s">
        <v>552</v>
      </c>
      <c r="I18008" s="73" t="s">
        <v>13179</v>
      </c>
    </row>
    <row r="18009" spans="1:9" hidden="1" x14ac:dyDescent="0.25">
      <c r="A18009" s="60" t="s">
        <v>7673</v>
      </c>
      <c r="B18009" s="79" t="s">
        <v>7683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15"/>
        <v>158000</v>
      </c>
      <c r="H18009" s="86" t="s">
        <v>552</v>
      </c>
      <c r="I18009" s="73" t="s">
        <v>13179</v>
      </c>
    </row>
    <row r="18010" spans="1:9" hidden="1" x14ac:dyDescent="0.25">
      <c r="A18010" s="65" t="s">
        <v>7673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15"/>
        <v>73950</v>
      </c>
      <c r="H18010" s="86" t="s">
        <v>631</v>
      </c>
      <c r="I18010" s="401"/>
    </row>
    <row r="18011" spans="1:9" hidden="1" x14ac:dyDescent="0.25">
      <c r="A18011" s="60" t="s">
        <v>7673</v>
      </c>
      <c r="B18011" s="79" t="s">
        <v>4299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15"/>
        <v>35000</v>
      </c>
      <c r="H18011" s="69" t="s">
        <v>2058</v>
      </c>
      <c r="I18011" s="401" t="s">
        <v>13185</v>
      </c>
    </row>
    <row r="18012" spans="1:9" hidden="1" x14ac:dyDescent="0.25">
      <c r="A18012" s="60" t="s">
        <v>7685</v>
      </c>
      <c r="B18012" s="63" t="s">
        <v>13186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15"/>
        <v>45000</v>
      </c>
      <c r="H18012" s="69" t="s">
        <v>7607</v>
      </c>
      <c r="I18012" s="73"/>
    </row>
    <row r="18013" spans="1:9" hidden="1" x14ac:dyDescent="0.25">
      <c r="A18013" s="60" t="s">
        <v>7685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15"/>
        <v>12500</v>
      </c>
      <c r="H18013" s="69" t="s">
        <v>7607</v>
      </c>
      <c r="I18013" s="73"/>
    </row>
    <row r="18014" spans="1:9" hidden="1" x14ac:dyDescent="0.25">
      <c r="A18014" s="60" t="s">
        <v>7685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15"/>
        <v>75000</v>
      </c>
      <c r="H18014" s="69" t="s">
        <v>7607</v>
      </c>
      <c r="I18014" s="73"/>
    </row>
    <row r="18015" spans="1:9" hidden="1" x14ac:dyDescent="0.25">
      <c r="A18015" s="60" t="s">
        <v>7685</v>
      </c>
      <c r="B18015" s="111" t="s">
        <v>4522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15"/>
        <v>34500</v>
      </c>
      <c r="H18015" s="69" t="s">
        <v>7607</v>
      </c>
      <c r="I18015" s="73"/>
    </row>
    <row r="18016" spans="1:9" hidden="1" x14ac:dyDescent="0.25">
      <c r="A18016" s="60" t="s">
        <v>7685</v>
      </c>
      <c r="B18016" s="63" t="s">
        <v>7577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15"/>
        <v>120000</v>
      </c>
      <c r="H18016" s="69" t="s">
        <v>7629</v>
      </c>
      <c r="I18016" s="73"/>
    </row>
    <row r="18017" spans="1:9" hidden="1" x14ac:dyDescent="0.25">
      <c r="A18017" s="60" t="s">
        <v>7685</v>
      </c>
      <c r="B18017" s="63" t="s">
        <v>13186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15"/>
        <v>15000</v>
      </c>
      <c r="H18017" s="69" t="s">
        <v>7629</v>
      </c>
      <c r="I18017" s="73"/>
    </row>
    <row r="18018" spans="1:9" hidden="1" x14ac:dyDescent="0.25">
      <c r="A18018" s="60" t="s">
        <v>7685</v>
      </c>
      <c r="B18018" s="60" t="s">
        <v>4049</v>
      </c>
      <c r="C18018" s="60" t="s">
        <v>7359</v>
      </c>
      <c r="D18018" s="88">
        <v>1</v>
      </c>
      <c r="E18018" s="118" t="s">
        <v>31</v>
      </c>
      <c r="F18018" s="68">
        <v>126156</v>
      </c>
      <c r="G18018" s="68">
        <f t="shared" si="515"/>
        <v>126156</v>
      </c>
      <c r="H18018" s="69" t="s">
        <v>1043</v>
      </c>
      <c r="I18018" s="73"/>
    </row>
    <row r="18019" spans="1:9" hidden="1" x14ac:dyDescent="0.25">
      <c r="A18019" s="60" t="s">
        <v>7685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15"/>
        <v>1776158</v>
      </c>
      <c r="H18019" s="69" t="s">
        <v>7519</v>
      </c>
      <c r="I18019" s="73"/>
    </row>
    <row r="18020" spans="1:9" hidden="1" x14ac:dyDescent="0.25">
      <c r="A18020" s="60" t="s">
        <v>7685</v>
      </c>
      <c r="B18020" s="79" t="s">
        <v>7597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15"/>
        <v>50000</v>
      </c>
      <c r="H18020" s="69" t="s">
        <v>7519</v>
      </c>
      <c r="I18020" s="73"/>
    </row>
    <row r="18021" spans="1:9" hidden="1" x14ac:dyDescent="0.25">
      <c r="A18021" s="60" t="s">
        <v>7685</v>
      </c>
      <c r="B18021" s="75" t="s">
        <v>13187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15"/>
        <v>50000</v>
      </c>
      <c r="H18021" s="69" t="s">
        <v>7519</v>
      </c>
      <c r="I18021" s="73"/>
    </row>
    <row r="18022" spans="1:9" hidden="1" x14ac:dyDescent="0.25">
      <c r="A18022" s="60" t="s">
        <v>7685</v>
      </c>
      <c r="B18022" s="111" t="s">
        <v>7514</v>
      </c>
      <c r="C18022" s="75" t="s">
        <v>7513</v>
      </c>
      <c r="D18022" s="65">
        <v>1</v>
      </c>
      <c r="E18022" s="66" t="s">
        <v>31</v>
      </c>
      <c r="F18022" s="68">
        <v>16000</v>
      </c>
      <c r="G18022" s="68">
        <f t="shared" si="515"/>
        <v>16000</v>
      </c>
      <c r="H18022" s="69" t="s">
        <v>7519</v>
      </c>
      <c r="I18022" s="73"/>
    </row>
    <row r="18023" spans="1:9" hidden="1" x14ac:dyDescent="0.25">
      <c r="A18023" s="60" t="s">
        <v>7685</v>
      </c>
      <c r="B18023" s="79" t="s">
        <v>5446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15"/>
        <v>13000</v>
      </c>
      <c r="H18023" s="69" t="s">
        <v>7519</v>
      </c>
      <c r="I18023" s="73"/>
    </row>
    <row r="18024" spans="1:9" hidden="1" x14ac:dyDescent="0.25">
      <c r="A18024" s="60" t="s">
        <v>7685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15"/>
        <v>730000</v>
      </c>
      <c r="H18024" s="69" t="s">
        <v>3239</v>
      </c>
      <c r="I18024" s="73" t="s">
        <v>13188</v>
      </c>
    </row>
    <row r="18025" spans="1:9" hidden="1" x14ac:dyDescent="0.25">
      <c r="A18025" s="60" t="s">
        <v>7685</v>
      </c>
      <c r="B18025" s="111" t="s">
        <v>8579</v>
      </c>
      <c r="C18025" s="60" t="s">
        <v>7332</v>
      </c>
      <c r="D18025" s="65">
        <v>1</v>
      </c>
      <c r="E18025" s="76" t="s">
        <v>31</v>
      </c>
      <c r="F18025" s="72">
        <v>58000</v>
      </c>
      <c r="G18025" s="68">
        <f t="shared" si="515"/>
        <v>58000</v>
      </c>
      <c r="H18025" s="69" t="s">
        <v>3239</v>
      </c>
      <c r="I18025" s="73" t="s">
        <v>13188</v>
      </c>
    </row>
    <row r="18026" spans="1:9" hidden="1" x14ac:dyDescent="0.25">
      <c r="A18026" s="60" t="s">
        <v>7685</v>
      </c>
      <c r="B18026" s="63" t="s">
        <v>7671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15"/>
        <v>2780000</v>
      </c>
      <c r="H18026" s="69" t="s">
        <v>552</v>
      </c>
      <c r="I18026" s="73" t="s">
        <v>13189</v>
      </c>
    </row>
    <row r="18027" spans="1:9" hidden="1" x14ac:dyDescent="0.25">
      <c r="A18027" s="60" t="s">
        <v>7685</v>
      </c>
      <c r="B18027" s="60" t="s">
        <v>7672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15"/>
        <v>374000</v>
      </c>
      <c r="H18027" s="69" t="s">
        <v>552</v>
      </c>
      <c r="I18027" s="73" t="s">
        <v>13189</v>
      </c>
    </row>
    <row r="18028" spans="1:9" hidden="1" x14ac:dyDescent="0.25">
      <c r="A18028" s="60" t="s">
        <v>7685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15"/>
        <v>440000</v>
      </c>
      <c r="H18028" s="69" t="s">
        <v>552</v>
      </c>
      <c r="I18028" s="73" t="s">
        <v>13189</v>
      </c>
    </row>
    <row r="18029" spans="1:9" hidden="1" x14ac:dyDescent="0.25">
      <c r="A18029" s="60" t="s">
        <v>7685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15"/>
        <v>520000</v>
      </c>
      <c r="H18029" s="69" t="s">
        <v>552</v>
      </c>
      <c r="I18029" s="73" t="s">
        <v>13189</v>
      </c>
    </row>
    <row r="18030" spans="1:9" hidden="1" x14ac:dyDescent="0.25">
      <c r="A18030" s="60" t="s">
        <v>7685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15"/>
        <v>640000</v>
      </c>
      <c r="H18030" s="69" t="s">
        <v>552</v>
      </c>
      <c r="I18030" s="73" t="s">
        <v>13189</v>
      </c>
    </row>
    <row r="18031" spans="1:9" hidden="1" x14ac:dyDescent="0.25">
      <c r="A18031" s="60" t="s">
        <v>7685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4923</v>
      </c>
      <c r="I18031" s="73" t="s">
        <v>13189</v>
      </c>
    </row>
    <row r="18032" spans="1:9" hidden="1" x14ac:dyDescent="0.25">
      <c r="A18032" s="60" t="s">
        <v>7685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7685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7685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7685</v>
      </c>
      <c r="B18035" s="79" t="s">
        <v>7691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16">F18035*D18035</f>
        <v>50000</v>
      </c>
      <c r="H18035" s="69" t="s">
        <v>2214</v>
      </c>
      <c r="I18035" s="73"/>
    </row>
    <row r="18036" spans="1:9" hidden="1" x14ac:dyDescent="0.25">
      <c r="A18036" s="60" t="s">
        <v>7685</v>
      </c>
      <c r="B18036" s="111" t="s">
        <v>7333</v>
      </c>
      <c r="C18036" s="60" t="s">
        <v>7332</v>
      </c>
      <c r="D18036" s="65">
        <v>3</v>
      </c>
      <c r="E18036" s="76" t="s">
        <v>31</v>
      </c>
      <c r="F18036" s="72">
        <v>58000</v>
      </c>
      <c r="G18036" s="68">
        <f t="shared" si="516"/>
        <v>174000</v>
      </c>
      <c r="H18036" s="69" t="s">
        <v>2214</v>
      </c>
      <c r="I18036" s="73"/>
    </row>
    <row r="18037" spans="1:9" hidden="1" x14ac:dyDescent="0.25">
      <c r="A18037" s="60" t="s">
        <v>7685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16"/>
        <v>94000</v>
      </c>
      <c r="H18037" s="69" t="s">
        <v>2214</v>
      </c>
      <c r="I18037" s="73"/>
    </row>
    <row r="18038" spans="1:9" hidden="1" x14ac:dyDescent="0.25">
      <c r="A18038" s="60" t="s">
        <v>7685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16"/>
        <v>297000</v>
      </c>
      <c r="H18038" s="69" t="s">
        <v>2214</v>
      </c>
      <c r="I18038" s="73"/>
    </row>
    <row r="18039" spans="1:9" hidden="1" x14ac:dyDescent="0.25">
      <c r="A18039" s="60" t="s">
        <v>7685</v>
      </c>
      <c r="B18039" s="60" t="s">
        <v>8366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7685</v>
      </c>
      <c r="B18040" s="60" t="s">
        <v>115</v>
      </c>
      <c r="C18040" s="60" t="s">
        <v>13190</v>
      </c>
      <c r="D18040" s="65">
        <v>1</v>
      </c>
      <c r="E18040" s="411" t="s">
        <v>31</v>
      </c>
      <c r="F18040" s="67">
        <v>2100000</v>
      </c>
      <c r="G18040" s="68">
        <f t="shared" si="516"/>
        <v>2100000</v>
      </c>
      <c r="H18040" s="69" t="s">
        <v>2214</v>
      </c>
      <c r="I18040" s="73"/>
    </row>
    <row r="18041" spans="1:9" hidden="1" x14ac:dyDescent="0.25">
      <c r="A18041" s="60" t="s">
        <v>7685</v>
      </c>
      <c r="B18041" s="60" t="s">
        <v>115</v>
      </c>
      <c r="C18041" s="60" t="s">
        <v>13191</v>
      </c>
      <c r="D18041" s="65">
        <v>1</v>
      </c>
      <c r="E18041" s="71" t="s">
        <v>31</v>
      </c>
      <c r="F18041" s="67">
        <v>2100000</v>
      </c>
      <c r="G18041" s="68">
        <f t="shared" si="516"/>
        <v>2100000</v>
      </c>
      <c r="H18041" s="69" t="s">
        <v>2214</v>
      </c>
      <c r="I18041" s="73"/>
    </row>
    <row r="18042" spans="1:9" hidden="1" x14ac:dyDescent="0.25">
      <c r="A18042" s="60" t="s">
        <v>7685</v>
      </c>
      <c r="B18042" s="63" t="s">
        <v>7686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7687</v>
      </c>
      <c r="I18042" s="73"/>
    </row>
    <row r="18043" spans="1:9" hidden="1" x14ac:dyDescent="0.25">
      <c r="A18043" s="60" t="s">
        <v>7685</v>
      </c>
      <c r="B18043" s="60" t="s">
        <v>7688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7687</v>
      </c>
      <c r="I18043" s="73"/>
    </row>
    <row r="18044" spans="1:9" hidden="1" x14ac:dyDescent="0.25">
      <c r="A18044" s="60" t="s">
        <v>7685</v>
      </c>
      <c r="B18044" s="60" t="s">
        <v>7692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7687</v>
      </c>
      <c r="I18044" s="73"/>
    </row>
    <row r="18045" spans="1:9" hidden="1" x14ac:dyDescent="0.25">
      <c r="A18045" s="60" t="s">
        <v>7698</v>
      </c>
      <c r="B18045" s="60" t="s">
        <v>5269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7700</v>
      </c>
      <c r="I18045" s="73"/>
    </row>
    <row r="18046" spans="1:9" hidden="1" x14ac:dyDescent="0.25">
      <c r="A18046" s="60" t="s">
        <v>7698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7698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7698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13192</v>
      </c>
    </row>
    <row r="18049" spans="1:9" hidden="1" x14ac:dyDescent="0.25">
      <c r="A18049" s="60" t="s">
        <v>7698</v>
      </c>
      <c r="B18049" s="60" t="s">
        <v>8366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13192</v>
      </c>
    </row>
    <row r="18050" spans="1:9" hidden="1" x14ac:dyDescent="0.25">
      <c r="A18050" s="60" t="s">
        <v>7698</v>
      </c>
      <c r="B18050" s="60" t="s">
        <v>8381</v>
      </c>
      <c r="C18050" s="60" t="s">
        <v>8382</v>
      </c>
      <c r="D18050" s="65">
        <v>1</v>
      </c>
      <c r="E18050" s="66" t="s">
        <v>31</v>
      </c>
      <c r="F18050" s="68">
        <v>93000</v>
      </c>
      <c r="G18050" s="68">
        <f t="shared" ref="G18050:G18056" si="517">F18050*D18050</f>
        <v>93000</v>
      </c>
      <c r="H18050" s="69" t="s">
        <v>1101</v>
      </c>
      <c r="I18050" s="73" t="s">
        <v>13192</v>
      </c>
    </row>
    <row r="18051" spans="1:9" hidden="1" x14ac:dyDescent="0.25">
      <c r="A18051" s="60" t="s">
        <v>7698</v>
      </c>
      <c r="B18051" s="60" t="s">
        <v>286</v>
      </c>
      <c r="C18051" s="80" t="s">
        <v>287</v>
      </c>
      <c r="D18051" s="65">
        <v>1</v>
      </c>
      <c r="E18051" s="648" t="s">
        <v>31</v>
      </c>
      <c r="F18051" s="68">
        <v>39000</v>
      </c>
      <c r="G18051" s="68">
        <f t="shared" si="517"/>
        <v>39000</v>
      </c>
      <c r="H18051" s="69" t="s">
        <v>1101</v>
      </c>
      <c r="I18051" s="73" t="s">
        <v>13192</v>
      </c>
    </row>
    <row r="18052" spans="1:9" hidden="1" x14ac:dyDescent="0.25">
      <c r="A18052" s="60" t="s">
        <v>7698</v>
      </c>
      <c r="B18052" s="111" t="s">
        <v>343</v>
      </c>
      <c r="C18052" s="188" t="s">
        <v>344</v>
      </c>
      <c r="D18052" s="65">
        <v>1</v>
      </c>
      <c r="E18052" s="648" t="s">
        <v>137</v>
      </c>
      <c r="F18052" s="68">
        <v>34689</v>
      </c>
      <c r="G18052" s="68">
        <f t="shared" si="517"/>
        <v>34689</v>
      </c>
      <c r="H18052" s="69" t="s">
        <v>1101</v>
      </c>
      <c r="I18052" s="73" t="s">
        <v>13192</v>
      </c>
    </row>
    <row r="18053" spans="1:9" hidden="1" x14ac:dyDescent="0.25">
      <c r="A18053" s="60" t="s">
        <v>7698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17"/>
        <v>32500</v>
      </c>
      <c r="H18053" s="69" t="s">
        <v>1101</v>
      </c>
      <c r="I18053" s="73" t="s">
        <v>13192</v>
      </c>
    </row>
    <row r="18054" spans="1:9" hidden="1" x14ac:dyDescent="0.25">
      <c r="A18054" s="60" t="s">
        <v>7698</v>
      </c>
      <c r="B18054" s="111" t="s">
        <v>7509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17"/>
        <v>35000</v>
      </c>
      <c r="H18054" s="69" t="s">
        <v>1101</v>
      </c>
      <c r="I18054" s="73" t="s">
        <v>13192</v>
      </c>
    </row>
    <row r="18055" spans="1:9" hidden="1" x14ac:dyDescent="0.25">
      <c r="A18055" s="60" t="s">
        <v>7698</v>
      </c>
      <c r="B18055" s="111" t="s">
        <v>7333</v>
      </c>
      <c r="C18055" s="60" t="s">
        <v>7332</v>
      </c>
      <c r="D18055" s="65">
        <v>2</v>
      </c>
      <c r="E18055" s="76" t="s">
        <v>31</v>
      </c>
      <c r="F18055" s="72">
        <v>58000</v>
      </c>
      <c r="G18055" s="68">
        <f t="shared" si="517"/>
        <v>116000</v>
      </c>
      <c r="H18055" s="69" t="s">
        <v>671</v>
      </c>
      <c r="I18055" s="73" t="s">
        <v>13193</v>
      </c>
    </row>
    <row r="18056" spans="1:9" hidden="1" x14ac:dyDescent="0.25">
      <c r="A18056" s="60" t="s">
        <v>7698</v>
      </c>
      <c r="B18056" s="60" t="s">
        <v>13194</v>
      </c>
      <c r="C18056" s="60" t="s">
        <v>13195</v>
      </c>
      <c r="D18056" s="88">
        <v>1</v>
      </c>
      <c r="E18056" s="118" t="s">
        <v>28</v>
      </c>
      <c r="F18056" s="106">
        <v>3400000</v>
      </c>
      <c r="G18056" s="68">
        <f t="shared" si="517"/>
        <v>3400000</v>
      </c>
      <c r="H18056" s="69" t="s">
        <v>687</v>
      </c>
      <c r="I18056" s="649" t="s">
        <v>13196</v>
      </c>
    </row>
    <row r="18057" spans="1:9" hidden="1" x14ac:dyDescent="0.25">
      <c r="A18057" s="60" t="s">
        <v>7698</v>
      </c>
      <c r="B18057" s="60" t="s">
        <v>13194</v>
      </c>
      <c r="C18057" s="60" t="s">
        <v>13197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49" t="s">
        <v>13196</v>
      </c>
    </row>
    <row r="18058" spans="1:9" hidden="1" x14ac:dyDescent="0.25">
      <c r="A18058" s="60" t="s">
        <v>7698</v>
      </c>
      <c r="B18058" s="60" t="s">
        <v>13194</v>
      </c>
      <c r="C18058" s="60" t="s">
        <v>13198</v>
      </c>
      <c r="D18058" s="65">
        <v>1</v>
      </c>
      <c r="E18058" s="118" t="s">
        <v>28</v>
      </c>
      <c r="F18058" s="106">
        <v>3400000</v>
      </c>
      <c r="G18058" s="68">
        <f t="shared" ref="G18058:G18064" si="518">F18058*D18058</f>
        <v>3400000</v>
      </c>
      <c r="H18058" s="69" t="s">
        <v>687</v>
      </c>
      <c r="I18058" s="649" t="s">
        <v>13196</v>
      </c>
    </row>
    <row r="18059" spans="1:9" hidden="1" x14ac:dyDescent="0.25">
      <c r="A18059" s="60" t="s">
        <v>7698</v>
      </c>
      <c r="B18059" s="60" t="s">
        <v>13194</v>
      </c>
      <c r="C18059" s="60" t="s">
        <v>13199</v>
      </c>
      <c r="D18059" s="65">
        <v>1</v>
      </c>
      <c r="E18059" s="118" t="s">
        <v>28</v>
      </c>
      <c r="F18059" s="106">
        <v>3400000</v>
      </c>
      <c r="G18059" s="217">
        <f t="shared" si="518"/>
        <v>3400000</v>
      </c>
      <c r="H18059" s="69" t="s">
        <v>687</v>
      </c>
      <c r="I18059" s="649" t="s">
        <v>13196</v>
      </c>
    </row>
    <row r="18060" spans="1:9" hidden="1" x14ac:dyDescent="0.25">
      <c r="A18060" s="60" t="s">
        <v>7698</v>
      </c>
      <c r="B18060" s="60" t="s">
        <v>13200</v>
      </c>
      <c r="C18060" s="75" t="s">
        <v>13201</v>
      </c>
      <c r="D18060" s="65">
        <v>1</v>
      </c>
      <c r="E18060" s="118" t="s">
        <v>28</v>
      </c>
      <c r="F18060" s="68">
        <v>1650000</v>
      </c>
      <c r="G18060" s="68">
        <f t="shared" si="518"/>
        <v>1650000</v>
      </c>
      <c r="H18060" s="69" t="s">
        <v>687</v>
      </c>
      <c r="I18060" s="649" t="s">
        <v>13196</v>
      </c>
    </row>
    <row r="18061" spans="1:9" hidden="1" x14ac:dyDescent="0.25">
      <c r="A18061" s="60" t="s">
        <v>7698</v>
      </c>
      <c r="B18061" s="60" t="s">
        <v>13200</v>
      </c>
      <c r="C18061" s="77" t="s">
        <v>13202</v>
      </c>
      <c r="D18061" s="65">
        <v>1</v>
      </c>
      <c r="E18061" s="118" t="s">
        <v>28</v>
      </c>
      <c r="F18061" s="68">
        <v>1650000</v>
      </c>
      <c r="G18061" s="72">
        <f t="shared" si="518"/>
        <v>1650000</v>
      </c>
      <c r="H18061" s="69" t="s">
        <v>687</v>
      </c>
      <c r="I18061" s="649" t="s">
        <v>13196</v>
      </c>
    </row>
    <row r="18062" spans="1:9" hidden="1" x14ac:dyDescent="0.25">
      <c r="A18062" s="60" t="s">
        <v>7698</v>
      </c>
      <c r="B18062" s="60" t="s">
        <v>13203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18"/>
        <v>1650000</v>
      </c>
      <c r="H18062" s="69" t="s">
        <v>687</v>
      </c>
      <c r="I18062" s="649" t="s">
        <v>13196</v>
      </c>
    </row>
    <row r="18063" spans="1:9" hidden="1" x14ac:dyDescent="0.25">
      <c r="A18063" s="60" t="s">
        <v>7698</v>
      </c>
      <c r="B18063" s="60" t="s">
        <v>13204</v>
      </c>
      <c r="C18063" s="60" t="s">
        <v>13205</v>
      </c>
      <c r="D18063" s="65">
        <v>1</v>
      </c>
      <c r="E18063" s="118" t="s">
        <v>28</v>
      </c>
      <c r="F18063" s="68">
        <v>1650000</v>
      </c>
      <c r="G18063" s="68">
        <f t="shared" si="518"/>
        <v>1650000</v>
      </c>
      <c r="H18063" s="69" t="s">
        <v>687</v>
      </c>
      <c r="I18063" s="649" t="s">
        <v>13196</v>
      </c>
    </row>
    <row r="18064" spans="1:9" hidden="1" x14ac:dyDescent="0.25">
      <c r="A18064" s="60" t="s">
        <v>7698</v>
      </c>
      <c r="B18064" s="111" t="s">
        <v>4152</v>
      </c>
      <c r="C18064" s="60" t="s">
        <v>10718</v>
      </c>
      <c r="D18064" s="65">
        <v>6</v>
      </c>
      <c r="E18064" s="76" t="s">
        <v>31</v>
      </c>
      <c r="F18064" s="72">
        <v>290000</v>
      </c>
      <c r="G18064" s="68">
        <f t="shared" si="518"/>
        <v>1740000</v>
      </c>
      <c r="H18064" s="69" t="s">
        <v>687</v>
      </c>
      <c r="I18064" s="649" t="s">
        <v>13196</v>
      </c>
    </row>
    <row r="18065" spans="1:9" hidden="1" x14ac:dyDescent="0.25">
      <c r="A18065" s="60" t="s">
        <v>7698</v>
      </c>
      <c r="B18065" s="63" t="s">
        <v>2615</v>
      </c>
      <c r="C18065" s="75" t="s">
        <v>7699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49" t="s">
        <v>13196</v>
      </c>
    </row>
    <row r="18066" spans="1:9" hidden="1" x14ac:dyDescent="0.25">
      <c r="A18066" s="60" t="s">
        <v>7698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19">F18066*D18066</f>
        <v>7500</v>
      </c>
      <c r="H18066" s="69" t="s">
        <v>13206</v>
      </c>
      <c r="I18066" s="73"/>
    </row>
    <row r="18067" spans="1:9" hidden="1" x14ac:dyDescent="0.25">
      <c r="A18067" s="60" t="s">
        <v>7698</v>
      </c>
      <c r="B18067" s="63" t="s">
        <v>13186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19"/>
        <v>33000</v>
      </c>
      <c r="H18067" s="69" t="s">
        <v>13206</v>
      </c>
      <c r="I18067" s="73"/>
    </row>
    <row r="18068" spans="1:9" hidden="1" x14ac:dyDescent="0.25">
      <c r="A18068" s="60" t="s">
        <v>7698</v>
      </c>
      <c r="B18068" s="60" t="s">
        <v>8381</v>
      </c>
      <c r="C18068" s="60" t="s">
        <v>8382</v>
      </c>
      <c r="D18068" s="65">
        <v>1</v>
      </c>
      <c r="E18068" s="66" t="s">
        <v>31</v>
      </c>
      <c r="F18068" s="68">
        <v>93000</v>
      </c>
      <c r="G18068" s="68">
        <f t="shared" si="519"/>
        <v>93000</v>
      </c>
      <c r="H18068" s="69" t="s">
        <v>1041</v>
      </c>
      <c r="I18068" s="73" t="s">
        <v>13207</v>
      </c>
    </row>
    <row r="18069" spans="1:9" hidden="1" x14ac:dyDescent="0.25">
      <c r="A18069" s="60" t="s">
        <v>7698</v>
      </c>
      <c r="B18069" s="60" t="s">
        <v>286</v>
      </c>
      <c r="C18069" s="80" t="s">
        <v>287</v>
      </c>
      <c r="D18069" s="65">
        <v>1</v>
      </c>
      <c r="E18069" s="648" t="s">
        <v>31</v>
      </c>
      <c r="F18069" s="68">
        <v>39000</v>
      </c>
      <c r="G18069" s="68">
        <f t="shared" si="519"/>
        <v>39000</v>
      </c>
      <c r="H18069" s="69" t="s">
        <v>1041</v>
      </c>
      <c r="I18069" s="73" t="s">
        <v>13207</v>
      </c>
    </row>
    <row r="18070" spans="1:9" hidden="1" x14ac:dyDescent="0.25">
      <c r="A18070" s="60" t="s">
        <v>7698</v>
      </c>
      <c r="B18070" s="111" t="s">
        <v>7333</v>
      </c>
      <c r="C18070" s="60" t="s">
        <v>7332</v>
      </c>
      <c r="D18070" s="65">
        <v>1</v>
      </c>
      <c r="E18070" s="76" t="s">
        <v>31</v>
      </c>
      <c r="F18070" s="72">
        <v>58000</v>
      </c>
      <c r="G18070" s="68">
        <f t="shared" si="519"/>
        <v>58000</v>
      </c>
      <c r="H18070" s="69" t="s">
        <v>1041</v>
      </c>
      <c r="I18070" s="73" t="s">
        <v>13207</v>
      </c>
    </row>
    <row r="18071" spans="1:9" hidden="1" x14ac:dyDescent="0.25">
      <c r="A18071" s="60" t="s">
        <v>7698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19"/>
        <v>2300000</v>
      </c>
      <c r="H18071" s="86" t="s">
        <v>7693</v>
      </c>
      <c r="I18071" s="73"/>
    </row>
    <row r="18072" spans="1:9" hidden="1" x14ac:dyDescent="0.25">
      <c r="A18072" s="60" t="s">
        <v>7698</v>
      </c>
      <c r="B18072" s="60" t="s">
        <v>7694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19"/>
        <v>4914000</v>
      </c>
      <c r="H18072" s="86" t="s">
        <v>7695</v>
      </c>
      <c r="I18072" s="73"/>
    </row>
    <row r="18073" spans="1:9" hidden="1" x14ac:dyDescent="0.25">
      <c r="A18073" s="60" t="s">
        <v>7698</v>
      </c>
      <c r="B18073" s="60" t="s">
        <v>7696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19"/>
        <v>466000</v>
      </c>
      <c r="H18073" s="86" t="s">
        <v>7695</v>
      </c>
      <c r="I18073" s="73"/>
    </row>
    <row r="18074" spans="1:9" hidden="1" x14ac:dyDescent="0.25">
      <c r="A18074" s="60" t="s">
        <v>7698</v>
      </c>
      <c r="B18074" s="60" t="s">
        <v>7697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19"/>
        <v>1585000</v>
      </c>
      <c r="H18074" s="86" t="s">
        <v>7695</v>
      </c>
      <c r="I18074" s="73"/>
    </row>
    <row r="18075" spans="1:9" hidden="1" x14ac:dyDescent="0.25">
      <c r="A18075" s="60" t="s">
        <v>7698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19"/>
        <v>7672500</v>
      </c>
      <c r="H18075" s="69" t="s">
        <v>687</v>
      </c>
      <c r="I18075" s="73"/>
    </row>
    <row r="18076" spans="1:9" hidden="1" x14ac:dyDescent="0.25">
      <c r="A18076" s="60" t="s">
        <v>7698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19"/>
        <v>14031500</v>
      </c>
      <c r="H18076" s="69" t="s">
        <v>687</v>
      </c>
      <c r="I18076" s="73"/>
    </row>
    <row r="18077" spans="1:9" hidden="1" x14ac:dyDescent="0.25">
      <c r="A18077" s="60" t="s">
        <v>7698</v>
      </c>
      <c r="B18077" s="63" t="s">
        <v>7708</v>
      </c>
      <c r="C18077" s="75" t="s">
        <v>814</v>
      </c>
      <c r="D18077" s="65">
        <v>6</v>
      </c>
      <c r="E18077" s="411" t="s">
        <v>31</v>
      </c>
      <c r="F18077" s="67">
        <v>92000</v>
      </c>
      <c r="G18077" s="68">
        <f t="shared" si="519"/>
        <v>552000</v>
      </c>
      <c r="H18077" s="69" t="s">
        <v>687</v>
      </c>
      <c r="I18077" s="73"/>
    </row>
    <row r="18078" spans="1:9" hidden="1" x14ac:dyDescent="0.25">
      <c r="A18078" s="60" t="s">
        <v>7698</v>
      </c>
      <c r="B18078" s="94" t="s">
        <v>4455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19"/>
        <v>798000</v>
      </c>
      <c r="H18078" s="69" t="s">
        <v>687</v>
      </c>
      <c r="I18078" s="73"/>
    </row>
    <row r="18079" spans="1:9" hidden="1" x14ac:dyDescent="0.25">
      <c r="A18079" s="60" t="s">
        <v>7698</v>
      </c>
      <c r="B18079" s="60" t="s">
        <v>7703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19"/>
        <v>200000</v>
      </c>
      <c r="H18079" s="69" t="s">
        <v>6204</v>
      </c>
      <c r="I18079" s="73"/>
    </row>
    <row r="18080" spans="1:9" hidden="1" x14ac:dyDescent="0.25">
      <c r="A18080" s="60" t="s">
        <v>7698</v>
      </c>
      <c r="B18080" s="60" t="s">
        <v>7704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19"/>
        <v>10000</v>
      </c>
      <c r="H18080" s="69" t="s">
        <v>6204</v>
      </c>
      <c r="I18080" s="73"/>
    </row>
    <row r="18081" spans="1:9" hidden="1" x14ac:dyDescent="0.25">
      <c r="A18081" s="60" t="s">
        <v>7698</v>
      </c>
      <c r="B18081" s="63" t="s">
        <v>7705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19"/>
        <v>10000</v>
      </c>
      <c r="H18081" s="69" t="s">
        <v>6204</v>
      </c>
      <c r="I18081" s="73"/>
    </row>
    <row r="18082" spans="1:9" hidden="1" x14ac:dyDescent="0.25">
      <c r="A18082" s="60" t="s">
        <v>7698</v>
      </c>
      <c r="B18082" s="74" t="s">
        <v>7706</v>
      </c>
      <c r="C18082" s="75" t="s">
        <v>4223</v>
      </c>
      <c r="D18082" s="65">
        <v>5</v>
      </c>
      <c r="E18082" s="76" t="s">
        <v>31</v>
      </c>
      <c r="F18082" s="72">
        <v>5000</v>
      </c>
      <c r="G18082" s="95">
        <f t="shared" si="519"/>
        <v>25000</v>
      </c>
      <c r="H18082" s="69" t="s">
        <v>6204</v>
      </c>
      <c r="I18082" s="73"/>
    </row>
    <row r="18083" spans="1:9" hidden="1" x14ac:dyDescent="0.25">
      <c r="A18083" s="60" t="s">
        <v>7698</v>
      </c>
      <c r="B18083" s="63" t="s">
        <v>13208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19"/>
        <v>23000</v>
      </c>
      <c r="H18083" s="69" t="s">
        <v>6204</v>
      </c>
      <c r="I18083" s="73"/>
    </row>
    <row r="18084" spans="1:9" hidden="1" x14ac:dyDescent="0.25">
      <c r="A18084" s="60" t="s">
        <v>7698</v>
      </c>
      <c r="B18084" s="63" t="s">
        <v>13186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19"/>
        <v>30000</v>
      </c>
      <c r="H18084" s="69" t="s">
        <v>6204</v>
      </c>
      <c r="I18084" s="73"/>
    </row>
    <row r="18085" spans="1:9" hidden="1" x14ac:dyDescent="0.25">
      <c r="A18085" s="60" t="s">
        <v>7698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19"/>
        <v>6750000</v>
      </c>
      <c r="H18085" s="69" t="s">
        <v>4181</v>
      </c>
      <c r="I18085" s="73" t="s">
        <v>13209</v>
      </c>
    </row>
    <row r="18086" spans="1:9" hidden="1" x14ac:dyDescent="0.25">
      <c r="A18086" s="60" t="s">
        <v>7698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19"/>
        <v>1776158</v>
      </c>
      <c r="H18086" s="69" t="s">
        <v>4181</v>
      </c>
      <c r="I18086" s="73" t="s">
        <v>13210</v>
      </c>
    </row>
    <row r="18087" spans="1:9" hidden="1" x14ac:dyDescent="0.25">
      <c r="A18087" s="60" t="s">
        <v>7698</v>
      </c>
      <c r="B18087" s="79" t="s">
        <v>7597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19"/>
        <v>25000</v>
      </c>
      <c r="H18087" s="69" t="s">
        <v>4181</v>
      </c>
      <c r="I18087" s="73" t="s">
        <v>13210</v>
      </c>
    </row>
    <row r="18088" spans="1:9" hidden="1" x14ac:dyDescent="0.25">
      <c r="A18088" s="60" t="s">
        <v>7698</v>
      </c>
      <c r="B18088" s="79" t="s">
        <v>4002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19"/>
        <v>50000</v>
      </c>
      <c r="H18088" s="69" t="s">
        <v>4181</v>
      </c>
      <c r="I18088" s="73" t="s">
        <v>13210</v>
      </c>
    </row>
    <row r="18089" spans="1:9" hidden="1" x14ac:dyDescent="0.25">
      <c r="A18089" s="60" t="s">
        <v>7709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19"/>
        <v>555024</v>
      </c>
      <c r="H18089" s="69" t="s">
        <v>6204</v>
      </c>
      <c r="I18089" s="73"/>
    </row>
    <row r="18090" spans="1:9" hidden="1" x14ac:dyDescent="0.25">
      <c r="A18090" s="60" t="s">
        <v>7709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19"/>
        <v>775000</v>
      </c>
      <c r="H18090" s="69" t="s">
        <v>6204</v>
      </c>
      <c r="I18090" s="73"/>
    </row>
    <row r="18091" spans="1:9" x14ac:dyDescent="0.25">
      <c r="A18091" s="60" t="s">
        <v>7709</v>
      </c>
      <c r="B18091" s="74" t="s">
        <v>7731</v>
      </c>
      <c r="C18091" s="75" t="s">
        <v>5435</v>
      </c>
      <c r="D18091" s="65">
        <v>1</v>
      </c>
      <c r="E18091" s="76" t="s">
        <v>31</v>
      </c>
      <c r="F18091" s="72">
        <v>15000</v>
      </c>
      <c r="G18091" s="95">
        <f t="shared" si="519"/>
        <v>15000</v>
      </c>
      <c r="H18091" s="69" t="s">
        <v>6204</v>
      </c>
      <c r="I18091" s="73"/>
    </row>
    <row r="18092" spans="1:9" hidden="1" x14ac:dyDescent="0.25">
      <c r="A18092" s="60" t="s">
        <v>7709</v>
      </c>
      <c r="B18092" s="63" t="s">
        <v>13208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19"/>
        <v>11500</v>
      </c>
      <c r="H18092" s="69" t="s">
        <v>6204</v>
      </c>
      <c r="I18092" s="73"/>
    </row>
    <row r="18093" spans="1:9" hidden="1" x14ac:dyDescent="0.25">
      <c r="A18093" s="60" t="s">
        <v>7709</v>
      </c>
      <c r="B18093" s="60" t="s">
        <v>7717</v>
      </c>
      <c r="C18093" s="60" t="s">
        <v>5435</v>
      </c>
      <c r="D18093" s="88">
        <v>1</v>
      </c>
      <c r="E18093" s="71" t="s">
        <v>31</v>
      </c>
      <c r="F18093" s="72">
        <v>8000</v>
      </c>
      <c r="G18093" s="68">
        <f t="shared" si="519"/>
        <v>8000</v>
      </c>
      <c r="H18093" s="69" t="s">
        <v>13211</v>
      </c>
      <c r="I18093" s="73"/>
    </row>
    <row r="18094" spans="1:9" hidden="1" x14ac:dyDescent="0.25">
      <c r="A18094" s="60" t="s">
        <v>7709</v>
      </c>
      <c r="B18094" s="79" t="s">
        <v>7702</v>
      </c>
      <c r="C18094" s="60" t="s">
        <v>7658</v>
      </c>
      <c r="D18094" s="60">
        <v>2</v>
      </c>
      <c r="E18094" s="118" t="s">
        <v>31</v>
      </c>
      <c r="F18094" s="61">
        <v>77500</v>
      </c>
      <c r="G18094" s="68">
        <f t="shared" si="519"/>
        <v>155000</v>
      </c>
      <c r="H18094" s="69" t="s">
        <v>7519</v>
      </c>
      <c r="I18094" s="73"/>
    </row>
    <row r="18095" spans="1:9" hidden="1" x14ac:dyDescent="0.25">
      <c r="A18095" s="60" t="s">
        <v>7709</v>
      </c>
      <c r="B18095" s="79" t="s">
        <v>7711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19"/>
        <v>145000</v>
      </c>
      <c r="H18095" s="69" t="s">
        <v>1214</v>
      </c>
      <c r="I18095" s="73"/>
    </row>
    <row r="18096" spans="1:9" hidden="1" x14ac:dyDescent="0.25">
      <c r="A18096" s="60" t="s">
        <v>7709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19"/>
        <v>775000</v>
      </c>
      <c r="H18096" s="69" t="s">
        <v>4673</v>
      </c>
      <c r="I18096" s="73"/>
    </row>
    <row r="18097" spans="1:9" hidden="1" x14ac:dyDescent="0.25">
      <c r="A18097" s="60" t="s">
        <v>7709</v>
      </c>
      <c r="B18097" s="60" t="s">
        <v>7712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19"/>
        <v>51000</v>
      </c>
      <c r="H18097" s="69" t="s">
        <v>7519</v>
      </c>
      <c r="I18097" s="73"/>
    </row>
    <row r="18098" spans="1:9" hidden="1" x14ac:dyDescent="0.25">
      <c r="A18098" s="60" t="s">
        <v>7709</v>
      </c>
      <c r="B18098" s="60" t="s">
        <v>7714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19"/>
        <v>10000</v>
      </c>
      <c r="H18098" s="69" t="s">
        <v>7519</v>
      </c>
      <c r="I18098" s="73"/>
    </row>
    <row r="18099" spans="1:9" hidden="1" x14ac:dyDescent="0.25">
      <c r="A18099" s="60" t="s">
        <v>7709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19"/>
        <v>12500</v>
      </c>
      <c r="H18099" s="69" t="s">
        <v>7519</v>
      </c>
      <c r="I18099" s="73"/>
    </row>
    <row r="18100" spans="1:9" hidden="1" x14ac:dyDescent="0.25">
      <c r="A18100" s="60" t="s">
        <v>7709</v>
      </c>
      <c r="B18100" s="63" t="s">
        <v>13208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19"/>
        <v>23000</v>
      </c>
      <c r="H18100" s="69" t="s">
        <v>7519</v>
      </c>
      <c r="I18100" s="649"/>
    </row>
    <row r="18101" spans="1:9" hidden="1" x14ac:dyDescent="0.25">
      <c r="A18101" s="60" t="s">
        <v>7709</v>
      </c>
      <c r="B18101" s="63" t="s">
        <v>13186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19"/>
        <v>30000</v>
      </c>
      <c r="H18101" s="69" t="s">
        <v>7519</v>
      </c>
      <c r="I18101" s="649"/>
    </row>
    <row r="18102" spans="1:9" hidden="1" x14ac:dyDescent="0.25">
      <c r="A18102" s="60" t="s">
        <v>7709</v>
      </c>
      <c r="B18102" s="60" t="s">
        <v>5397</v>
      </c>
      <c r="C18102" s="60" t="s">
        <v>5396</v>
      </c>
      <c r="D18102" s="81">
        <v>1</v>
      </c>
      <c r="E18102" s="66" t="s">
        <v>31</v>
      </c>
      <c r="F18102" s="217">
        <v>31000</v>
      </c>
      <c r="G18102" s="68">
        <f t="shared" si="519"/>
        <v>31000</v>
      </c>
      <c r="H18102" s="69" t="s">
        <v>1791</v>
      </c>
      <c r="I18102" s="649" t="s">
        <v>13212</v>
      </c>
    </row>
    <row r="18103" spans="1:9" hidden="1" x14ac:dyDescent="0.25">
      <c r="A18103" s="60" t="s">
        <v>7709</v>
      </c>
      <c r="B18103" s="111" t="s">
        <v>7333</v>
      </c>
      <c r="C18103" s="60" t="s">
        <v>7332</v>
      </c>
      <c r="D18103" s="65">
        <v>3</v>
      </c>
      <c r="E18103" s="76" t="s">
        <v>31</v>
      </c>
      <c r="F18103" s="72">
        <v>58000</v>
      </c>
      <c r="G18103" s="68">
        <f t="shared" si="519"/>
        <v>174000</v>
      </c>
      <c r="H18103" s="69" t="s">
        <v>1791</v>
      </c>
      <c r="I18103" s="649" t="s">
        <v>13212</v>
      </c>
    </row>
    <row r="18104" spans="1:9" hidden="1" x14ac:dyDescent="0.25">
      <c r="A18104" s="60" t="s">
        <v>7709</v>
      </c>
      <c r="B18104" s="111" t="s">
        <v>7085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19"/>
        <v>15000</v>
      </c>
      <c r="H18104" s="69" t="s">
        <v>1791</v>
      </c>
      <c r="I18104" s="649" t="s">
        <v>13212</v>
      </c>
    </row>
    <row r="18105" spans="1:9" hidden="1" x14ac:dyDescent="0.25">
      <c r="A18105" s="60" t="s">
        <v>7709</v>
      </c>
      <c r="B18105" s="111" t="s">
        <v>7333</v>
      </c>
      <c r="C18105" s="60" t="s">
        <v>7332</v>
      </c>
      <c r="D18105" s="65">
        <v>2</v>
      </c>
      <c r="E18105" s="76" t="s">
        <v>31</v>
      </c>
      <c r="F18105" s="72">
        <v>58000</v>
      </c>
      <c r="G18105" s="68">
        <f t="shared" si="519"/>
        <v>116000</v>
      </c>
      <c r="H18105" s="69" t="s">
        <v>2048</v>
      </c>
      <c r="I18105" s="649" t="s">
        <v>13213</v>
      </c>
    </row>
    <row r="18106" spans="1:9" hidden="1" x14ac:dyDescent="0.25">
      <c r="A18106" s="60" t="s">
        <v>7709</v>
      </c>
      <c r="B18106" s="63" t="s">
        <v>13186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19"/>
        <v>10000</v>
      </c>
      <c r="H18106" s="69" t="s">
        <v>631</v>
      </c>
      <c r="I18106" s="649"/>
    </row>
    <row r="18107" spans="1:9" hidden="1" x14ac:dyDescent="0.25">
      <c r="A18107" s="60" t="s">
        <v>7709</v>
      </c>
      <c r="B18107" s="79" t="s">
        <v>6293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19"/>
        <v>300000</v>
      </c>
      <c r="H18107" s="69" t="s">
        <v>631</v>
      </c>
      <c r="I18107" s="649"/>
    </row>
    <row r="18108" spans="1:9" hidden="1" x14ac:dyDescent="0.25">
      <c r="A18108" s="60" t="s">
        <v>7709</v>
      </c>
      <c r="B18108" s="111" t="s">
        <v>7085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19"/>
        <v>15000</v>
      </c>
      <c r="H18108" s="69" t="s">
        <v>631</v>
      </c>
      <c r="I18108" s="649"/>
    </row>
    <row r="18109" spans="1:9" hidden="1" x14ac:dyDescent="0.25">
      <c r="A18109" s="60" t="s">
        <v>7709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19"/>
        <v>10000</v>
      </c>
      <c r="H18109" s="69" t="s">
        <v>631</v>
      </c>
      <c r="I18109" s="73"/>
    </row>
    <row r="18110" spans="1:9" hidden="1" x14ac:dyDescent="0.25">
      <c r="A18110" s="60" t="s">
        <v>7709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19"/>
        <v>193500</v>
      </c>
      <c r="H18110" s="69" t="s">
        <v>1637</v>
      </c>
      <c r="I18110" s="73" t="s">
        <v>13214</v>
      </c>
    </row>
    <row r="18111" spans="1:9" hidden="1" x14ac:dyDescent="0.25">
      <c r="A18111" s="60" t="s">
        <v>7709</v>
      </c>
      <c r="B18111" s="79" t="s">
        <v>148</v>
      </c>
      <c r="C18111" s="60" t="s">
        <v>4853</v>
      </c>
      <c r="D18111" s="65">
        <v>1</v>
      </c>
      <c r="E18111" s="648" t="s">
        <v>31</v>
      </c>
      <c r="F18111" s="89">
        <v>181500</v>
      </c>
      <c r="G18111" s="68">
        <f t="shared" si="519"/>
        <v>181500</v>
      </c>
      <c r="H18111" s="69" t="s">
        <v>1637</v>
      </c>
      <c r="I18111" s="73" t="s">
        <v>13214</v>
      </c>
    </row>
    <row r="18112" spans="1:9" hidden="1" x14ac:dyDescent="0.25">
      <c r="A18112" s="60" t="s">
        <v>7709</v>
      </c>
      <c r="B18112" s="111" t="s">
        <v>7509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19"/>
        <v>35000</v>
      </c>
      <c r="H18112" s="69" t="s">
        <v>1637</v>
      </c>
      <c r="I18112" s="73" t="s">
        <v>13214</v>
      </c>
    </row>
    <row r="18113" spans="1:9" hidden="1" x14ac:dyDescent="0.25">
      <c r="A18113" s="60" t="s">
        <v>7709</v>
      </c>
      <c r="B18113" s="60" t="s">
        <v>471</v>
      </c>
      <c r="C18113" s="378" t="s">
        <v>13215</v>
      </c>
      <c r="D18113" s="60">
        <v>1</v>
      </c>
      <c r="E18113" s="76" t="s">
        <v>31</v>
      </c>
      <c r="F18113" s="60">
        <v>3700000</v>
      </c>
      <c r="G18113" s="68">
        <f t="shared" si="519"/>
        <v>3700000</v>
      </c>
      <c r="H18113" s="86" t="s">
        <v>13216</v>
      </c>
      <c r="I18113" s="73" t="s">
        <v>13217</v>
      </c>
    </row>
    <row r="18114" spans="1:9" hidden="1" x14ac:dyDescent="0.25">
      <c r="A18114" s="60" t="s">
        <v>7709</v>
      </c>
      <c r="B18114" s="60" t="s">
        <v>13218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19"/>
        <v>325000</v>
      </c>
      <c r="H18114" s="86" t="s">
        <v>13216</v>
      </c>
      <c r="I18114" s="73" t="s">
        <v>13217</v>
      </c>
    </row>
    <row r="18115" spans="1:9" hidden="1" x14ac:dyDescent="0.25">
      <c r="A18115" s="60" t="s">
        <v>7709</v>
      </c>
      <c r="B18115" s="63" t="s">
        <v>2615</v>
      </c>
      <c r="C18115" s="75" t="s">
        <v>7699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13216</v>
      </c>
      <c r="I18115" s="73" t="s">
        <v>13217</v>
      </c>
    </row>
    <row r="18116" spans="1:9" hidden="1" x14ac:dyDescent="0.25">
      <c r="A18116" s="60" t="s">
        <v>7709</v>
      </c>
      <c r="B18116" s="63" t="s">
        <v>7710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13217</v>
      </c>
    </row>
    <row r="18117" spans="1:9" hidden="1" x14ac:dyDescent="0.25">
      <c r="A18117" s="60" t="s">
        <v>7709</v>
      </c>
      <c r="B18117" s="60" t="s">
        <v>7718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7709</v>
      </c>
      <c r="B18118" s="63" t="s">
        <v>13219</v>
      </c>
      <c r="C18118" s="75" t="s">
        <v>13220</v>
      </c>
      <c r="D18118" s="65">
        <v>1</v>
      </c>
      <c r="E18118" s="411" t="s">
        <v>52</v>
      </c>
      <c r="F18118" s="67">
        <v>1</v>
      </c>
      <c r="G18118" s="68">
        <f t="shared" si="519"/>
        <v>1</v>
      </c>
      <c r="H18118" s="69" t="s">
        <v>6869</v>
      </c>
      <c r="I18118" s="73" t="s">
        <v>13221</v>
      </c>
    </row>
    <row r="18119" spans="1:9" hidden="1" x14ac:dyDescent="0.25">
      <c r="A18119" s="60" t="s">
        <v>7719</v>
      </c>
      <c r="B18119" s="111" t="s">
        <v>13186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6204</v>
      </c>
      <c r="I18119" s="73"/>
    </row>
    <row r="18120" spans="1:9" hidden="1" x14ac:dyDescent="0.25">
      <c r="A18120" s="60" t="s">
        <v>7719</v>
      </c>
      <c r="B18120" s="63" t="s">
        <v>13222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20">F18120*D18120</f>
        <v>59470</v>
      </c>
      <c r="H18120" s="69" t="s">
        <v>6204</v>
      </c>
      <c r="I18120" s="73"/>
    </row>
    <row r="18121" spans="1:9" x14ac:dyDescent="0.25">
      <c r="A18121" s="60" t="s">
        <v>7719</v>
      </c>
      <c r="B18121" s="74" t="s">
        <v>7731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20"/>
        <v>45000</v>
      </c>
      <c r="H18121" s="69" t="s">
        <v>6204</v>
      </c>
      <c r="I18121" s="73"/>
    </row>
    <row r="18122" spans="1:9" hidden="1" x14ac:dyDescent="0.25">
      <c r="A18122" s="60" t="s">
        <v>7719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20"/>
        <v>93000</v>
      </c>
      <c r="H18122" s="69" t="s">
        <v>4673</v>
      </c>
      <c r="I18122" s="73"/>
    </row>
    <row r="18123" spans="1:9" hidden="1" x14ac:dyDescent="0.25">
      <c r="A18123" s="60" t="s">
        <v>7719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20"/>
        <v>12325</v>
      </c>
      <c r="H18123" s="69" t="s">
        <v>2277</v>
      </c>
      <c r="I18123" s="73"/>
    </row>
    <row r="18124" spans="1:9" hidden="1" x14ac:dyDescent="0.25">
      <c r="A18124" s="60" t="s">
        <v>7719</v>
      </c>
      <c r="B18124" s="79" t="s">
        <v>7702</v>
      </c>
      <c r="C18124" s="60" t="s">
        <v>7658</v>
      </c>
      <c r="D18124" s="60">
        <v>2</v>
      </c>
      <c r="E18124" s="66" t="s">
        <v>31</v>
      </c>
      <c r="F18124" s="61">
        <v>77500</v>
      </c>
      <c r="G18124" s="68">
        <f t="shared" si="520"/>
        <v>155000</v>
      </c>
      <c r="H18124" s="69" t="s">
        <v>7519</v>
      </c>
      <c r="I18124" s="73"/>
    </row>
    <row r="18125" spans="1:9" hidden="1" x14ac:dyDescent="0.25">
      <c r="A18125" s="60" t="s">
        <v>7719</v>
      </c>
      <c r="B18125" s="60" t="s">
        <v>2816</v>
      </c>
      <c r="C18125" s="75" t="s">
        <v>7658</v>
      </c>
      <c r="D18125" s="65">
        <v>2</v>
      </c>
      <c r="E18125" s="66" t="s">
        <v>71</v>
      </c>
      <c r="F18125" s="67">
        <v>225000</v>
      </c>
      <c r="G18125" s="68">
        <f t="shared" si="520"/>
        <v>450000</v>
      </c>
      <c r="H18125" s="69" t="s">
        <v>7519</v>
      </c>
      <c r="I18125" s="73"/>
    </row>
    <row r="18126" spans="1:9" hidden="1" x14ac:dyDescent="0.25">
      <c r="A18126" s="60" t="s">
        <v>7719</v>
      </c>
      <c r="B18126" s="75" t="s">
        <v>5723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20"/>
        <v>77500</v>
      </c>
      <c r="H18126" s="69" t="s">
        <v>7519</v>
      </c>
      <c r="I18126" s="73"/>
    </row>
    <row r="18127" spans="1:9" hidden="1" x14ac:dyDescent="0.25">
      <c r="A18127" s="60" t="s">
        <v>7719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20"/>
        <v>5000</v>
      </c>
      <c r="H18127" s="69" t="s">
        <v>648</v>
      </c>
      <c r="I18127" s="73"/>
    </row>
    <row r="18128" spans="1:9" hidden="1" x14ac:dyDescent="0.25">
      <c r="A18128" s="60" t="s">
        <v>7719</v>
      </c>
      <c r="B18128" s="63" t="s">
        <v>13222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20"/>
        <v>31300</v>
      </c>
      <c r="H18128" s="69" t="s">
        <v>7607</v>
      </c>
      <c r="I18128" s="73"/>
    </row>
    <row r="18129" spans="1:9" hidden="1" x14ac:dyDescent="0.25">
      <c r="A18129" s="60" t="s">
        <v>7719</v>
      </c>
      <c r="B18129" s="111" t="s">
        <v>13186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20"/>
        <v>30000</v>
      </c>
      <c r="H18129" s="69" t="s">
        <v>7607</v>
      </c>
      <c r="I18129" s="73"/>
    </row>
    <row r="18130" spans="1:9" hidden="1" x14ac:dyDescent="0.25">
      <c r="A18130" s="60" t="s">
        <v>7719</v>
      </c>
      <c r="B18130" s="94" t="s">
        <v>7723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20"/>
        <v>60000</v>
      </c>
      <c r="H18130" s="69" t="s">
        <v>552</v>
      </c>
      <c r="I18130" s="73" t="s">
        <v>13223</v>
      </c>
    </row>
    <row r="18131" spans="1:9" hidden="1" x14ac:dyDescent="0.25">
      <c r="A18131" s="60" t="s">
        <v>7719</v>
      </c>
      <c r="B18131" s="94" t="s">
        <v>7724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20"/>
        <v>260000</v>
      </c>
      <c r="H18131" s="69" t="s">
        <v>552</v>
      </c>
      <c r="I18131" s="73" t="s">
        <v>13223</v>
      </c>
    </row>
    <row r="18132" spans="1:9" hidden="1" x14ac:dyDescent="0.25">
      <c r="A18132" s="60" t="s">
        <v>7719</v>
      </c>
      <c r="B18132" s="79" t="s">
        <v>7725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20"/>
        <v>110000</v>
      </c>
      <c r="H18132" s="69" t="s">
        <v>552</v>
      </c>
      <c r="I18132" s="73" t="s">
        <v>13223</v>
      </c>
    </row>
    <row r="18133" spans="1:9" hidden="1" x14ac:dyDescent="0.25">
      <c r="A18133" s="60" t="s">
        <v>7719</v>
      </c>
      <c r="B18133" s="60" t="s">
        <v>7726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49"/>
    </row>
    <row r="18134" spans="1:9" hidden="1" x14ac:dyDescent="0.25">
      <c r="A18134" s="60" t="s">
        <v>7719</v>
      </c>
      <c r="B18134" s="60" t="s">
        <v>7727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49"/>
    </row>
    <row r="18135" spans="1:9" hidden="1" x14ac:dyDescent="0.25">
      <c r="A18135" s="60" t="s">
        <v>7719</v>
      </c>
      <c r="B18135" s="63" t="s">
        <v>7728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49"/>
    </row>
    <row r="18136" spans="1:9" hidden="1" x14ac:dyDescent="0.25">
      <c r="A18136" s="60" t="s">
        <v>7719</v>
      </c>
      <c r="B18136" s="74" t="s">
        <v>7729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49"/>
    </row>
    <row r="18137" spans="1:9" hidden="1" x14ac:dyDescent="0.25">
      <c r="A18137" s="60" t="s">
        <v>7719</v>
      </c>
      <c r="B18137" s="60" t="s">
        <v>465</v>
      </c>
      <c r="C18137" s="353" t="s">
        <v>13224</v>
      </c>
      <c r="D18137" s="65">
        <v>1</v>
      </c>
      <c r="E18137" s="76" t="s">
        <v>31</v>
      </c>
      <c r="F18137" s="72">
        <v>1700000</v>
      </c>
      <c r="G18137" s="68">
        <f t="shared" ref="G18137:G18177" si="521">F18137*D18137</f>
        <v>1700000</v>
      </c>
      <c r="H18137" s="69" t="s">
        <v>13225</v>
      </c>
      <c r="I18137" s="649" t="s">
        <v>13226</v>
      </c>
    </row>
    <row r="18138" spans="1:9" hidden="1" x14ac:dyDescent="0.25">
      <c r="A18138" s="60" t="s">
        <v>7719</v>
      </c>
      <c r="B18138" s="60" t="s">
        <v>465</v>
      </c>
      <c r="C18138" s="77" t="s">
        <v>13227</v>
      </c>
      <c r="D18138" s="65">
        <v>1</v>
      </c>
      <c r="E18138" s="118" t="s">
        <v>28</v>
      </c>
      <c r="F18138" s="72">
        <v>1700000</v>
      </c>
      <c r="G18138" s="72">
        <f t="shared" si="521"/>
        <v>1700000</v>
      </c>
      <c r="H18138" s="69" t="s">
        <v>13225</v>
      </c>
      <c r="I18138" s="649" t="s">
        <v>13226</v>
      </c>
    </row>
    <row r="18139" spans="1:9" hidden="1" x14ac:dyDescent="0.25">
      <c r="A18139" s="60" t="s">
        <v>7719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21"/>
        <v>357000</v>
      </c>
      <c r="H18139" s="69" t="s">
        <v>1041</v>
      </c>
      <c r="I18139" s="649" t="s">
        <v>13228</v>
      </c>
    </row>
    <row r="18140" spans="1:9" hidden="1" x14ac:dyDescent="0.25">
      <c r="A18140" s="60" t="s">
        <v>7719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21"/>
        <v>350000</v>
      </c>
      <c r="H18140" s="69" t="s">
        <v>1041</v>
      </c>
      <c r="I18140" s="649" t="s">
        <v>13228</v>
      </c>
    </row>
    <row r="18141" spans="1:9" hidden="1" x14ac:dyDescent="0.25">
      <c r="A18141" s="60" t="s">
        <v>7719</v>
      </c>
      <c r="B18141" s="63" t="s">
        <v>7898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21"/>
        <v>242182</v>
      </c>
      <c r="H18141" s="69" t="s">
        <v>1041</v>
      </c>
      <c r="I18141" s="649" t="s">
        <v>13228</v>
      </c>
    </row>
    <row r="18142" spans="1:9" hidden="1" x14ac:dyDescent="0.25">
      <c r="A18142" s="60" t="s">
        <v>7719</v>
      </c>
      <c r="B18142" s="132" t="s">
        <v>6447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21"/>
        <v>250000</v>
      </c>
      <c r="H18142" s="69" t="s">
        <v>126</v>
      </c>
      <c r="I18142" s="73" t="s">
        <v>13229</v>
      </c>
    </row>
    <row r="18143" spans="1:9" hidden="1" x14ac:dyDescent="0.25">
      <c r="A18143" s="60" t="s">
        <v>7719</v>
      </c>
      <c r="B18143" s="79" t="s">
        <v>8632</v>
      </c>
      <c r="C18143" s="60" t="s">
        <v>8459</v>
      </c>
      <c r="D18143" s="65">
        <v>0.6</v>
      </c>
      <c r="E18143" s="648" t="s">
        <v>137</v>
      </c>
      <c r="F18143" s="89">
        <v>82500</v>
      </c>
      <c r="G18143" s="68">
        <f t="shared" si="521"/>
        <v>49500</v>
      </c>
      <c r="H18143" s="69" t="s">
        <v>126</v>
      </c>
      <c r="I18143" s="73" t="s">
        <v>13229</v>
      </c>
    </row>
    <row r="18144" spans="1:9" hidden="1" x14ac:dyDescent="0.25">
      <c r="A18144" s="60" t="s">
        <v>7719</v>
      </c>
      <c r="B18144" s="60" t="s">
        <v>13230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21"/>
        <v>830000</v>
      </c>
      <c r="H18144" s="86" t="s">
        <v>1013</v>
      </c>
      <c r="I18144" s="73"/>
    </row>
    <row r="18145" spans="1:9" hidden="1" x14ac:dyDescent="0.25">
      <c r="A18145" s="60" t="s">
        <v>7719</v>
      </c>
      <c r="B18145" s="79" t="s">
        <v>5651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21"/>
        <v>500000</v>
      </c>
      <c r="H18145" s="69" t="s">
        <v>2274</v>
      </c>
      <c r="I18145" s="73" t="s">
        <v>13231</v>
      </c>
    </row>
    <row r="18146" spans="1:9" hidden="1" x14ac:dyDescent="0.25">
      <c r="A18146" s="60" t="s">
        <v>7719</v>
      </c>
      <c r="B18146" s="60" t="s">
        <v>7735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21"/>
        <v>20000</v>
      </c>
      <c r="H18146" s="69" t="s">
        <v>1043</v>
      </c>
      <c r="I18146" s="73"/>
    </row>
    <row r="18147" spans="1:9" hidden="1" x14ac:dyDescent="0.25">
      <c r="A18147" s="60" t="s">
        <v>7719</v>
      </c>
      <c r="B18147" s="63" t="s">
        <v>7736</v>
      </c>
      <c r="C18147" s="75" t="s">
        <v>587</v>
      </c>
      <c r="D18147" s="65">
        <v>5</v>
      </c>
      <c r="E18147" s="411" t="s">
        <v>31</v>
      </c>
      <c r="F18147" s="67">
        <v>3000</v>
      </c>
      <c r="G18147" s="68">
        <f t="shared" si="521"/>
        <v>15000</v>
      </c>
      <c r="H18147" s="69" t="s">
        <v>1043</v>
      </c>
      <c r="I18147" s="73"/>
    </row>
    <row r="18148" spans="1:9" hidden="1" x14ac:dyDescent="0.25">
      <c r="A18148" s="60" t="s">
        <v>7719</v>
      </c>
      <c r="B18148" s="94" t="s">
        <v>7737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21"/>
        <v>6000</v>
      </c>
      <c r="H18148" s="69" t="s">
        <v>1043</v>
      </c>
      <c r="I18148" s="73"/>
    </row>
    <row r="18149" spans="1:9" hidden="1" x14ac:dyDescent="0.25">
      <c r="A18149" s="60" t="s">
        <v>7719</v>
      </c>
      <c r="B18149" s="63" t="s">
        <v>4025</v>
      </c>
      <c r="C18149" s="75" t="s">
        <v>7492</v>
      </c>
      <c r="D18149" s="65">
        <v>1</v>
      </c>
      <c r="E18149" s="66" t="s">
        <v>31</v>
      </c>
      <c r="F18149" s="67">
        <v>115000</v>
      </c>
      <c r="G18149" s="68">
        <f t="shared" si="521"/>
        <v>115000</v>
      </c>
      <c r="H18149" s="69" t="s">
        <v>1043</v>
      </c>
      <c r="I18149" s="73"/>
    </row>
    <row r="18150" spans="1:9" hidden="1" x14ac:dyDescent="0.25">
      <c r="A18150" s="60" t="s">
        <v>7719</v>
      </c>
      <c r="B18150" s="94" t="s">
        <v>7738</v>
      </c>
      <c r="C18150" s="75" t="s">
        <v>7739</v>
      </c>
      <c r="D18150" s="65">
        <v>1</v>
      </c>
      <c r="E18150" s="66" t="s">
        <v>71</v>
      </c>
      <c r="F18150" s="72">
        <v>367500</v>
      </c>
      <c r="G18150" s="68">
        <f t="shared" si="521"/>
        <v>367500</v>
      </c>
      <c r="H18150" s="69" t="s">
        <v>154</v>
      </c>
      <c r="I18150" s="73"/>
    </row>
    <row r="18151" spans="1:9" hidden="1" x14ac:dyDescent="0.25">
      <c r="A18151" s="60" t="s">
        <v>7719</v>
      </c>
      <c r="B18151" s="60" t="s">
        <v>465</v>
      </c>
      <c r="C18151" s="353" t="s">
        <v>13232</v>
      </c>
      <c r="D18151" s="65">
        <v>1</v>
      </c>
      <c r="E18151" s="76" t="s">
        <v>31</v>
      </c>
      <c r="F18151" s="72">
        <v>1700000</v>
      </c>
      <c r="G18151" s="95">
        <f t="shared" si="521"/>
        <v>1700000</v>
      </c>
      <c r="H18151" s="69" t="s">
        <v>789</v>
      </c>
      <c r="I18151" s="73" t="s">
        <v>13233</v>
      </c>
    </row>
    <row r="18152" spans="1:9" hidden="1" x14ac:dyDescent="0.25">
      <c r="A18152" s="60" t="s">
        <v>7719</v>
      </c>
      <c r="B18152" s="60" t="s">
        <v>465</v>
      </c>
      <c r="C18152" s="353" t="s">
        <v>13234</v>
      </c>
      <c r="D18152" s="65">
        <v>1</v>
      </c>
      <c r="E18152" s="76" t="s">
        <v>31</v>
      </c>
      <c r="F18152" s="72">
        <v>1700000</v>
      </c>
      <c r="G18152" s="95">
        <f t="shared" si="521"/>
        <v>1700000</v>
      </c>
      <c r="H18152" s="69" t="s">
        <v>789</v>
      </c>
      <c r="I18152" s="73" t="s">
        <v>13233</v>
      </c>
    </row>
    <row r="18153" spans="1:9" hidden="1" x14ac:dyDescent="0.25">
      <c r="A18153" s="60" t="s">
        <v>7719</v>
      </c>
      <c r="B18153" s="63" t="s">
        <v>4843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21"/>
        <v>175000</v>
      </c>
      <c r="H18153" s="69" t="s">
        <v>1637</v>
      </c>
      <c r="I18153" s="73"/>
    </row>
    <row r="18154" spans="1:9" hidden="1" x14ac:dyDescent="0.25">
      <c r="A18154" s="60" t="s">
        <v>7719</v>
      </c>
      <c r="B18154" s="94" t="s">
        <v>7740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21"/>
        <v>150000</v>
      </c>
      <c r="H18154" s="69" t="s">
        <v>1637</v>
      </c>
      <c r="I18154" s="73"/>
    </row>
    <row r="18155" spans="1:9" hidden="1" x14ac:dyDescent="0.25">
      <c r="A18155" s="60" t="s">
        <v>7741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21"/>
        <v>5000</v>
      </c>
      <c r="H18155" s="69" t="s">
        <v>134</v>
      </c>
      <c r="I18155" s="73"/>
    </row>
    <row r="18156" spans="1:9" x14ac:dyDescent="0.25">
      <c r="A18156" s="60" t="s">
        <v>7741</v>
      </c>
      <c r="B18156" s="74" t="s">
        <v>7731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21"/>
        <v>15000</v>
      </c>
      <c r="H18156" s="69" t="s">
        <v>134</v>
      </c>
      <c r="I18156" s="73"/>
    </row>
    <row r="18157" spans="1:9" hidden="1" x14ac:dyDescent="0.25">
      <c r="A18157" s="60" t="s">
        <v>7741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21"/>
        <v>75000</v>
      </c>
      <c r="H18157" s="69" t="s">
        <v>134</v>
      </c>
      <c r="I18157" s="73"/>
    </row>
    <row r="18158" spans="1:9" hidden="1" x14ac:dyDescent="0.25">
      <c r="A18158" s="60" t="s">
        <v>7741</v>
      </c>
      <c r="B18158" s="60" t="s">
        <v>7745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7741</v>
      </c>
      <c r="B18159" s="378" t="s">
        <v>135</v>
      </c>
      <c r="C18159" s="378" t="s">
        <v>136</v>
      </c>
      <c r="D18159" s="470">
        <v>9</v>
      </c>
      <c r="E18159" s="446" t="s">
        <v>137</v>
      </c>
      <c r="F18159" s="380">
        <v>33000</v>
      </c>
      <c r="G18159" s="380">
        <f t="shared" si="521"/>
        <v>297000</v>
      </c>
      <c r="H18159" s="445" t="s">
        <v>9362</v>
      </c>
      <c r="I18159" s="446"/>
    </row>
    <row r="18160" spans="1:9" hidden="1" x14ac:dyDescent="0.25">
      <c r="A18160" s="60" t="s">
        <v>7741</v>
      </c>
      <c r="B18160" s="79" t="s">
        <v>13235</v>
      </c>
      <c r="C18160" s="87" t="s">
        <v>13236</v>
      </c>
      <c r="D18160" s="65">
        <v>1</v>
      </c>
      <c r="E18160" s="372" t="s">
        <v>31</v>
      </c>
      <c r="F18160" s="106">
        <v>388000</v>
      </c>
      <c r="G18160" s="68">
        <f t="shared" si="521"/>
        <v>388000</v>
      </c>
      <c r="H18160" s="69" t="s">
        <v>169</v>
      </c>
      <c r="I18160" s="73"/>
    </row>
    <row r="18161" spans="1:9" hidden="1" x14ac:dyDescent="0.25">
      <c r="A18161" s="60" t="s">
        <v>7741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21"/>
        <v>396000</v>
      </c>
      <c r="H18161" s="69" t="s">
        <v>169</v>
      </c>
      <c r="I18161" s="73"/>
    </row>
    <row r="18162" spans="1:9" hidden="1" x14ac:dyDescent="0.25">
      <c r="A18162" s="60" t="s">
        <v>7741</v>
      </c>
      <c r="B18162" s="63" t="s">
        <v>12309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21"/>
        <v>80000</v>
      </c>
      <c r="H18162" s="69" t="s">
        <v>169</v>
      </c>
      <c r="I18162" s="73"/>
    </row>
    <row r="18163" spans="1:9" hidden="1" x14ac:dyDescent="0.25">
      <c r="A18163" s="60" t="s">
        <v>7741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21"/>
        <v>79000</v>
      </c>
      <c r="H18163" s="69" t="s">
        <v>169</v>
      </c>
      <c r="I18163" s="73"/>
    </row>
    <row r="18164" spans="1:9" hidden="1" x14ac:dyDescent="0.25">
      <c r="A18164" s="60" t="s">
        <v>7741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21"/>
        <v>150000</v>
      </c>
      <c r="H18164" s="69" t="s">
        <v>552</v>
      </c>
      <c r="I18164" s="73" t="s">
        <v>13237</v>
      </c>
    </row>
    <row r="18165" spans="1:9" hidden="1" x14ac:dyDescent="0.25">
      <c r="A18165" s="60" t="s">
        <v>7741</v>
      </c>
      <c r="B18165" s="63" t="s">
        <v>7577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21"/>
        <v>80000</v>
      </c>
      <c r="H18165" s="69" t="s">
        <v>13238</v>
      </c>
      <c r="I18165" s="73"/>
    </row>
    <row r="18166" spans="1:9" hidden="1" x14ac:dyDescent="0.25">
      <c r="A18166" s="60" t="s">
        <v>7741</v>
      </c>
      <c r="B18166" s="79" t="s">
        <v>7744</v>
      </c>
      <c r="C18166" s="417" t="s">
        <v>153</v>
      </c>
      <c r="D18166" s="60">
        <v>3</v>
      </c>
      <c r="E18166" s="118" t="s">
        <v>64</v>
      </c>
      <c r="F18166" s="61">
        <v>80000</v>
      </c>
      <c r="G18166" s="68">
        <f t="shared" si="521"/>
        <v>240000</v>
      </c>
      <c r="H18166" s="69" t="s">
        <v>7607</v>
      </c>
      <c r="I18166" s="73"/>
    </row>
    <row r="18167" spans="1:9" hidden="1" x14ac:dyDescent="0.25">
      <c r="A18167" s="60" t="s">
        <v>7741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21"/>
        <v>5000</v>
      </c>
      <c r="H18167" s="69" t="s">
        <v>7607</v>
      </c>
      <c r="I18167" s="73"/>
    </row>
    <row r="18168" spans="1:9" hidden="1" x14ac:dyDescent="0.25">
      <c r="A18168" s="60" t="s">
        <v>7741</v>
      </c>
      <c r="B18168" s="111" t="s">
        <v>4638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21"/>
        <v>212000</v>
      </c>
      <c r="H18168" s="69" t="s">
        <v>7607</v>
      </c>
      <c r="I18168" s="73"/>
    </row>
    <row r="18169" spans="1:9" hidden="1" x14ac:dyDescent="0.25">
      <c r="A18169" s="60" t="s">
        <v>7741</v>
      </c>
      <c r="B18169" s="75" t="s">
        <v>5947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21"/>
        <v>365000</v>
      </c>
      <c r="H18169" s="69" t="s">
        <v>7607</v>
      </c>
      <c r="I18169" s="73"/>
    </row>
    <row r="18170" spans="1:9" hidden="1" x14ac:dyDescent="0.25">
      <c r="A18170" s="60" t="s">
        <v>7741</v>
      </c>
      <c r="B18170" s="94" t="s">
        <v>159</v>
      </c>
      <c r="C18170" s="417" t="s">
        <v>153</v>
      </c>
      <c r="D18170" s="65">
        <v>17</v>
      </c>
      <c r="E18170" s="118" t="s">
        <v>137</v>
      </c>
      <c r="F18170" s="72">
        <v>17500</v>
      </c>
      <c r="G18170" s="217">
        <f t="shared" si="521"/>
        <v>297500</v>
      </c>
      <c r="H18170" s="69" t="s">
        <v>7607</v>
      </c>
      <c r="I18170" s="73"/>
    </row>
    <row r="18171" spans="1:9" hidden="1" x14ac:dyDescent="0.25">
      <c r="A18171" s="60" t="s">
        <v>7741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21"/>
        <v>1776158</v>
      </c>
      <c r="H18171" s="69" t="s">
        <v>7607</v>
      </c>
      <c r="I18171" s="73"/>
    </row>
    <row r="18172" spans="1:9" hidden="1" x14ac:dyDescent="0.25">
      <c r="A18172" s="60" t="s">
        <v>7741</v>
      </c>
      <c r="B18172" s="111" t="s">
        <v>7225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21"/>
        <v>40000</v>
      </c>
      <c r="H18172" s="69" t="s">
        <v>7607</v>
      </c>
      <c r="I18172" s="73"/>
    </row>
    <row r="18173" spans="1:9" hidden="1" x14ac:dyDescent="0.25">
      <c r="A18173" s="60" t="s">
        <v>7741</v>
      </c>
      <c r="B18173" s="75" t="s">
        <v>13239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21"/>
        <v>50000</v>
      </c>
      <c r="H18173" s="69" t="s">
        <v>7607</v>
      </c>
      <c r="I18173" s="73"/>
    </row>
    <row r="18174" spans="1:9" hidden="1" x14ac:dyDescent="0.25">
      <c r="A18174" s="60" t="s">
        <v>7741</v>
      </c>
      <c r="B18174" s="60" t="s">
        <v>4063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21"/>
        <v>77500</v>
      </c>
      <c r="H18174" s="69" t="s">
        <v>2003</v>
      </c>
      <c r="I18174" s="73"/>
    </row>
    <row r="18175" spans="1:9" hidden="1" x14ac:dyDescent="0.25">
      <c r="A18175" s="60" t="s">
        <v>7741</v>
      </c>
      <c r="B18175" s="60" t="s">
        <v>7333</v>
      </c>
      <c r="C18175" s="60" t="s">
        <v>7332</v>
      </c>
      <c r="D18175" s="65">
        <v>2</v>
      </c>
      <c r="E18175" s="66" t="s">
        <v>31</v>
      </c>
      <c r="F18175" s="67">
        <v>58000</v>
      </c>
      <c r="G18175" s="68">
        <f t="shared" si="521"/>
        <v>116000</v>
      </c>
      <c r="H18175" s="69" t="s">
        <v>536</v>
      </c>
      <c r="I18175" s="73" t="s">
        <v>13240</v>
      </c>
    </row>
    <row r="18176" spans="1:9" hidden="1" x14ac:dyDescent="0.25">
      <c r="A18176" s="60" t="s">
        <v>7741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21"/>
        <v>193500</v>
      </c>
      <c r="H18176" s="69" t="s">
        <v>536</v>
      </c>
      <c r="I18176" s="73" t="s">
        <v>13240</v>
      </c>
    </row>
    <row r="18177" spans="1:9" hidden="1" x14ac:dyDescent="0.25">
      <c r="A18177" s="60" t="s">
        <v>7741</v>
      </c>
      <c r="B18177" s="63" t="s">
        <v>7356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21"/>
        <v>165000</v>
      </c>
      <c r="H18177" s="69" t="s">
        <v>13241</v>
      </c>
      <c r="I18177" s="649"/>
    </row>
    <row r="18178" spans="1:9" hidden="1" x14ac:dyDescent="0.25">
      <c r="A18178" s="60" t="s">
        <v>7741</v>
      </c>
      <c r="B18178" s="63" t="s">
        <v>4444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7519</v>
      </c>
      <c r="I18178" s="649"/>
    </row>
    <row r="18179" spans="1:9" hidden="1" x14ac:dyDescent="0.25">
      <c r="A18179" s="60" t="s">
        <v>7741</v>
      </c>
      <c r="B18179" s="79" t="s">
        <v>7742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49"/>
    </row>
    <row r="18180" spans="1:9" hidden="1" x14ac:dyDescent="0.25">
      <c r="A18180" s="60" t="s">
        <v>7741</v>
      </c>
      <c r="B18180" s="94" t="s">
        <v>7743</v>
      </c>
      <c r="C18180" s="417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22">F18180*D18180</f>
        <v>4000</v>
      </c>
      <c r="H18180" s="69" t="s">
        <v>550</v>
      </c>
      <c r="I18180" s="649"/>
    </row>
    <row r="18181" spans="1:9" hidden="1" x14ac:dyDescent="0.25">
      <c r="A18181" s="60" t="s">
        <v>7741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22"/>
        <v>40000</v>
      </c>
      <c r="H18181" s="69" t="s">
        <v>1095</v>
      </c>
      <c r="I18181" s="649" t="s">
        <v>13242</v>
      </c>
    </row>
    <row r="18182" spans="1:9" hidden="1" x14ac:dyDescent="0.25">
      <c r="A18182" s="60" t="s">
        <v>7741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22"/>
        <v>193500</v>
      </c>
      <c r="H18182" s="69" t="s">
        <v>1095</v>
      </c>
      <c r="I18182" s="649" t="s">
        <v>13242</v>
      </c>
    </row>
    <row r="18183" spans="1:9" hidden="1" x14ac:dyDescent="0.25">
      <c r="A18183" s="60" t="s">
        <v>7741</v>
      </c>
      <c r="B18183" s="79" t="s">
        <v>148</v>
      </c>
      <c r="C18183" s="60" t="s">
        <v>4853</v>
      </c>
      <c r="D18183" s="65">
        <v>1</v>
      </c>
      <c r="E18183" s="118" t="s">
        <v>31</v>
      </c>
      <c r="F18183" s="72">
        <v>181500</v>
      </c>
      <c r="G18183" s="68">
        <f t="shared" si="522"/>
        <v>181500</v>
      </c>
      <c r="H18183" s="69" t="s">
        <v>1095</v>
      </c>
      <c r="I18183" s="649" t="s">
        <v>13242</v>
      </c>
    </row>
    <row r="18184" spans="1:9" hidden="1" x14ac:dyDescent="0.25">
      <c r="A18184" s="60" t="s">
        <v>7741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22"/>
        <v>40000</v>
      </c>
      <c r="H18184" s="69" t="s">
        <v>1095</v>
      </c>
      <c r="I18184" s="649" t="s">
        <v>13242</v>
      </c>
    </row>
    <row r="18185" spans="1:9" hidden="1" x14ac:dyDescent="0.25">
      <c r="A18185" s="60" t="s">
        <v>7741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22"/>
        <v>51750</v>
      </c>
      <c r="H18185" s="69" t="s">
        <v>1095</v>
      </c>
      <c r="I18185" s="649" t="s">
        <v>13242</v>
      </c>
    </row>
    <row r="18186" spans="1:9" hidden="1" x14ac:dyDescent="0.25">
      <c r="A18186" s="60" t="s">
        <v>7741</v>
      </c>
      <c r="B18186" s="60" t="s">
        <v>7428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22"/>
        <v>45000</v>
      </c>
      <c r="H18186" s="69" t="s">
        <v>35</v>
      </c>
      <c r="I18186" s="73"/>
    </row>
    <row r="18187" spans="1:9" hidden="1" x14ac:dyDescent="0.25">
      <c r="A18187" s="60" t="s">
        <v>7741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22"/>
        <v>40000</v>
      </c>
      <c r="H18187" s="69" t="s">
        <v>2058</v>
      </c>
      <c r="I18187" s="73" t="s">
        <v>13243</v>
      </c>
    </row>
    <row r="18188" spans="1:9" hidden="1" x14ac:dyDescent="0.25">
      <c r="A18188" s="60" t="s">
        <v>7741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22"/>
        <v>193500</v>
      </c>
      <c r="H18188" s="69" t="s">
        <v>2058</v>
      </c>
      <c r="I18188" s="73" t="s">
        <v>13243</v>
      </c>
    </row>
    <row r="18189" spans="1:9" hidden="1" x14ac:dyDescent="0.25">
      <c r="A18189" s="60" t="s">
        <v>7741</v>
      </c>
      <c r="B18189" s="79" t="s">
        <v>148</v>
      </c>
      <c r="C18189" s="60" t="s">
        <v>4853</v>
      </c>
      <c r="D18189" s="65">
        <v>1</v>
      </c>
      <c r="E18189" s="118" t="s">
        <v>31</v>
      </c>
      <c r="F18189" s="72">
        <v>181500</v>
      </c>
      <c r="G18189" s="68">
        <f t="shared" si="522"/>
        <v>181500</v>
      </c>
      <c r="H18189" s="69" t="s">
        <v>2058</v>
      </c>
      <c r="I18189" s="73" t="s">
        <v>13243</v>
      </c>
    </row>
    <row r="18190" spans="1:9" hidden="1" x14ac:dyDescent="0.25">
      <c r="A18190" s="60" t="s">
        <v>7741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22"/>
        <v>264000</v>
      </c>
      <c r="H18190" s="69" t="s">
        <v>2058</v>
      </c>
      <c r="I18190" s="73" t="s">
        <v>13243</v>
      </c>
    </row>
    <row r="18191" spans="1:9" hidden="1" x14ac:dyDescent="0.25">
      <c r="A18191" s="60" t="s">
        <v>7741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22"/>
        <v>39000</v>
      </c>
      <c r="H18191" s="69" t="s">
        <v>2058</v>
      </c>
      <c r="I18191" s="73" t="s">
        <v>13243</v>
      </c>
    </row>
    <row r="18192" spans="1:9" hidden="1" x14ac:dyDescent="0.25">
      <c r="A18192" s="60" t="s">
        <v>7741</v>
      </c>
      <c r="B18192" s="60" t="s">
        <v>8381</v>
      </c>
      <c r="C18192" s="60" t="s">
        <v>8382</v>
      </c>
      <c r="D18192" s="81">
        <v>1</v>
      </c>
      <c r="E18192" s="66" t="s">
        <v>31</v>
      </c>
      <c r="F18192" s="217">
        <v>93000</v>
      </c>
      <c r="G18192" s="217">
        <f t="shared" si="522"/>
        <v>93000</v>
      </c>
      <c r="H18192" s="69" t="s">
        <v>2058</v>
      </c>
      <c r="I18192" s="73" t="s">
        <v>13243</v>
      </c>
    </row>
    <row r="18193" spans="1:9" hidden="1" x14ac:dyDescent="0.25">
      <c r="A18193" s="60" t="s">
        <v>7741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22"/>
        <v>297000</v>
      </c>
      <c r="H18193" s="69" t="s">
        <v>631</v>
      </c>
      <c r="I18193" s="73"/>
    </row>
    <row r="18194" spans="1:9" hidden="1" x14ac:dyDescent="0.25">
      <c r="A18194" s="60" t="s">
        <v>7741</v>
      </c>
      <c r="B18194" s="60" t="s">
        <v>8366</v>
      </c>
      <c r="C18194" s="60" t="s">
        <v>340</v>
      </c>
      <c r="D18194" s="65">
        <v>1</v>
      </c>
      <c r="E18194" s="411" t="s">
        <v>31</v>
      </c>
      <c r="F18194" s="67">
        <v>83000</v>
      </c>
      <c r="G18194" s="68">
        <f t="shared" si="522"/>
        <v>83000</v>
      </c>
      <c r="H18194" s="69" t="s">
        <v>631</v>
      </c>
      <c r="I18194" s="73"/>
    </row>
    <row r="18195" spans="1:9" hidden="1" x14ac:dyDescent="0.25">
      <c r="A18195" s="60" t="s">
        <v>7741</v>
      </c>
      <c r="B18195" s="60" t="s">
        <v>115</v>
      </c>
      <c r="C18195" s="75" t="s">
        <v>13244</v>
      </c>
      <c r="D18195" s="65">
        <v>1</v>
      </c>
      <c r="E18195" s="66" t="s">
        <v>71</v>
      </c>
      <c r="F18195" s="67">
        <v>2100000</v>
      </c>
      <c r="G18195" s="68">
        <f t="shared" si="522"/>
        <v>2100000</v>
      </c>
      <c r="H18195" s="69" t="s">
        <v>1032</v>
      </c>
      <c r="I18195" s="73" t="s">
        <v>13245</v>
      </c>
    </row>
    <row r="18196" spans="1:9" hidden="1" x14ac:dyDescent="0.25">
      <c r="A18196" s="60" t="s">
        <v>7741</v>
      </c>
      <c r="B18196" s="60" t="s">
        <v>115</v>
      </c>
      <c r="C18196" s="75" t="s">
        <v>13246</v>
      </c>
      <c r="D18196" s="65">
        <v>1</v>
      </c>
      <c r="E18196" s="71" t="s">
        <v>71</v>
      </c>
      <c r="F18196" s="67">
        <v>2100000</v>
      </c>
      <c r="G18196" s="68">
        <f t="shared" si="522"/>
        <v>2100000</v>
      </c>
      <c r="H18196" s="69" t="s">
        <v>1032</v>
      </c>
      <c r="I18196" s="73" t="s">
        <v>13245</v>
      </c>
    </row>
    <row r="18197" spans="1:9" hidden="1" x14ac:dyDescent="0.25">
      <c r="A18197" s="60" t="s">
        <v>7741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22"/>
        <v>297000</v>
      </c>
      <c r="H18197" s="69" t="s">
        <v>1032</v>
      </c>
      <c r="I18197" s="73" t="s">
        <v>13245</v>
      </c>
    </row>
    <row r="18198" spans="1:9" hidden="1" x14ac:dyDescent="0.25">
      <c r="A18198" s="60" t="s">
        <v>7741</v>
      </c>
      <c r="B18198" s="60" t="s">
        <v>8366</v>
      </c>
      <c r="C18198" s="60" t="s">
        <v>340</v>
      </c>
      <c r="D18198" s="65">
        <v>1</v>
      </c>
      <c r="E18198" s="411" t="s">
        <v>31</v>
      </c>
      <c r="F18198" s="67">
        <v>83000</v>
      </c>
      <c r="G18198" s="95">
        <f t="shared" si="522"/>
        <v>83000</v>
      </c>
      <c r="H18198" s="69" t="s">
        <v>1032</v>
      </c>
      <c r="I18198" s="73" t="s">
        <v>13245</v>
      </c>
    </row>
    <row r="18199" spans="1:9" hidden="1" x14ac:dyDescent="0.25">
      <c r="A18199" s="60" t="s">
        <v>7741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22"/>
        <v>39000</v>
      </c>
      <c r="H18199" s="69" t="s">
        <v>1032</v>
      </c>
      <c r="I18199" s="73" t="s">
        <v>13245</v>
      </c>
    </row>
    <row r="18200" spans="1:9" hidden="1" x14ac:dyDescent="0.25">
      <c r="A18200" s="60" t="s">
        <v>7741</v>
      </c>
      <c r="B18200" s="60" t="s">
        <v>8381</v>
      </c>
      <c r="C18200" s="60" t="s">
        <v>8382</v>
      </c>
      <c r="D18200" s="81">
        <v>1</v>
      </c>
      <c r="E18200" s="66" t="s">
        <v>31</v>
      </c>
      <c r="F18200" s="217">
        <v>93000</v>
      </c>
      <c r="G18200" s="68">
        <f t="shared" si="522"/>
        <v>93000</v>
      </c>
      <c r="H18200" s="69" t="s">
        <v>1032</v>
      </c>
      <c r="I18200" s="73" t="s">
        <v>13245</v>
      </c>
    </row>
    <row r="18201" spans="1:9" hidden="1" x14ac:dyDescent="0.25">
      <c r="A18201" s="60" t="s">
        <v>7750</v>
      </c>
      <c r="B18201" s="60" t="s">
        <v>6430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22"/>
        <v>30600</v>
      </c>
      <c r="H18201" s="69" t="s">
        <v>1146</v>
      </c>
      <c r="I18201" s="73" t="s">
        <v>13247</v>
      </c>
    </row>
    <row r="18202" spans="1:9" hidden="1" x14ac:dyDescent="0.25">
      <c r="A18202" s="60" t="s">
        <v>7750</v>
      </c>
      <c r="B18202" s="60" t="s">
        <v>4750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22"/>
        <v>232500</v>
      </c>
      <c r="H18202" s="69" t="s">
        <v>7607</v>
      </c>
      <c r="I18202" s="73"/>
    </row>
    <row r="18203" spans="1:9" hidden="1" x14ac:dyDescent="0.25">
      <c r="A18203" s="60" t="s">
        <v>7750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7607</v>
      </c>
      <c r="I18203" s="73"/>
    </row>
    <row r="18204" spans="1:9" hidden="1" x14ac:dyDescent="0.25">
      <c r="A18204" s="60" t="s">
        <v>7750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7607</v>
      </c>
      <c r="I18204" s="73"/>
    </row>
    <row r="18205" spans="1:9" hidden="1" x14ac:dyDescent="0.25">
      <c r="A18205" s="60" t="s">
        <v>7750</v>
      </c>
      <c r="B18205" s="94" t="s">
        <v>9630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22"/>
        <v>230000</v>
      </c>
      <c r="H18205" s="69" t="s">
        <v>687</v>
      </c>
      <c r="I18205" s="73" t="s">
        <v>13248</v>
      </c>
    </row>
    <row r="18206" spans="1:9" hidden="1" x14ac:dyDescent="0.25">
      <c r="A18206" s="60" t="s">
        <v>7750</v>
      </c>
      <c r="B18206" s="75" t="s">
        <v>7531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7750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22"/>
        <v>888079</v>
      </c>
      <c r="H18207" s="69" t="s">
        <v>953</v>
      </c>
      <c r="I18207" s="73" t="s">
        <v>13249</v>
      </c>
    </row>
    <row r="18208" spans="1:9" hidden="1" x14ac:dyDescent="0.25">
      <c r="A18208" s="60" t="s">
        <v>7750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22"/>
        <v>50000</v>
      </c>
      <c r="H18208" s="69" t="s">
        <v>2048</v>
      </c>
      <c r="I18208" s="73" t="s">
        <v>13250</v>
      </c>
    </row>
    <row r="18209" spans="1:9" hidden="1" x14ac:dyDescent="0.25">
      <c r="A18209" s="60" t="s">
        <v>7750</v>
      </c>
      <c r="B18209" s="79" t="s">
        <v>5651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22"/>
        <v>500000</v>
      </c>
      <c r="H18209" s="69" t="s">
        <v>2048</v>
      </c>
      <c r="I18209" s="73" t="s">
        <v>13250</v>
      </c>
    </row>
    <row r="18210" spans="1:9" hidden="1" x14ac:dyDescent="0.25">
      <c r="A18210" s="60" t="s">
        <v>7750</v>
      </c>
      <c r="B18210" s="63" t="s">
        <v>7754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13250</v>
      </c>
    </row>
    <row r="18211" spans="1:9" hidden="1" x14ac:dyDescent="0.25">
      <c r="A18211" s="60" t="s">
        <v>7750</v>
      </c>
      <c r="B18211" s="74" t="s">
        <v>7755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13250</v>
      </c>
    </row>
    <row r="18212" spans="1:9" hidden="1" x14ac:dyDescent="0.25">
      <c r="A18212" s="60" t="s">
        <v>7750</v>
      </c>
      <c r="B18212" s="60" t="s">
        <v>6456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13250</v>
      </c>
    </row>
    <row r="18213" spans="1:9" hidden="1" x14ac:dyDescent="0.25">
      <c r="A18213" s="60" t="s">
        <v>7750</v>
      </c>
      <c r="B18213" s="60" t="s">
        <v>6457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13250</v>
      </c>
    </row>
    <row r="18214" spans="1:9" hidden="1" x14ac:dyDescent="0.25">
      <c r="A18214" s="60" t="s">
        <v>7750</v>
      </c>
      <c r="B18214" s="60" t="s">
        <v>5398</v>
      </c>
      <c r="C18214" s="215" t="s">
        <v>5396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13250</v>
      </c>
    </row>
    <row r="18215" spans="1:9" hidden="1" x14ac:dyDescent="0.25">
      <c r="A18215" s="60" t="s">
        <v>7750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22"/>
        <v>208134</v>
      </c>
      <c r="H18215" s="69" t="s">
        <v>2048</v>
      </c>
      <c r="I18215" s="73" t="s">
        <v>13250</v>
      </c>
    </row>
    <row r="18216" spans="1:9" hidden="1" x14ac:dyDescent="0.25">
      <c r="A18216" s="60" t="s">
        <v>7750</v>
      </c>
      <c r="B18216" s="60" t="s">
        <v>5397</v>
      </c>
      <c r="C18216" s="60" t="s">
        <v>5396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13250</v>
      </c>
    </row>
    <row r="18217" spans="1:9" hidden="1" x14ac:dyDescent="0.25">
      <c r="A18217" s="60" t="s">
        <v>7750</v>
      </c>
      <c r="B18217" s="111" t="s">
        <v>7085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22"/>
        <v>15000</v>
      </c>
      <c r="H18217" s="69" t="s">
        <v>2048</v>
      </c>
      <c r="I18217" s="73" t="s">
        <v>13250</v>
      </c>
    </row>
    <row r="18218" spans="1:9" hidden="1" x14ac:dyDescent="0.25">
      <c r="A18218" s="60" t="s">
        <v>7750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22"/>
        <v>208134</v>
      </c>
      <c r="H18218" s="69" t="s">
        <v>2048</v>
      </c>
      <c r="I18218" s="73" t="s">
        <v>13250</v>
      </c>
    </row>
    <row r="18219" spans="1:9" hidden="1" x14ac:dyDescent="0.25">
      <c r="A18219" s="60" t="s">
        <v>7750</v>
      </c>
      <c r="B18219" s="60" t="s">
        <v>5397</v>
      </c>
      <c r="C18219" s="60" t="s">
        <v>5396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13250</v>
      </c>
    </row>
    <row r="18220" spans="1:9" hidden="1" x14ac:dyDescent="0.25">
      <c r="A18220" s="60" t="s">
        <v>7750</v>
      </c>
      <c r="B18220" s="111" t="s">
        <v>7085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13250</v>
      </c>
    </row>
    <row r="18221" spans="1:9" hidden="1" x14ac:dyDescent="0.25">
      <c r="A18221" s="60" t="s">
        <v>7750</v>
      </c>
      <c r="B18221" s="74" t="s">
        <v>7757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22"/>
        <v>25000</v>
      </c>
      <c r="H18221" s="69" t="s">
        <v>7758</v>
      </c>
      <c r="I18221" s="649"/>
    </row>
    <row r="18222" spans="1:9" hidden="1" x14ac:dyDescent="0.25">
      <c r="A18222" s="60" t="s">
        <v>7750</v>
      </c>
      <c r="B18222" s="60" t="s">
        <v>13251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22"/>
        <v>875000</v>
      </c>
      <c r="H18222" s="69" t="s">
        <v>160</v>
      </c>
      <c r="I18222" s="649" t="s">
        <v>13252</v>
      </c>
    </row>
    <row r="18223" spans="1:9" hidden="1" x14ac:dyDescent="0.25">
      <c r="A18223" s="60" t="s">
        <v>7750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22"/>
        <v>51750</v>
      </c>
      <c r="H18223" s="69" t="s">
        <v>160</v>
      </c>
      <c r="I18223" s="649" t="s">
        <v>13252</v>
      </c>
    </row>
    <row r="18224" spans="1:9" hidden="1" x14ac:dyDescent="0.25">
      <c r="A18224" s="60" t="s">
        <v>7750</v>
      </c>
      <c r="B18224" s="60" t="s">
        <v>7759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22"/>
        <v>2500000</v>
      </c>
      <c r="H18224" s="69" t="s">
        <v>1043</v>
      </c>
      <c r="I18224" s="649"/>
    </row>
    <row r="18225" spans="1:9" hidden="1" x14ac:dyDescent="0.25">
      <c r="A18225" s="60" t="s">
        <v>7750</v>
      </c>
      <c r="B18225" s="63" t="s">
        <v>7760</v>
      </c>
      <c r="C18225" s="75" t="s">
        <v>70</v>
      </c>
      <c r="D18225" s="65">
        <v>1</v>
      </c>
      <c r="E18225" s="411" t="s">
        <v>31</v>
      </c>
      <c r="F18225" s="67">
        <v>50000</v>
      </c>
      <c r="G18225" s="68">
        <f t="shared" si="522"/>
        <v>50000</v>
      </c>
      <c r="H18225" s="69" t="s">
        <v>1043</v>
      </c>
      <c r="I18225" s="649"/>
    </row>
    <row r="18226" spans="1:9" hidden="1" x14ac:dyDescent="0.25">
      <c r="A18226" s="60" t="s">
        <v>7750</v>
      </c>
      <c r="B18226" s="63" t="s">
        <v>12385</v>
      </c>
      <c r="C18226" s="203" t="s">
        <v>13253</v>
      </c>
      <c r="D18226" s="65">
        <v>1</v>
      </c>
      <c r="E18226" s="66" t="s">
        <v>31</v>
      </c>
      <c r="F18226" s="67">
        <v>1050000</v>
      </c>
      <c r="G18226" s="68">
        <f t="shared" si="522"/>
        <v>1050000</v>
      </c>
      <c r="H18226" s="69" t="s">
        <v>552</v>
      </c>
      <c r="I18226" s="649" t="s">
        <v>13254</v>
      </c>
    </row>
    <row r="18227" spans="1:9" hidden="1" x14ac:dyDescent="0.25">
      <c r="A18227" s="60" t="s">
        <v>7750</v>
      </c>
      <c r="B18227" s="63" t="s">
        <v>12385</v>
      </c>
      <c r="C18227" s="60" t="s">
        <v>13255</v>
      </c>
      <c r="D18227" s="65">
        <v>1</v>
      </c>
      <c r="E18227" s="66" t="s">
        <v>31</v>
      </c>
      <c r="F18227" s="68">
        <v>1050000</v>
      </c>
      <c r="G18227" s="68">
        <f t="shared" si="522"/>
        <v>1050000</v>
      </c>
      <c r="H18227" s="69" t="s">
        <v>552</v>
      </c>
      <c r="I18227" s="649" t="s">
        <v>13254</v>
      </c>
    </row>
    <row r="18228" spans="1:9" hidden="1" x14ac:dyDescent="0.25">
      <c r="A18228" s="60" t="s">
        <v>7750</v>
      </c>
      <c r="B18228" s="60" t="s">
        <v>12037</v>
      </c>
      <c r="C18228" s="353" t="s">
        <v>13256</v>
      </c>
      <c r="D18228" s="88">
        <v>1</v>
      </c>
      <c r="E18228" s="71" t="s">
        <v>31</v>
      </c>
      <c r="F18228" s="72">
        <v>1400000</v>
      </c>
      <c r="G18228" s="68">
        <f t="shared" si="522"/>
        <v>1400000</v>
      </c>
      <c r="H18228" s="69" t="s">
        <v>13257</v>
      </c>
      <c r="I18228" s="649" t="s">
        <v>13254</v>
      </c>
    </row>
    <row r="18229" spans="1:9" hidden="1" x14ac:dyDescent="0.25">
      <c r="A18229" s="60" t="s">
        <v>7750</v>
      </c>
      <c r="B18229" s="63" t="s">
        <v>7356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22"/>
        <v>82500</v>
      </c>
      <c r="H18229" s="69" t="s">
        <v>13258</v>
      </c>
      <c r="I18229" s="73"/>
    </row>
    <row r="18230" spans="1:9" hidden="1" x14ac:dyDescent="0.25">
      <c r="A18230" s="60" t="s">
        <v>7750</v>
      </c>
      <c r="B18230" s="79" t="s">
        <v>7753</v>
      </c>
      <c r="C18230" s="417" t="s">
        <v>225</v>
      </c>
      <c r="D18230" s="60">
        <v>1</v>
      </c>
      <c r="E18230" s="118" t="s">
        <v>31</v>
      </c>
      <c r="F18230" s="61">
        <v>117000</v>
      </c>
      <c r="G18230" s="68">
        <f t="shared" si="522"/>
        <v>117000</v>
      </c>
      <c r="H18230" s="364" t="s">
        <v>556</v>
      </c>
      <c r="I18230" s="73" t="s">
        <v>13259</v>
      </c>
    </row>
    <row r="18231" spans="1:9" hidden="1" x14ac:dyDescent="0.25">
      <c r="A18231" s="60" t="s">
        <v>7750</v>
      </c>
      <c r="B18231" s="94" t="s">
        <v>13260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22"/>
        <v>880000</v>
      </c>
      <c r="H18231" s="364" t="s">
        <v>556</v>
      </c>
      <c r="I18231" s="73" t="s">
        <v>13259</v>
      </c>
    </row>
    <row r="18232" spans="1:9" hidden="1" x14ac:dyDescent="0.25">
      <c r="A18232" s="60" t="s">
        <v>7750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22"/>
        <v>250000</v>
      </c>
      <c r="H18232" s="69" t="s">
        <v>1013</v>
      </c>
      <c r="I18232" s="73"/>
    </row>
    <row r="18233" spans="1:9" hidden="1" x14ac:dyDescent="0.25">
      <c r="A18233" s="60" t="s">
        <v>7762</v>
      </c>
      <c r="B18233" s="63" t="s">
        <v>7660</v>
      </c>
      <c r="C18233" s="75" t="s">
        <v>7658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7607</v>
      </c>
      <c r="I18233" s="73"/>
    </row>
    <row r="18234" spans="1:9" hidden="1" x14ac:dyDescent="0.25">
      <c r="A18234" s="60" t="s">
        <v>7762</v>
      </c>
      <c r="B18234" s="79" t="s">
        <v>5446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7607</v>
      </c>
      <c r="I18234" s="73"/>
    </row>
    <row r="18235" spans="1:9" hidden="1" x14ac:dyDescent="0.25">
      <c r="A18235" s="60" t="s">
        <v>7762</v>
      </c>
      <c r="B18235" s="60" t="s">
        <v>2816</v>
      </c>
      <c r="C18235" s="75" t="s">
        <v>7658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7607</v>
      </c>
      <c r="I18235" s="73"/>
    </row>
    <row r="18236" spans="1:9" hidden="1" x14ac:dyDescent="0.25">
      <c r="A18236" s="60" t="s">
        <v>7762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23">F18236*D18236</f>
        <v>350000</v>
      </c>
      <c r="H18236" s="69" t="s">
        <v>7607</v>
      </c>
      <c r="I18236" s="73"/>
    </row>
    <row r="18237" spans="1:9" hidden="1" x14ac:dyDescent="0.25">
      <c r="A18237" s="60" t="s">
        <v>7762</v>
      </c>
      <c r="B18237" s="94" t="s">
        <v>7764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23"/>
        <v>84000</v>
      </c>
      <c r="H18237" s="69" t="s">
        <v>7607</v>
      </c>
      <c r="I18237" s="73"/>
    </row>
    <row r="18238" spans="1:9" hidden="1" x14ac:dyDescent="0.25">
      <c r="A18238" s="60" t="s">
        <v>7762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23"/>
        <v>500000</v>
      </c>
      <c r="H18238" s="69" t="s">
        <v>7607</v>
      </c>
      <c r="I18238" s="73"/>
    </row>
    <row r="18239" spans="1:9" hidden="1" x14ac:dyDescent="0.25">
      <c r="A18239" s="60" t="s">
        <v>7762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23"/>
        <v>1700001</v>
      </c>
      <c r="H18239" s="69" t="s">
        <v>7607</v>
      </c>
      <c r="I18239" s="73"/>
    </row>
    <row r="18240" spans="1:9" hidden="1" x14ac:dyDescent="0.25">
      <c r="A18240" s="60" t="s">
        <v>7762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23"/>
        <v>600001</v>
      </c>
      <c r="H18240" s="69" t="s">
        <v>7607</v>
      </c>
      <c r="I18240" s="73"/>
    </row>
    <row r="18241" spans="1:9" hidden="1" x14ac:dyDescent="0.25">
      <c r="A18241" s="60" t="s">
        <v>7762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23"/>
        <v>1300000</v>
      </c>
      <c r="H18241" s="69" t="s">
        <v>7607</v>
      </c>
      <c r="I18241" s="73"/>
    </row>
    <row r="18242" spans="1:9" hidden="1" x14ac:dyDescent="0.25">
      <c r="A18242" s="60" t="s">
        <v>7762</v>
      </c>
      <c r="B18242" s="63" t="s">
        <v>5290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23"/>
        <v>550000</v>
      </c>
      <c r="H18242" s="69" t="s">
        <v>12906</v>
      </c>
      <c r="I18242" s="73"/>
    </row>
    <row r="18243" spans="1:9" hidden="1" x14ac:dyDescent="0.25">
      <c r="A18243" s="60" t="s">
        <v>7762</v>
      </c>
      <c r="B18243" s="63" t="s">
        <v>7622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23"/>
        <v>64000</v>
      </c>
      <c r="H18243" s="69" t="s">
        <v>1043</v>
      </c>
      <c r="I18243" s="73"/>
    </row>
    <row r="18244" spans="1:9" hidden="1" x14ac:dyDescent="0.25">
      <c r="A18244" s="60" t="s">
        <v>7762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23"/>
        <v>264000</v>
      </c>
      <c r="H18244" s="69" t="s">
        <v>1043</v>
      </c>
      <c r="I18244" s="73"/>
    </row>
    <row r="18245" spans="1:9" hidden="1" x14ac:dyDescent="0.25">
      <c r="A18245" s="60" t="s">
        <v>7762</v>
      </c>
      <c r="B18245" s="60" t="s">
        <v>8381</v>
      </c>
      <c r="C18245" s="60" t="s">
        <v>8382</v>
      </c>
      <c r="D18245" s="88">
        <v>1</v>
      </c>
      <c r="E18245" s="71" t="s">
        <v>31</v>
      </c>
      <c r="F18245" s="90">
        <v>93000</v>
      </c>
      <c r="G18245" s="68">
        <f t="shared" si="523"/>
        <v>93000</v>
      </c>
      <c r="H18245" s="69" t="s">
        <v>1043</v>
      </c>
      <c r="I18245" s="73"/>
    </row>
    <row r="18246" spans="1:9" hidden="1" x14ac:dyDescent="0.25">
      <c r="A18246" s="60" t="s">
        <v>7762</v>
      </c>
      <c r="B18246" s="60" t="s">
        <v>8360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23"/>
        <v>100000</v>
      </c>
      <c r="H18246" s="69" t="s">
        <v>3239</v>
      </c>
      <c r="I18246" s="73" t="s">
        <v>13261</v>
      </c>
    </row>
    <row r="18247" spans="1:9" hidden="1" x14ac:dyDescent="0.25">
      <c r="A18247" s="60" t="s">
        <v>7762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23"/>
        <v>264000</v>
      </c>
      <c r="H18247" s="69" t="s">
        <v>3239</v>
      </c>
      <c r="I18247" s="73" t="s">
        <v>13261</v>
      </c>
    </row>
    <row r="18248" spans="1:9" hidden="1" x14ac:dyDescent="0.25">
      <c r="A18248" s="60" t="s">
        <v>7762</v>
      </c>
      <c r="B18248" s="63" t="s">
        <v>12385</v>
      </c>
      <c r="C18248" s="75" t="s">
        <v>13262</v>
      </c>
      <c r="D18248" s="65">
        <v>1</v>
      </c>
      <c r="E18248" s="66" t="s">
        <v>31</v>
      </c>
      <c r="F18248" s="67">
        <v>1050000</v>
      </c>
      <c r="G18248" s="68">
        <f t="shared" si="523"/>
        <v>1050000</v>
      </c>
      <c r="H18248" s="69" t="s">
        <v>552</v>
      </c>
      <c r="I18248" s="73" t="s">
        <v>13263</v>
      </c>
    </row>
    <row r="18249" spans="1:9" hidden="1" x14ac:dyDescent="0.25">
      <c r="A18249" s="60" t="s">
        <v>7762</v>
      </c>
      <c r="B18249" s="63" t="s">
        <v>12385</v>
      </c>
      <c r="C18249" s="87" t="s">
        <v>13264</v>
      </c>
      <c r="D18249" s="65">
        <v>1</v>
      </c>
      <c r="E18249" s="76" t="s">
        <v>31</v>
      </c>
      <c r="F18249" s="67">
        <v>1050000</v>
      </c>
      <c r="G18249" s="68">
        <f t="shared" si="523"/>
        <v>1050000</v>
      </c>
      <c r="H18249" s="69" t="s">
        <v>552</v>
      </c>
      <c r="I18249" s="73" t="s">
        <v>13263</v>
      </c>
    </row>
    <row r="18250" spans="1:9" hidden="1" x14ac:dyDescent="0.25">
      <c r="A18250" s="60" t="s">
        <v>7762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23"/>
        <v>290000</v>
      </c>
      <c r="H18250" s="69" t="s">
        <v>552</v>
      </c>
      <c r="I18250" s="73" t="s">
        <v>13263</v>
      </c>
    </row>
    <row r="18251" spans="1:9" hidden="1" x14ac:dyDescent="0.25">
      <c r="A18251" s="60" t="s">
        <v>7762</v>
      </c>
      <c r="B18251" s="60" t="s">
        <v>7682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23"/>
        <v>287000</v>
      </c>
      <c r="H18251" s="69" t="s">
        <v>552</v>
      </c>
      <c r="I18251" s="73" t="s">
        <v>13263</v>
      </c>
    </row>
    <row r="18252" spans="1:9" hidden="1" x14ac:dyDescent="0.25">
      <c r="A18252" s="60" t="s">
        <v>7762</v>
      </c>
      <c r="B18252" s="63" t="s">
        <v>7763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23"/>
        <v>2750000</v>
      </c>
      <c r="H18252" s="69" t="s">
        <v>953</v>
      </c>
      <c r="I18252" s="73"/>
    </row>
    <row r="18253" spans="1:9" hidden="1" x14ac:dyDescent="0.25">
      <c r="A18253" s="60" t="s">
        <v>7762</v>
      </c>
      <c r="B18253" s="74" t="s">
        <v>7539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23"/>
        <v>325000</v>
      </c>
      <c r="H18253" s="69" t="s">
        <v>1101</v>
      </c>
      <c r="I18253" s="73" t="s">
        <v>13265</v>
      </c>
    </row>
    <row r="18254" spans="1:9" hidden="1" x14ac:dyDescent="0.25">
      <c r="A18254" s="60" t="s">
        <v>7762</v>
      </c>
      <c r="B18254" s="60" t="s">
        <v>7605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23"/>
        <v>50000</v>
      </c>
      <c r="H18254" s="69" t="s">
        <v>7765</v>
      </c>
      <c r="I18254" s="73"/>
    </row>
    <row r="18255" spans="1:9" hidden="1" x14ac:dyDescent="0.25">
      <c r="A18255" s="60" t="s">
        <v>7762</v>
      </c>
      <c r="B18255" s="63" t="s">
        <v>7767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23"/>
        <v>170000</v>
      </c>
      <c r="H18255" s="69" t="s">
        <v>7765</v>
      </c>
      <c r="I18255" s="73"/>
    </row>
    <row r="18256" spans="1:9" hidden="1" x14ac:dyDescent="0.25">
      <c r="A18256" s="60" t="s">
        <v>7762</v>
      </c>
      <c r="B18256" s="74" t="s">
        <v>7768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23"/>
        <v>80000</v>
      </c>
      <c r="H18256" s="69" t="s">
        <v>7765</v>
      </c>
      <c r="I18256" s="73"/>
    </row>
    <row r="18257" spans="1:9" hidden="1" x14ac:dyDescent="0.25">
      <c r="A18257" s="60" t="s">
        <v>7762</v>
      </c>
      <c r="B18257" s="60" t="s">
        <v>7769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23"/>
        <v>100000</v>
      </c>
      <c r="H18257" s="69" t="s">
        <v>7765</v>
      </c>
      <c r="I18257" s="73"/>
    </row>
    <row r="18258" spans="1:9" hidden="1" x14ac:dyDescent="0.25">
      <c r="A18258" s="60" t="s">
        <v>7762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23"/>
        <v>297000</v>
      </c>
      <c r="H18258" s="69" t="s">
        <v>7788</v>
      </c>
      <c r="I18258" s="73"/>
    </row>
    <row r="18259" spans="1:9" hidden="1" x14ac:dyDescent="0.25">
      <c r="A18259" s="60" t="s">
        <v>7762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23"/>
        <v>35000</v>
      </c>
      <c r="H18259" s="69" t="s">
        <v>166</v>
      </c>
      <c r="I18259" s="73"/>
    </row>
    <row r="18260" spans="1:9" hidden="1" x14ac:dyDescent="0.25">
      <c r="A18260" s="60" t="s">
        <v>7762</v>
      </c>
      <c r="B18260" s="94" t="s">
        <v>7667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23"/>
        <v>112500</v>
      </c>
      <c r="H18260" s="69" t="s">
        <v>789</v>
      </c>
      <c r="I18260" s="73" t="s">
        <v>13266</v>
      </c>
    </row>
    <row r="18261" spans="1:9" hidden="1" x14ac:dyDescent="0.25">
      <c r="A18261" s="60" t="s">
        <v>7762</v>
      </c>
      <c r="B18261" s="79" t="s">
        <v>7596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23"/>
        <v>35000</v>
      </c>
      <c r="H18261" s="69" t="s">
        <v>789</v>
      </c>
      <c r="I18261" s="73" t="s">
        <v>13266</v>
      </c>
    </row>
    <row r="18262" spans="1:9" hidden="1" x14ac:dyDescent="0.25">
      <c r="A18262" s="60" t="s">
        <v>7762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23"/>
        <v>49300</v>
      </c>
      <c r="H18262" s="69" t="s">
        <v>169</v>
      </c>
      <c r="I18262" s="649"/>
    </row>
    <row r="18263" spans="1:9" hidden="1" x14ac:dyDescent="0.25">
      <c r="A18263" s="60" t="s">
        <v>7762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23"/>
        <v>62000</v>
      </c>
      <c r="H18263" s="69" t="s">
        <v>169</v>
      </c>
      <c r="I18263" s="649"/>
    </row>
    <row r="18264" spans="1:9" hidden="1" x14ac:dyDescent="0.25">
      <c r="A18264" s="60" t="s">
        <v>7762</v>
      </c>
      <c r="B18264" s="79" t="s">
        <v>7691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23"/>
        <v>30000</v>
      </c>
      <c r="H18264" s="69" t="s">
        <v>1043</v>
      </c>
      <c r="I18264" s="649"/>
    </row>
    <row r="18265" spans="1:9" hidden="1" x14ac:dyDescent="0.25">
      <c r="A18265" s="60" t="s">
        <v>7762</v>
      </c>
      <c r="B18265" s="60" t="s">
        <v>7447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23"/>
        <v>22500</v>
      </c>
      <c r="H18265" s="69" t="s">
        <v>1043</v>
      </c>
      <c r="I18265" s="649"/>
    </row>
    <row r="18266" spans="1:9" hidden="1" x14ac:dyDescent="0.25">
      <c r="A18266" s="60" t="s">
        <v>7781</v>
      </c>
      <c r="B18266" s="63" t="s">
        <v>4025</v>
      </c>
      <c r="C18266" s="75" t="s">
        <v>7492</v>
      </c>
      <c r="D18266" s="65">
        <v>1</v>
      </c>
      <c r="E18266" s="66" t="s">
        <v>31</v>
      </c>
      <c r="F18266" s="67">
        <v>115000</v>
      </c>
      <c r="G18266" s="68">
        <f t="shared" si="523"/>
        <v>115000</v>
      </c>
      <c r="H18266" s="69" t="s">
        <v>198</v>
      </c>
      <c r="I18266" s="73"/>
    </row>
    <row r="18267" spans="1:9" hidden="1" x14ac:dyDescent="0.25">
      <c r="A18267" s="60" t="s">
        <v>7781</v>
      </c>
      <c r="B18267" s="60" t="s">
        <v>115</v>
      </c>
      <c r="C18267" s="77" t="s">
        <v>13267</v>
      </c>
      <c r="D18267" s="65">
        <v>1</v>
      </c>
      <c r="E18267" s="118" t="s">
        <v>116</v>
      </c>
      <c r="F18267" s="72">
        <v>2100000</v>
      </c>
      <c r="G18267" s="68">
        <f t="shared" si="523"/>
        <v>2100000</v>
      </c>
      <c r="H18267" s="69" t="s">
        <v>1041</v>
      </c>
      <c r="I18267" s="73" t="s">
        <v>13268</v>
      </c>
    </row>
    <row r="18268" spans="1:9" hidden="1" x14ac:dyDescent="0.25">
      <c r="A18268" s="60" t="s">
        <v>7781</v>
      </c>
      <c r="B18268" s="60" t="s">
        <v>115</v>
      </c>
      <c r="C18268" s="77" t="s">
        <v>13269</v>
      </c>
      <c r="D18268" s="65">
        <v>1</v>
      </c>
      <c r="E18268" s="118" t="s">
        <v>116</v>
      </c>
      <c r="F18268" s="90">
        <v>2100000</v>
      </c>
      <c r="G18268" s="68">
        <f t="shared" si="523"/>
        <v>2100000</v>
      </c>
      <c r="H18268" s="69" t="s">
        <v>1041</v>
      </c>
      <c r="I18268" s="73" t="s">
        <v>13268</v>
      </c>
    </row>
    <row r="18269" spans="1:9" hidden="1" x14ac:dyDescent="0.25">
      <c r="A18269" s="60" t="s">
        <v>7781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23"/>
        <v>650000</v>
      </c>
      <c r="H18269" s="69" t="s">
        <v>552</v>
      </c>
      <c r="I18269" s="73" t="s">
        <v>13270</v>
      </c>
    </row>
    <row r="18270" spans="1:9" hidden="1" x14ac:dyDescent="0.25">
      <c r="A18270" s="60" t="s">
        <v>7781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23"/>
        <v>6350000</v>
      </c>
      <c r="H18270" s="69" t="s">
        <v>552</v>
      </c>
      <c r="I18270" s="73" t="s">
        <v>13270</v>
      </c>
    </row>
    <row r="18271" spans="1:9" hidden="1" x14ac:dyDescent="0.25">
      <c r="A18271" s="60" t="s">
        <v>7781</v>
      </c>
      <c r="B18271" s="94" t="s">
        <v>6401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23"/>
        <v>575000</v>
      </c>
      <c r="H18271" s="69" t="s">
        <v>552</v>
      </c>
      <c r="I18271" s="73" t="s">
        <v>13271</v>
      </c>
    </row>
    <row r="18272" spans="1:9" hidden="1" x14ac:dyDescent="0.25">
      <c r="A18272" s="60" t="s">
        <v>7781</v>
      </c>
      <c r="B18272" s="79" t="s">
        <v>5446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23"/>
        <v>13000</v>
      </c>
      <c r="H18272" s="69" t="s">
        <v>7607</v>
      </c>
      <c r="I18272" s="73"/>
    </row>
    <row r="18273" spans="1:9" hidden="1" x14ac:dyDescent="0.25">
      <c r="A18273" s="60" t="s">
        <v>7781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7607</v>
      </c>
      <c r="I18273" s="73"/>
    </row>
    <row r="18274" spans="1:9" hidden="1" x14ac:dyDescent="0.25">
      <c r="A18274" s="60" t="s">
        <v>7781</v>
      </c>
      <c r="B18274" s="63" t="s">
        <v>7785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7607</v>
      </c>
      <c r="I18274" s="73"/>
    </row>
    <row r="18275" spans="1:9" hidden="1" x14ac:dyDescent="0.25">
      <c r="A18275" s="60" t="s">
        <v>7781</v>
      </c>
      <c r="B18275" s="74" t="s">
        <v>7786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7607</v>
      </c>
      <c r="I18275" s="73"/>
    </row>
    <row r="18276" spans="1:9" hidden="1" x14ac:dyDescent="0.25">
      <c r="A18276" s="60" t="s">
        <v>7781</v>
      </c>
      <c r="B18276" s="79" t="s">
        <v>7597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7607</v>
      </c>
      <c r="I18276" s="73"/>
    </row>
    <row r="18277" spans="1:9" hidden="1" x14ac:dyDescent="0.25">
      <c r="A18277" s="60" t="s">
        <v>7781</v>
      </c>
      <c r="B18277" s="75" t="s">
        <v>13272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23"/>
        <v>7600</v>
      </c>
      <c r="H18277" s="69" t="s">
        <v>7607</v>
      </c>
      <c r="I18277" s="73"/>
    </row>
    <row r="18278" spans="1:9" hidden="1" x14ac:dyDescent="0.25">
      <c r="A18278" s="60" t="s">
        <v>7781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23"/>
        <v>675000</v>
      </c>
      <c r="H18278" s="69" t="s">
        <v>3096</v>
      </c>
      <c r="I18278" s="73"/>
    </row>
    <row r="18279" spans="1:9" hidden="1" x14ac:dyDescent="0.25">
      <c r="A18279" s="60" t="s">
        <v>7781</v>
      </c>
      <c r="B18279" s="60" t="s">
        <v>7787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23"/>
        <v>12500</v>
      </c>
      <c r="H18279" s="69" t="s">
        <v>7788</v>
      </c>
      <c r="I18279" s="73"/>
    </row>
    <row r="18280" spans="1:9" hidden="1" x14ac:dyDescent="0.25">
      <c r="A18280" s="60" t="s">
        <v>7781</v>
      </c>
      <c r="B18280" s="94" t="s">
        <v>7794</v>
      </c>
      <c r="C18280" s="75" t="s">
        <v>7125</v>
      </c>
      <c r="D18280" s="65">
        <v>1</v>
      </c>
      <c r="E18280" s="66" t="s">
        <v>31</v>
      </c>
      <c r="F18280" s="72">
        <v>95000</v>
      </c>
      <c r="G18280" s="68">
        <f t="shared" si="523"/>
        <v>95000</v>
      </c>
      <c r="H18280" s="69" t="s">
        <v>7788</v>
      </c>
      <c r="I18280" s="73"/>
    </row>
    <row r="18281" spans="1:9" hidden="1" x14ac:dyDescent="0.25">
      <c r="A18281" s="60" t="s">
        <v>7781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23"/>
        <v>165000</v>
      </c>
      <c r="H18281" s="69" t="s">
        <v>1007</v>
      </c>
      <c r="I18281" s="462" t="s">
        <v>13273</v>
      </c>
    </row>
    <row r="18282" spans="1:9" hidden="1" x14ac:dyDescent="0.25">
      <c r="A18282" s="60" t="s">
        <v>7781</v>
      </c>
      <c r="B18282" s="60" t="s">
        <v>5485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23"/>
        <v>45000</v>
      </c>
      <c r="H18282" s="69" t="s">
        <v>1007</v>
      </c>
      <c r="I18282" s="462" t="s">
        <v>13273</v>
      </c>
    </row>
    <row r="18283" spans="1:9" hidden="1" x14ac:dyDescent="0.25">
      <c r="A18283" s="60" t="s">
        <v>7781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23"/>
        <v>25875</v>
      </c>
      <c r="H18283" s="69" t="s">
        <v>909</v>
      </c>
      <c r="I18283" s="73"/>
    </row>
    <row r="18284" spans="1:9" hidden="1" x14ac:dyDescent="0.25">
      <c r="A18284" s="60" t="s">
        <v>7781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23"/>
        <v>51750</v>
      </c>
      <c r="H18284" s="69" t="s">
        <v>631</v>
      </c>
      <c r="I18284" s="73"/>
    </row>
    <row r="18285" spans="1:9" hidden="1" x14ac:dyDescent="0.25">
      <c r="A18285" s="60" t="s">
        <v>7781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23"/>
        <v>264000</v>
      </c>
      <c r="H18285" s="69" t="s">
        <v>1146</v>
      </c>
      <c r="I18285" s="73" t="s">
        <v>13274</v>
      </c>
    </row>
    <row r="18286" spans="1:9" hidden="1" x14ac:dyDescent="0.25">
      <c r="A18286" s="60" t="s">
        <v>7781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23"/>
        <v>108000</v>
      </c>
      <c r="H18286" s="69" t="s">
        <v>1146</v>
      </c>
      <c r="I18286" s="73" t="s">
        <v>13274</v>
      </c>
    </row>
    <row r="18287" spans="1:9" hidden="1" x14ac:dyDescent="0.25">
      <c r="A18287" s="60" t="s">
        <v>7781</v>
      </c>
      <c r="B18287" s="60" t="s">
        <v>7789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23"/>
        <v>16000</v>
      </c>
      <c r="H18287" s="69" t="s">
        <v>4177</v>
      </c>
      <c r="I18287" s="73"/>
    </row>
    <row r="18288" spans="1:9" hidden="1" x14ac:dyDescent="0.25">
      <c r="A18288" s="60" t="s">
        <v>7781</v>
      </c>
      <c r="B18288" s="74" t="s">
        <v>7790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23"/>
        <v>42500</v>
      </c>
      <c r="H18288" s="69" t="s">
        <v>4177</v>
      </c>
      <c r="I18288" s="73"/>
    </row>
    <row r="18289" spans="1:9" hidden="1" x14ac:dyDescent="0.25">
      <c r="A18289" s="60" t="s">
        <v>7795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7795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7795</v>
      </c>
      <c r="B18291" s="60" t="s">
        <v>13222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7795</v>
      </c>
      <c r="B18292" s="79" t="s">
        <v>3442</v>
      </c>
      <c r="C18292" s="77" t="s">
        <v>13275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7607</v>
      </c>
      <c r="I18292" s="73"/>
    </row>
    <row r="18293" spans="1:9" hidden="1" x14ac:dyDescent="0.25">
      <c r="A18293" s="60" t="s">
        <v>7795</v>
      </c>
      <c r="B18293" s="79" t="s">
        <v>3442</v>
      </c>
      <c r="C18293" s="87" t="s">
        <v>13276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7607</v>
      </c>
      <c r="I18293" s="73"/>
    </row>
    <row r="18294" spans="1:9" hidden="1" x14ac:dyDescent="0.25">
      <c r="A18294" s="60" t="s">
        <v>7795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24">F18294*D18294</f>
        <v>120000</v>
      </c>
      <c r="H18294" s="69" t="s">
        <v>7607</v>
      </c>
      <c r="I18294" s="73"/>
    </row>
    <row r="18295" spans="1:9" hidden="1" x14ac:dyDescent="0.25">
      <c r="A18295" s="60" t="s">
        <v>7795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24"/>
        <v>33000</v>
      </c>
      <c r="H18295" s="69" t="s">
        <v>1043</v>
      </c>
      <c r="I18295" s="73"/>
    </row>
    <row r="18296" spans="1:9" hidden="1" x14ac:dyDescent="0.25">
      <c r="A18296" s="60" t="s">
        <v>7795</v>
      </c>
      <c r="B18296" s="60" t="s">
        <v>7256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13277</v>
      </c>
      <c r="I18296" s="73"/>
    </row>
    <row r="18297" spans="1:9" hidden="1" x14ac:dyDescent="0.25">
      <c r="A18297" s="60" t="s">
        <v>7795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13277</v>
      </c>
      <c r="I18297" s="73"/>
    </row>
    <row r="18298" spans="1:9" hidden="1" x14ac:dyDescent="0.25">
      <c r="A18298" s="60" t="s">
        <v>7795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x14ac:dyDescent="0.25">
      <c r="A18299" s="60" t="s">
        <v>7795</v>
      </c>
      <c r="B18299" s="63" t="s">
        <v>7731</v>
      </c>
      <c r="C18299" s="87" t="s">
        <v>7732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7795</v>
      </c>
      <c r="B18300" s="79" t="s">
        <v>7596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24"/>
        <v>35000</v>
      </c>
      <c r="H18300" s="69" t="s">
        <v>1788</v>
      </c>
      <c r="I18300" s="73" t="s">
        <v>13278</v>
      </c>
    </row>
    <row r="18301" spans="1:9" hidden="1" x14ac:dyDescent="0.25">
      <c r="A18301" s="60" t="s">
        <v>7795</v>
      </c>
      <c r="B18301" s="79" t="s">
        <v>148</v>
      </c>
      <c r="C18301" s="60" t="s">
        <v>4853</v>
      </c>
      <c r="D18301" s="65">
        <v>1</v>
      </c>
      <c r="E18301" s="66" t="s">
        <v>31</v>
      </c>
      <c r="F18301" s="72">
        <v>181500</v>
      </c>
      <c r="G18301" s="68">
        <f t="shared" si="524"/>
        <v>181500</v>
      </c>
      <c r="H18301" s="69" t="s">
        <v>2007</v>
      </c>
      <c r="I18301" s="73" t="s">
        <v>13279</v>
      </c>
    </row>
    <row r="18302" spans="1:9" hidden="1" x14ac:dyDescent="0.25">
      <c r="A18302" s="60" t="s">
        <v>7795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24"/>
        <v>40000</v>
      </c>
      <c r="H18302" s="69" t="s">
        <v>2007</v>
      </c>
      <c r="I18302" s="73" t="s">
        <v>13279</v>
      </c>
    </row>
    <row r="18303" spans="1:9" hidden="1" x14ac:dyDescent="0.25">
      <c r="A18303" s="60" t="s">
        <v>7795</v>
      </c>
      <c r="B18303" s="63" t="s">
        <v>7059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24"/>
        <v>90000</v>
      </c>
      <c r="H18303" s="69" t="s">
        <v>2007</v>
      </c>
      <c r="I18303" s="73" t="s">
        <v>13279</v>
      </c>
    </row>
    <row r="18304" spans="1:9" hidden="1" x14ac:dyDescent="0.25">
      <c r="A18304" s="60" t="s">
        <v>7795</v>
      </c>
      <c r="B18304" s="79" t="s">
        <v>5651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24"/>
        <v>500000</v>
      </c>
      <c r="H18304" s="69" t="s">
        <v>2007</v>
      </c>
      <c r="I18304" s="73" t="s">
        <v>13279</v>
      </c>
    </row>
    <row r="18305" spans="1:9" hidden="1" x14ac:dyDescent="0.25">
      <c r="A18305" s="60" t="s">
        <v>7795</v>
      </c>
      <c r="B18305" s="111" t="s">
        <v>6937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24"/>
        <v>120000</v>
      </c>
      <c r="H18305" s="69" t="s">
        <v>2007</v>
      </c>
      <c r="I18305" s="73" t="s">
        <v>13279</v>
      </c>
    </row>
    <row r="18306" spans="1:9" hidden="1" x14ac:dyDescent="0.25">
      <c r="A18306" s="60" t="s">
        <v>7795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24"/>
        <v>155000</v>
      </c>
      <c r="H18306" s="69" t="s">
        <v>7398</v>
      </c>
      <c r="I18306" s="73"/>
    </row>
    <row r="18307" spans="1:9" hidden="1" x14ac:dyDescent="0.25">
      <c r="A18307" s="60" t="s">
        <v>7795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24"/>
        <v>264000</v>
      </c>
      <c r="H18307" s="69" t="s">
        <v>2048</v>
      </c>
      <c r="I18307" s="73" t="s">
        <v>13280</v>
      </c>
    </row>
    <row r="18308" spans="1:9" hidden="1" x14ac:dyDescent="0.25">
      <c r="A18308" s="60" t="s">
        <v>7795</v>
      </c>
      <c r="B18308" s="60" t="s">
        <v>8381</v>
      </c>
      <c r="C18308" s="60" t="s">
        <v>8382</v>
      </c>
      <c r="D18308" s="88">
        <v>1</v>
      </c>
      <c r="E18308" s="71" t="s">
        <v>31</v>
      </c>
      <c r="F18308" s="90">
        <v>93000</v>
      </c>
      <c r="G18308" s="68">
        <f t="shared" si="524"/>
        <v>93000</v>
      </c>
      <c r="H18308" s="69" t="s">
        <v>2048</v>
      </c>
      <c r="I18308" s="73" t="s">
        <v>13280</v>
      </c>
    </row>
    <row r="18309" spans="1:9" hidden="1" x14ac:dyDescent="0.25">
      <c r="A18309" s="60" t="s">
        <v>7795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24"/>
        <v>36000</v>
      </c>
      <c r="H18309" s="69" t="s">
        <v>2048</v>
      </c>
      <c r="I18309" s="73" t="s">
        <v>13280</v>
      </c>
    </row>
    <row r="18310" spans="1:9" hidden="1" x14ac:dyDescent="0.25">
      <c r="A18310" s="60" t="s">
        <v>7795</v>
      </c>
      <c r="B18310" s="63" t="s">
        <v>1058</v>
      </c>
      <c r="C18310" s="75" t="s">
        <v>7513</v>
      </c>
      <c r="D18310" s="65">
        <v>8</v>
      </c>
      <c r="E18310" s="66" t="s">
        <v>64</v>
      </c>
      <c r="F18310" s="82">
        <v>12500</v>
      </c>
      <c r="G18310" s="68">
        <f t="shared" si="524"/>
        <v>100000</v>
      </c>
      <c r="H18310" s="69" t="s">
        <v>648</v>
      </c>
      <c r="I18310" s="73"/>
    </row>
    <row r="18311" spans="1:9" hidden="1" x14ac:dyDescent="0.25">
      <c r="A18311" s="60" t="s">
        <v>7795</v>
      </c>
      <c r="B18311" s="79" t="s">
        <v>7796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24"/>
        <v>30000</v>
      </c>
      <c r="H18311" s="69" t="s">
        <v>648</v>
      </c>
      <c r="I18311" s="73"/>
    </row>
    <row r="18312" spans="1:9" hidden="1" x14ac:dyDescent="0.25">
      <c r="A18312" s="60" t="s">
        <v>7795</v>
      </c>
      <c r="B18312" s="63" t="s">
        <v>6787</v>
      </c>
      <c r="C18312" s="60" t="s">
        <v>6788</v>
      </c>
      <c r="D18312" s="65">
        <v>1</v>
      </c>
      <c r="E18312" s="66" t="s">
        <v>31</v>
      </c>
      <c r="F18312" s="72">
        <v>1600000</v>
      </c>
      <c r="G18312" s="68">
        <f t="shared" si="524"/>
        <v>1600000</v>
      </c>
      <c r="H18312" s="69" t="s">
        <v>2277</v>
      </c>
      <c r="I18312" s="73"/>
    </row>
    <row r="18313" spans="1:9" hidden="1" x14ac:dyDescent="0.25">
      <c r="A18313" s="60" t="s">
        <v>7795</v>
      </c>
      <c r="B18313" s="60" t="s">
        <v>6789</v>
      </c>
      <c r="C18313" s="60" t="s">
        <v>6790</v>
      </c>
      <c r="D18313" s="81">
        <v>1</v>
      </c>
      <c r="E18313" s="76" t="s">
        <v>31</v>
      </c>
      <c r="F18313" s="398">
        <v>330000</v>
      </c>
      <c r="G18313" s="68">
        <f t="shared" si="524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24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24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13186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24"/>
        <v>30000</v>
      </c>
      <c r="H18316" s="69" t="s">
        <v>13281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24"/>
        <v>2500</v>
      </c>
      <c r="H18317" s="69" t="s">
        <v>13281</v>
      </c>
      <c r="I18317" s="73"/>
    </row>
    <row r="18318" spans="1:9" hidden="1" x14ac:dyDescent="0.25">
      <c r="A18318" s="60" t="s">
        <v>308</v>
      </c>
      <c r="B18318" s="63" t="s">
        <v>7808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24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24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24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24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24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24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7798</v>
      </c>
      <c r="C18325" s="87" t="s">
        <v>7699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7806</v>
      </c>
      <c r="C18326" s="75" t="s">
        <v>7513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13282</v>
      </c>
      <c r="I18326" s="73"/>
    </row>
    <row r="18327" spans="1:9" hidden="1" x14ac:dyDescent="0.25">
      <c r="A18327" s="60" t="s">
        <v>308</v>
      </c>
      <c r="B18327" s="94" t="s">
        <v>7809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24"/>
        <v>40000</v>
      </c>
      <c r="H18327" s="69" t="s">
        <v>13282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7398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7356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25">F18330*D18330</f>
        <v>82500</v>
      </c>
      <c r="H18330" s="69" t="s">
        <v>13283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4669</v>
      </c>
      <c r="F18331" s="72">
        <v>819000</v>
      </c>
      <c r="G18331" s="95">
        <f t="shared" si="525"/>
        <v>7371000</v>
      </c>
      <c r="H18331" s="69" t="s">
        <v>7813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4669</v>
      </c>
      <c r="F18332" s="72">
        <v>588500</v>
      </c>
      <c r="G18332" s="95">
        <f t="shared" si="525"/>
        <v>3531000</v>
      </c>
      <c r="H18332" s="69" t="s">
        <v>7813</v>
      </c>
      <c r="I18332" s="462"/>
    </row>
    <row r="18333" spans="1:9" hidden="1" x14ac:dyDescent="0.25">
      <c r="A18333" s="60" t="s">
        <v>308</v>
      </c>
      <c r="B18333" s="63" t="s">
        <v>7814</v>
      </c>
      <c r="C18333" s="87" t="s">
        <v>215</v>
      </c>
      <c r="D18333" s="65">
        <v>4</v>
      </c>
      <c r="E18333" s="66" t="s">
        <v>4669</v>
      </c>
      <c r="F18333" s="72">
        <v>3364200</v>
      </c>
      <c r="G18333" s="68">
        <f t="shared" si="525"/>
        <v>13456800</v>
      </c>
      <c r="H18333" s="69" t="s">
        <v>7813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7815</v>
      </c>
      <c r="F18334" s="398">
        <v>1990000</v>
      </c>
      <c r="G18334" s="68">
        <f t="shared" si="525"/>
        <v>23880000</v>
      </c>
      <c r="H18334" s="69" t="s">
        <v>7813</v>
      </c>
      <c r="I18334" s="73"/>
    </row>
    <row r="18335" spans="1:9" hidden="1" x14ac:dyDescent="0.25">
      <c r="A18335" s="60" t="s">
        <v>308</v>
      </c>
      <c r="B18335" s="94" t="s">
        <v>7816</v>
      </c>
      <c r="C18335" s="87" t="s">
        <v>215</v>
      </c>
      <c r="D18335" s="65">
        <v>6</v>
      </c>
      <c r="E18335" s="66" t="s">
        <v>4669</v>
      </c>
      <c r="F18335" s="67">
        <v>144500</v>
      </c>
      <c r="G18335" s="68">
        <f t="shared" si="525"/>
        <v>867000</v>
      </c>
      <c r="H18335" s="69" t="s">
        <v>7813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4669</v>
      </c>
      <c r="F18336" s="72">
        <v>301500</v>
      </c>
      <c r="G18336" s="68">
        <f t="shared" si="525"/>
        <v>1507500</v>
      </c>
      <c r="H18336" s="69" t="s">
        <v>7813</v>
      </c>
      <c r="I18336" s="73"/>
    </row>
    <row r="18337" spans="1:9" hidden="1" x14ac:dyDescent="0.25">
      <c r="A18337" s="60" t="s">
        <v>308</v>
      </c>
      <c r="B18337" s="63" t="s">
        <v>4848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25"/>
        <v>40000</v>
      </c>
      <c r="H18337" s="69" t="s">
        <v>7813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13284</v>
      </c>
      <c r="D18338" s="65">
        <v>1</v>
      </c>
      <c r="E18338" s="76" t="s">
        <v>31</v>
      </c>
      <c r="F18338" s="72">
        <v>1700000</v>
      </c>
      <c r="G18338" s="95">
        <f t="shared" si="525"/>
        <v>1700000</v>
      </c>
      <c r="H18338" s="69" t="s">
        <v>620</v>
      </c>
      <c r="I18338" s="73" t="s">
        <v>13285</v>
      </c>
    </row>
    <row r="18339" spans="1:9" hidden="1" x14ac:dyDescent="0.25">
      <c r="A18339" s="60" t="s">
        <v>308</v>
      </c>
      <c r="B18339" s="60" t="s">
        <v>465</v>
      </c>
      <c r="C18339" s="75" t="s">
        <v>13286</v>
      </c>
      <c r="D18339" s="65">
        <v>1</v>
      </c>
      <c r="E18339" s="66" t="s">
        <v>28</v>
      </c>
      <c r="F18339" s="82">
        <v>1700000</v>
      </c>
      <c r="G18339" s="68">
        <f t="shared" si="525"/>
        <v>1700000</v>
      </c>
      <c r="H18339" s="69" t="s">
        <v>620</v>
      </c>
      <c r="I18339" s="73" t="s">
        <v>13285</v>
      </c>
    </row>
    <row r="18340" spans="1:9" hidden="1" x14ac:dyDescent="0.25">
      <c r="A18340" s="60" t="s">
        <v>308</v>
      </c>
      <c r="B18340" s="60" t="s">
        <v>115</v>
      </c>
      <c r="C18340" s="75" t="s">
        <v>13287</v>
      </c>
      <c r="D18340" s="65">
        <v>1</v>
      </c>
      <c r="E18340" s="118" t="s">
        <v>31</v>
      </c>
      <c r="F18340" s="67">
        <v>2100000</v>
      </c>
      <c r="G18340" s="68">
        <f t="shared" si="525"/>
        <v>2100000</v>
      </c>
      <c r="H18340" s="69" t="s">
        <v>2274</v>
      </c>
      <c r="I18340" s="73" t="s">
        <v>13288</v>
      </c>
    </row>
    <row r="18341" spans="1:9" hidden="1" x14ac:dyDescent="0.25">
      <c r="A18341" s="60" t="s">
        <v>308</v>
      </c>
      <c r="B18341" s="60" t="s">
        <v>115</v>
      </c>
      <c r="C18341" s="60" t="s">
        <v>13289</v>
      </c>
      <c r="D18341" s="65">
        <v>1</v>
      </c>
      <c r="E18341" s="66" t="s">
        <v>31</v>
      </c>
      <c r="F18341" s="72">
        <v>2100000</v>
      </c>
      <c r="G18341" s="68">
        <f t="shared" si="525"/>
        <v>2100000</v>
      </c>
      <c r="H18341" s="69" t="s">
        <v>2274</v>
      </c>
      <c r="I18341" s="73" t="s">
        <v>13288</v>
      </c>
    </row>
    <row r="18342" spans="1:9" hidden="1" x14ac:dyDescent="0.25">
      <c r="A18342" s="60" t="s">
        <v>308</v>
      </c>
      <c r="B18342" s="94" t="s">
        <v>6838</v>
      </c>
      <c r="C18342" s="60" t="s">
        <v>6839</v>
      </c>
      <c r="D18342" s="65">
        <v>1</v>
      </c>
      <c r="E18342" s="66" t="s">
        <v>71</v>
      </c>
      <c r="F18342" s="72">
        <v>135000</v>
      </c>
      <c r="G18342" s="68">
        <f t="shared" si="525"/>
        <v>135000</v>
      </c>
      <c r="H18342" s="69" t="s">
        <v>909</v>
      </c>
      <c r="I18342" s="73" t="s">
        <v>13290</v>
      </c>
    </row>
    <row r="18343" spans="1:9" hidden="1" x14ac:dyDescent="0.25">
      <c r="A18343" s="60" t="s">
        <v>308</v>
      </c>
      <c r="B18343" s="60" t="s">
        <v>7333</v>
      </c>
      <c r="C18343" s="60" t="s">
        <v>7332</v>
      </c>
      <c r="D18343" s="65">
        <v>1</v>
      </c>
      <c r="E18343" s="66" t="s">
        <v>31</v>
      </c>
      <c r="F18343" s="62">
        <v>58000</v>
      </c>
      <c r="G18343" s="95">
        <f t="shared" si="525"/>
        <v>58000</v>
      </c>
      <c r="H18343" s="69" t="s">
        <v>909</v>
      </c>
      <c r="I18343" s="73" t="s">
        <v>13290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25"/>
        <v>51750</v>
      </c>
      <c r="H18344" s="69" t="s">
        <v>909</v>
      </c>
      <c r="I18344" s="73" t="s">
        <v>13290</v>
      </c>
    </row>
    <row r="18345" spans="1:9" hidden="1" x14ac:dyDescent="0.25">
      <c r="A18345" s="60" t="s">
        <v>308</v>
      </c>
      <c r="B18345" s="60" t="s">
        <v>7804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25"/>
        <v>200000</v>
      </c>
      <c r="H18345" s="69" t="s">
        <v>7802</v>
      </c>
      <c r="I18345" s="73" t="s">
        <v>13291</v>
      </c>
    </row>
    <row r="18346" spans="1:9" hidden="1" x14ac:dyDescent="0.25">
      <c r="A18346" s="60" t="s">
        <v>308</v>
      </c>
      <c r="B18346" s="63" t="s">
        <v>7801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25"/>
        <v>375000</v>
      </c>
      <c r="H18346" s="69" t="s">
        <v>7802</v>
      </c>
      <c r="I18346" s="73" t="s">
        <v>13291</v>
      </c>
    </row>
    <row r="18347" spans="1:9" hidden="1" x14ac:dyDescent="0.25">
      <c r="A18347" s="60" t="s">
        <v>308</v>
      </c>
      <c r="B18347" s="74" t="s">
        <v>7803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25"/>
        <v>130000</v>
      </c>
      <c r="H18347" s="69" t="s">
        <v>7802</v>
      </c>
      <c r="I18347" s="73" t="s">
        <v>13291</v>
      </c>
    </row>
    <row r="18348" spans="1:9" hidden="1" x14ac:dyDescent="0.25">
      <c r="A18348" s="60" t="s">
        <v>308</v>
      </c>
      <c r="B18348" s="79" t="s">
        <v>13292</v>
      </c>
      <c r="C18348" s="75" t="s">
        <v>9818</v>
      </c>
      <c r="D18348" s="65">
        <v>1</v>
      </c>
      <c r="E18348" s="71" t="s">
        <v>71</v>
      </c>
      <c r="F18348" s="67">
        <v>750000</v>
      </c>
      <c r="G18348" s="68">
        <f t="shared" si="525"/>
        <v>750000</v>
      </c>
      <c r="H18348" s="69" t="s">
        <v>7802</v>
      </c>
      <c r="I18348" s="73" t="s">
        <v>13291</v>
      </c>
    </row>
    <row r="18349" spans="1:9" hidden="1" x14ac:dyDescent="0.25">
      <c r="A18349" s="60" t="s">
        <v>308</v>
      </c>
      <c r="B18349" s="60" t="s">
        <v>7799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25"/>
        <v>40000</v>
      </c>
      <c r="H18349" s="69" t="s">
        <v>687</v>
      </c>
      <c r="I18349" s="73" t="s">
        <v>13291</v>
      </c>
    </row>
    <row r="18350" spans="1:9" hidden="1" x14ac:dyDescent="0.25">
      <c r="A18350" s="60" t="s">
        <v>308</v>
      </c>
      <c r="B18350" s="63" t="s">
        <v>7805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25"/>
        <v>1585000</v>
      </c>
      <c r="H18350" s="69" t="s">
        <v>687</v>
      </c>
      <c r="I18350" s="73" t="s">
        <v>13291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25"/>
        <v>250000</v>
      </c>
      <c r="H18351" s="69" t="s">
        <v>687</v>
      </c>
      <c r="I18351" s="73" t="s">
        <v>13291</v>
      </c>
    </row>
    <row r="18352" spans="1:9" hidden="1" x14ac:dyDescent="0.25">
      <c r="A18352" s="60" t="s">
        <v>308</v>
      </c>
      <c r="B18352" s="94" t="s">
        <v>7797</v>
      </c>
      <c r="C18352" s="75" t="s">
        <v>7699</v>
      </c>
      <c r="D18352" s="65">
        <v>2</v>
      </c>
      <c r="E18352" s="118" t="s">
        <v>31</v>
      </c>
      <c r="F18352" s="67">
        <v>70000</v>
      </c>
      <c r="G18352" s="68">
        <f t="shared" si="525"/>
        <v>140000</v>
      </c>
      <c r="H18352" s="69" t="s">
        <v>687</v>
      </c>
      <c r="I18352" s="73" t="s">
        <v>13291</v>
      </c>
    </row>
    <row r="18353" spans="1:9" hidden="1" x14ac:dyDescent="0.25">
      <c r="A18353" s="60" t="s">
        <v>308</v>
      </c>
      <c r="B18353" s="63" t="s">
        <v>2024</v>
      </c>
      <c r="C18353" s="75" t="s">
        <v>7699</v>
      </c>
      <c r="D18353" s="65">
        <v>2</v>
      </c>
      <c r="E18353" s="118" t="s">
        <v>31</v>
      </c>
      <c r="F18353" s="72">
        <v>245000</v>
      </c>
      <c r="G18353" s="68">
        <f t="shared" si="525"/>
        <v>490000</v>
      </c>
      <c r="H18353" s="69" t="s">
        <v>687</v>
      </c>
      <c r="I18353" s="73" t="s">
        <v>13291</v>
      </c>
    </row>
    <row r="18354" spans="1:9" hidden="1" x14ac:dyDescent="0.25">
      <c r="A18354" s="60" t="s">
        <v>308</v>
      </c>
      <c r="B18354" s="79" t="s">
        <v>3442</v>
      </c>
      <c r="C18354" s="77" t="s">
        <v>13293</v>
      </c>
      <c r="D18354" s="65">
        <v>1</v>
      </c>
      <c r="E18354" s="118" t="s">
        <v>31</v>
      </c>
      <c r="F18354" s="72">
        <v>1650000</v>
      </c>
      <c r="G18354" s="68">
        <f t="shared" si="525"/>
        <v>1650000</v>
      </c>
      <c r="H18354" s="69" t="s">
        <v>687</v>
      </c>
      <c r="I18354" s="73" t="s">
        <v>13291</v>
      </c>
    </row>
    <row r="18355" spans="1:9" hidden="1" x14ac:dyDescent="0.25">
      <c r="A18355" s="60" t="s">
        <v>308</v>
      </c>
      <c r="B18355" s="63" t="s">
        <v>12385</v>
      </c>
      <c r="C18355" s="203" t="s">
        <v>13294</v>
      </c>
      <c r="D18355" s="65">
        <v>1</v>
      </c>
      <c r="E18355" s="66" t="s">
        <v>31</v>
      </c>
      <c r="F18355" s="67">
        <v>825000</v>
      </c>
      <c r="G18355" s="68">
        <f t="shared" si="525"/>
        <v>825000</v>
      </c>
      <c r="H18355" s="69" t="s">
        <v>687</v>
      </c>
      <c r="I18355" s="73" t="s">
        <v>13291</v>
      </c>
    </row>
    <row r="18356" spans="1:9" hidden="1" x14ac:dyDescent="0.25">
      <c r="A18356" s="60" t="s">
        <v>308</v>
      </c>
      <c r="B18356" s="63" t="s">
        <v>7274</v>
      </c>
      <c r="C18356" s="87" t="s">
        <v>7275</v>
      </c>
      <c r="D18356" s="65">
        <v>1</v>
      </c>
      <c r="E18356" s="76" t="s">
        <v>1504</v>
      </c>
      <c r="F18356" s="67">
        <v>1580000</v>
      </c>
      <c r="G18356" s="68">
        <f t="shared" si="525"/>
        <v>1580000</v>
      </c>
      <c r="H18356" s="69" t="s">
        <v>687</v>
      </c>
      <c r="I18356" s="649" t="s">
        <v>13295</v>
      </c>
    </row>
    <row r="18357" spans="1:9" hidden="1" x14ac:dyDescent="0.25">
      <c r="A18357" s="60" t="s">
        <v>7817</v>
      </c>
      <c r="B18357" s="63" t="s">
        <v>5733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25"/>
        <v>143750</v>
      </c>
      <c r="H18357" s="69" t="s">
        <v>7813</v>
      </c>
      <c r="I18357" s="73"/>
    </row>
    <row r="18358" spans="1:9" x14ac:dyDescent="0.25">
      <c r="A18358" s="60" t="s">
        <v>7817</v>
      </c>
      <c r="B18358" s="74" t="s">
        <v>7716</v>
      </c>
      <c r="C18358" s="75" t="s">
        <v>5435</v>
      </c>
      <c r="D18358" s="65">
        <v>2</v>
      </c>
      <c r="E18358" s="76" t="s">
        <v>31</v>
      </c>
      <c r="F18358" s="72">
        <v>15000</v>
      </c>
      <c r="G18358" s="68">
        <f t="shared" si="525"/>
        <v>30000</v>
      </c>
      <c r="H18358" s="69" t="s">
        <v>7813</v>
      </c>
      <c r="I18358" s="73"/>
    </row>
    <row r="18359" spans="1:9" hidden="1" x14ac:dyDescent="0.25">
      <c r="A18359" s="60" t="s">
        <v>7817</v>
      </c>
      <c r="B18359" s="79" t="s">
        <v>7818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25"/>
        <v>55000</v>
      </c>
      <c r="H18359" s="69" t="s">
        <v>7813</v>
      </c>
      <c r="I18359" s="73"/>
    </row>
    <row r="18360" spans="1:9" hidden="1" x14ac:dyDescent="0.25">
      <c r="A18360" s="60" t="s">
        <v>7817</v>
      </c>
      <c r="B18360" s="94" t="s">
        <v>7819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25"/>
        <v>100000</v>
      </c>
      <c r="H18360" s="69" t="s">
        <v>7813</v>
      </c>
      <c r="I18360" s="73"/>
    </row>
    <row r="18361" spans="1:9" hidden="1" x14ac:dyDescent="0.25">
      <c r="A18361" s="60" t="s">
        <v>7817</v>
      </c>
      <c r="B18361" s="63" t="s">
        <v>7820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25"/>
        <v>165000</v>
      </c>
      <c r="H18361" s="69" t="s">
        <v>7813</v>
      </c>
      <c r="I18361" s="73"/>
    </row>
    <row r="18362" spans="1:9" hidden="1" x14ac:dyDescent="0.25">
      <c r="A18362" s="60" t="s">
        <v>7817</v>
      </c>
      <c r="B18362" s="75" t="s">
        <v>7821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25"/>
        <v>110000</v>
      </c>
      <c r="H18362" s="69" t="s">
        <v>7813</v>
      </c>
      <c r="I18362" s="73"/>
    </row>
    <row r="18363" spans="1:9" hidden="1" x14ac:dyDescent="0.25">
      <c r="A18363" s="60" t="s">
        <v>7817</v>
      </c>
      <c r="B18363" s="63" t="s">
        <v>5733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25"/>
        <v>143750</v>
      </c>
      <c r="H18363" s="69" t="s">
        <v>7813</v>
      </c>
      <c r="I18363" s="73"/>
    </row>
    <row r="18364" spans="1:9" hidden="1" x14ac:dyDescent="0.25">
      <c r="A18364" s="60" t="s">
        <v>7817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25"/>
        <v>12500</v>
      </c>
      <c r="H18364" s="69" t="s">
        <v>7813</v>
      </c>
      <c r="I18364" s="73"/>
    </row>
    <row r="18365" spans="1:9" hidden="1" x14ac:dyDescent="0.25">
      <c r="A18365" s="60" t="s">
        <v>7817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25"/>
        <v>31300</v>
      </c>
      <c r="H18365" s="69" t="s">
        <v>7813</v>
      </c>
      <c r="I18365" s="73"/>
    </row>
    <row r="18366" spans="1:9" hidden="1" x14ac:dyDescent="0.25">
      <c r="A18366" s="60" t="s">
        <v>7817</v>
      </c>
      <c r="B18366" s="60" t="s">
        <v>7822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7823</v>
      </c>
      <c r="I18366" s="73"/>
    </row>
    <row r="18367" spans="1:9" hidden="1" x14ac:dyDescent="0.25">
      <c r="A18367" s="60" t="s">
        <v>7817</v>
      </c>
      <c r="B18367" s="79" t="s">
        <v>7691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7817</v>
      </c>
      <c r="B18368" s="75" t="s">
        <v>4811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13296</v>
      </c>
    </row>
    <row r="18369" spans="1:9" hidden="1" x14ac:dyDescent="0.25">
      <c r="A18369" s="60" t="s">
        <v>7817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13296</v>
      </c>
    </row>
    <row r="18370" spans="1:9" hidden="1" x14ac:dyDescent="0.25">
      <c r="A18370" s="60" t="s">
        <v>7817</v>
      </c>
      <c r="B18370" s="60" t="s">
        <v>8360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25"/>
        <v>100000</v>
      </c>
      <c r="H18370" s="69" t="s">
        <v>1105</v>
      </c>
      <c r="I18370" s="73" t="s">
        <v>13297</v>
      </c>
    </row>
    <row r="18371" spans="1:9" hidden="1" x14ac:dyDescent="0.25">
      <c r="A18371" s="60" t="s">
        <v>7817</v>
      </c>
      <c r="B18371" s="75" t="s">
        <v>4811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25"/>
        <v>90000</v>
      </c>
      <c r="H18371" s="69" t="s">
        <v>1105</v>
      </c>
      <c r="I18371" s="73" t="s">
        <v>13297</v>
      </c>
    </row>
    <row r="18372" spans="1:9" hidden="1" x14ac:dyDescent="0.25">
      <c r="A18372" s="60" t="s">
        <v>7817</v>
      </c>
      <c r="B18372" s="79" t="s">
        <v>7596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25"/>
        <v>35000</v>
      </c>
      <c r="H18372" s="69" t="s">
        <v>3239</v>
      </c>
      <c r="I18372" s="73" t="s">
        <v>13298</v>
      </c>
    </row>
    <row r="18373" spans="1:9" hidden="1" x14ac:dyDescent="0.25">
      <c r="A18373" s="60" t="s">
        <v>7817</v>
      </c>
      <c r="B18373" s="60" t="s">
        <v>7333</v>
      </c>
      <c r="C18373" s="60" t="s">
        <v>7332</v>
      </c>
      <c r="D18373" s="65">
        <v>1</v>
      </c>
      <c r="E18373" s="66" t="s">
        <v>31</v>
      </c>
      <c r="F18373" s="67">
        <v>58000</v>
      </c>
      <c r="G18373" s="68">
        <f t="shared" si="525"/>
        <v>58000</v>
      </c>
      <c r="H18373" s="69" t="s">
        <v>3239</v>
      </c>
      <c r="I18373" s="73" t="s">
        <v>13298</v>
      </c>
    </row>
    <row r="18374" spans="1:9" hidden="1" x14ac:dyDescent="0.25">
      <c r="A18374" s="60" t="s">
        <v>7817</v>
      </c>
      <c r="B18374" s="79" t="s">
        <v>5651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25"/>
        <v>500000</v>
      </c>
      <c r="H18374" s="69" t="s">
        <v>2058</v>
      </c>
      <c r="I18374" s="73" t="s">
        <v>13299</v>
      </c>
    </row>
    <row r="18375" spans="1:9" hidden="1" x14ac:dyDescent="0.25">
      <c r="A18375" s="60" t="s">
        <v>7817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25"/>
        <v>297000</v>
      </c>
      <c r="H18375" s="69" t="s">
        <v>2007</v>
      </c>
      <c r="I18375" s="73" t="s">
        <v>13300</v>
      </c>
    </row>
    <row r="18376" spans="1:9" hidden="1" x14ac:dyDescent="0.25">
      <c r="A18376" s="60" t="s">
        <v>7817</v>
      </c>
      <c r="B18376" s="60" t="s">
        <v>8366</v>
      </c>
      <c r="C18376" s="60" t="s">
        <v>340</v>
      </c>
      <c r="D18376" s="81">
        <v>1</v>
      </c>
      <c r="E18376" s="76" t="s">
        <v>31</v>
      </c>
      <c r="F18376" s="398">
        <v>83000</v>
      </c>
      <c r="G18376" s="68">
        <f t="shared" si="525"/>
        <v>83000</v>
      </c>
      <c r="H18376" s="69" t="s">
        <v>2007</v>
      </c>
      <c r="I18376" s="73" t="s">
        <v>13300</v>
      </c>
    </row>
    <row r="18377" spans="1:9" hidden="1" x14ac:dyDescent="0.25">
      <c r="A18377" s="60" t="s">
        <v>7817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25"/>
        <v>39000</v>
      </c>
      <c r="H18377" s="69" t="s">
        <v>2007</v>
      </c>
      <c r="I18377" s="73" t="s">
        <v>13300</v>
      </c>
    </row>
    <row r="18378" spans="1:9" hidden="1" x14ac:dyDescent="0.25">
      <c r="A18378" s="60" t="s">
        <v>7817</v>
      </c>
      <c r="B18378" s="60" t="s">
        <v>8381</v>
      </c>
      <c r="C18378" s="60" t="s">
        <v>8382</v>
      </c>
      <c r="D18378" s="65">
        <v>1</v>
      </c>
      <c r="E18378" s="66" t="s">
        <v>31</v>
      </c>
      <c r="F18378" s="72">
        <v>93000</v>
      </c>
      <c r="G18378" s="68">
        <f t="shared" si="525"/>
        <v>93000</v>
      </c>
      <c r="H18378" s="69" t="s">
        <v>2007</v>
      </c>
      <c r="I18378" s="73" t="s">
        <v>13300</v>
      </c>
    </row>
    <row r="18379" spans="1:9" hidden="1" x14ac:dyDescent="0.25">
      <c r="A18379" s="60" t="s">
        <v>7817</v>
      </c>
      <c r="B18379" s="60" t="s">
        <v>115</v>
      </c>
      <c r="C18379" s="60" t="s">
        <v>13301</v>
      </c>
      <c r="D18379" s="65">
        <v>1</v>
      </c>
      <c r="E18379" s="76" t="s">
        <v>31</v>
      </c>
      <c r="F18379" s="72">
        <v>2100000</v>
      </c>
      <c r="G18379" s="95">
        <f t="shared" si="525"/>
        <v>2100000</v>
      </c>
      <c r="H18379" s="69" t="s">
        <v>1637</v>
      </c>
      <c r="I18379" s="73" t="s">
        <v>13302</v>
      </c>
    </row>
    <row r="18380" spans="1:9" hidden="1" x14ac:dyDescent="0.25">
      <c r="A18380" s="60" t="s">
        <v>7817</v>
      </c>
      <c r="B18380" s="60" t="s">
        <v>115</v>
      </c>
      <c r="C18380" s="60" t="s">
        <v>13303</v>
      </c>
      <c r="D18380" s="65">
        <v>1</v>
      </c>
      <c r="E18380" s="66" t="s">
        <v>31</v>
      </c>
      <c r="F18380" s="82">
        <v>2100000</v>
      </c>
      <c r="G18380" s="68">
        <f t="shared" si="525"/>
        <v>2100000</v>
      </c>
      <c r="H18380" s="69" t="s">
        <v>1637</v>
      </c>
      <c r="I18380" s="73" t="s">
        <v>13302</v>
      </c>
    </row>
    <row r="18381" spans="1:9" hidden="1" x14ac:dyDescent="0.25">
      <c r="A18381" s="60" t="s">
        <v>7817</v>
      </c>
      <c r="B18381" s="63" t="s">
        <v>7622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25"/>
        <v>64000</v>
      </c>
      <c r="H18381" s="69" t="s">
        <v>1637</v>
      </c>
      <c r="I18381" s="73" t="s">
        <v>13302</v>
      </c>
    </row>
    <row r="18382" spans="1:9" hidden="1" x14ac:dyDescent="0.25">
      <c r="A18382" s="60" t="s">
        <v>7817</v>
      </c>
      <c r="B18382" s="75" t="s">
        <v>7798</v>
      </c>
      <c r="C18382" s="87" t="s">
        <v>7699</v>
      </c>
      <c r="D18382" s="60">
        <v>1</v>
      </c>
      <c r="E18382" s="118" t="s">
        <v>31</v>
      </c>
      <c r="F18382" s="61">
        <v>75000</v>
      </c>
      <c r="G18382" s="68">
        <f t="shared" si="525"/>
        <v>75000</v>
      </c>
      <c r="H18382" s="69" t="s">
        <v>1637</v>
      </c>
      <c r="I18382" s="73" t="s">
        <v>13302</v>
      </c>
    </row>
    <row r="18383" spans="1:9" hidden="1" x14ac:dyDescent="0.25">
      <c r="A18383" s="60" t="s">
        <v>7817</v>
      </c>
      <c r="B18383" s="60" t="s">
        <v>12037</v>
      </c>
      <c r="C18383" s="60" t="s">
        <v>13304</v>
      </c>
      <c r="D18383" s="81">
        <v>1</v>
      </c>
      <c r="E18383" s="76" t="s">
        <v>31</v>
      </c>
      <c r="F18383" s="398">
        <v>1400000</v>
      </c>
      <c r="G18383" s="68">
        <f t="shared" si="525"/>
        <v>1400000</v>
      </c>
      <c r="H18383" s="69" t="s">
        <v>166</v>
      </c>
      <c r="I18383" s="73" t="s">
        <v>13305</v>
      </c>
    </row>
    <row r="18384" spans="1:9" hidden="1" x14ac:dyDescent="0.25">
      <c r="A18384" s="60" t="s">
        <v>7817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25"/>
        <v>93000</v>
      </c>
      <c r="H18384" s="69" t="s">
        <v>166</v>
      </c>
      <c r="I18384" s="73" t="s">
        <v>13305</v>
      </c>
    </row>
    <row r="18385" spans="1:9" hidden="1" x14ac:dyDescent="0.25">
      <c r="A18385" s="60" t="s">
        <v>7817</v>
      </c>
      <c r="B18385" s="63" t="s">
        <v>7680</v>
      </c>
      <c r="C18385" s="75" t="s">
        <v>7681</v>
      </c>
      <c r="D18385" s="65">
        <v>1</v>
      </c>
      <c r="E18385" s="118" t="s">
        <v>31</v>
      </c>
      <c r="F18385" s="68">
        <v>130000</v>
      </c>
      <c r="G18385" s="68">
        <f t="shared" si="525"/>
        <v>130000</v>
      </c>
      <c r="H18385" s="69" t="s">
        <v>166</v>
      </c>
      <c r="I18385" s="73" t="s">
        <v>13305</v>
      </c>
    </row>
    <row r="18386" spans="1:9" hidden="1" x14ac:dyDescent="0.25">
      <c r="A18386" s="60" t="s">
        <v>7817</v>
      </c>
      <c r="B18386" s="74" t="s">
        <v>7771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25"/>
        <v>1750000</v>
      </c>
      <c r="H18386" s="69" t="s">
        <v>696</v>
      </c>
      <c r="I18386" s="73" t="s">
        <v>13306</v>
      </c>
    </row>
    <row r="18387" spans="1:9" hidden="1" x14ac:dyDescent="0.25">
      <c r="A18387" s="60" t="s">
        <v>7817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13306</v>
      </c>
    </row>
    <row r="18388" spans="1:9" hidden="1" x14ac:dyDescent="0.25">
      <c r="A18388" s="60" t="s">
        <v>7817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13306</v>
      </c>
    </row>
    <row r="18389" spans="1:9" hidden="1" x14ac:dyDescent="0.25">
      <c r="A18389" s="60" t="s">
        <v>7817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25"/>
        <v>6750000</v>
      </c>
      <c r="H18389" s="69" t="s">
        <v>696</v>
      </c>
      <c r="I18389" s="73" t="s">
        <v>13306</v>
      </c>
    </row>
    <row r="18390" spans="1:9" hidden="1" x14ac:dyDescent="0.25">
      <c r="A18390" s="60" t="s">
        <v>7817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25"/>
        <v>1300000</v>
      </c>
      <c r="H18390" s="69" t="s">
        <v>696</v>
      </c>
      <c r="I18390" s="73" t="s">
        <v>13306</v>
      </c>
    </row>
    <row r="18391" spans="1:9" hidden="1" x14ac:dyDescent="0.25">
      <c r="A18391" s="60" t="s">
        <v>7817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25"/>
        <v>693780</v>
      </c>
      <c r="H18391" s="69" t="s">
        <v>696</v>
      </c>
      <c r="I18391" s="73" t="s">
        <v>13306</v>
      </c>
    </row>
    <row r="18392" spans="1:9" hidden="1" x14ac:dyDescent="0.25">
      <c r="A18392" s="60" t="s">
        <v>7817</v>
      </c>
      <c r="B18392" s="63" t="s">
        <v>12385</v>
      </c>
      <c r="C18392" s="87" t="s">
        <v>13307</v>
      </c>
      <c r="D18392" s="65">
        <v>1</v>
      </c>
      <c r="E18392" s="76" t="s">
        <v>31</v>
      </c>
      <c r="F18392" s="72">
        <v>1050000</v>
      </c>
      <c r="G18392" s="68">
        <f t="shared" si="525"/>
        <v>1050000</v>
      </c>
      <c r="H18392" s="69" t="s">
        <v>696</v>
      </c>
      <c r="I18392" s="73" t="s">
        <v>13306</v>
      </c>
    </row>
    <row r="18393" spans="1:9" hidden="1" x14ac:dyDescent="0.25">
      <c r="A18393" s="60" t="s">
        <v>7817</v>
      </c>
      <c r="B18393" s="63" t="s">
        <v>12385</v>
      </c>
      <c r="C18393" s="75" t="s">
        <v>13308</v>
      </c>
      <c r="D18393" s="65">
        <v>1</v>
      </c>
      <c r="E18393" s="76" t="s">
        <v>31</v>
      </c>
      <c r="F18393" s="72">
        <v>1050000</v>
      </c>
      <c r="G18393" s="68">
        <f t="shared" si="525"/>
        <v>1050000</v>
      </c>
      <c r="H18393" s="69" t="s">
        <v>696</v>
      </c>
      <c r="I18393" s="73" t="s">
        <v>13306</v>
      </c>
    </row>
    <row r="18394" spans="1:9" hidden="1" x14ac:dyDescent="0.25">
      <c r="A18394" s="60" t="s">
        <v>7817</v>
      </c>
      <c r="B18394" s="63" t="s">
        <v>12385</v>
      </c>
      <c r="C18394" s="75" t="s">
        <v>13309</v>
      </c>
      <c r="D18394" s="65">
        <v>1</v>
      </c>
      <c r="E18394" s="411" t="s">
        <v>31</v>
      </c>
      <c r="F18394" s="72">
        <v>1050000</v>
      </c>
      <c r="G18394" s="68">
        <f t="shared" ref="G18394:G18435" si="526">F18394*D18394</f>
        <v>1050000</v>
      </c>
      <c r="H18394" s="69" t="s">
        <v>696</v>
      </c>
      <c r="I18394" s="73" t="s">
        <v>13306</v>
      </c>
    </row>
    <row r="18395" spans="1:9" hidden="1" x14ac:dyDescent="0.25">
      <c r="A18395" s="60" t="s">
        <v>7817</v>
      </c>
      <c r="B18395" s="63" t="s">
        <v>12385</v>
      </c>
      <c r="C18395" s="60" t="s">
        <v>13310</v>
      </c>
      <c r="D18395" s="65">
        <v>1</v>
      </c>
      <c r="E18395" s="118" t="s">
        <v>31</v>
      </c>
      <c r="F18395" s="72">
        <v>1050000</v>
      </c>
      <c r="G18395" s="68">
        <f t="shared" si="526"/>
        <v>1050000</v>
      </c>
      <c r="H18395" s="69" t="s">
        <v>696</v>
      </c>
      <c r="I18395" s="73" t="s">
        <v>13306</v>
      </c>
    </row>
    <row r="18396" spans="1:9" hidden="1" x14ac:dyDescent="0.25">
      <c r="A18396" s="60" t="s">
        <v>7817</v>
      </c>
      <c r="B18396" s="63" t="s">
        <v>12385</v>
      </c>
      <c r="C18396" s="203" t="s">
        <v>12475</v>
      </c>
      <c r="D18396" s="65">
        <v>1</v>
      </c>
      <c r="E18396" s="66" t="s">
        <v>31</v>
      </c>
      <c r="F18396" s="72">
        <v>1050000</v>
      </c>
      <c r="G18396" s="68">
        <f t="shared" si="526"/>
        <v>1050000</v>
      </c>
      <c r="H18396" s="69" t="s">
        <v>696</v>
      </c>
      <c r="I18396" s="73" t="s">
        <v>13306</v>
      </c>
    </row>
    <row r="18397" spans="1:9" hidden="1" x14ac:dyDescent="0.25">
      <c r="A18397" s="60" t="s">
        <v>7817</v>
      </c>
      <c r="B18397" s="63" t="s">
        <v>12385</v>
      </c>
      <c r="C18397" s="60" t="s">
        <v>13311</v>
      </c>
      <c r="D18397" s="65">
        <v>1</v>
      </c>
      <c r="E18397" s="66" t="s">
        <v>31</v>
      </c>
      <c r="F18397" s="72">
        <v>1050000</v>
      </c>
      <c r="G18397" s="68">
        <f t="shared" si="526"/>
        <v>1050000</v>
      </c>
      <c r="H18397" s="69" t="s">
        <v>696</v>
      </c>
      <c r="I18397" s="73" t="s">
        <v>13306</v>
      </c>
    </row>
    <row r="18398" spans="1:9" hidden="1" x14ac:dyDescent="0.25">
      <c r="A18398" s="60" t="s">
        <v>7817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26"/>
        <v>410000</v>
      </c>
      <c r="H18398" s="69" t="s">
        <v>620</v>
      </c>
      <c r="I18398" s="649"/>
    </row>
    <row r="18399" spans="1:9" hidden="1" x14ac:dyDescent="0.25">
      <c r="A18399" s="60" t="s">
        <v>7817</v>
      </c>
      <c r="B18399" s="60" t="s">
        <v>7831</v>
      </c>
      <c r="C18399" s="87" t="s">
        <v>59</v>
      </c>
      <c r="D18399" s="81">
        <v>2</v>
      </c>
      <c r="E18399" s="76" t="s">
        <v>31</v>
      </c>
      <c r="F18399" s="398">
        <v>35000</v>
      </c>
      <c r="G18399" s="68">
        <f t="shared" si="526"/>
        <v>70000</v>
      </c>
      <c r="H18399" s="69" t="s">
        <v>620</v>
      </c>
      <c r="I18399" s="73"/>
    </row>
    <row r="18400" spans="1:9" hidden="1" x14ac:dyDescent="0.25">
      <c r="A18400" s="60" t="s">
        <v>7834</v>
      </c>
      <c r="B18400" s="60" t="s">
        <v>7333</v>
      </c>
      <c r="C18400" s="60" t="s">
        <v>7332</v>
      </c>
      <c r="D18400" s="65">
        <v>2</v>
      </c>
      <c r="E18400" s="66" t="s">
        <v>31</v>
      </c>
      <c r="F18400" s="67">
        <v>58000</v>
      </c>
      <c r="G18400" s="68">
        <f t="shared" si="526"/>
        <v>116000</v>
      </c>
      <c r="H18400" s="69" t="s">
        <v>2744</v>
      </c>
      <c r="I18400" s="73" t="s">
        <v>13312</v>
      </c>
    </row>
    <row r="18401" spans="1:9" hidden="1" x14ac:dyDescent="0.25">
      <c r="A18401" s="60" t="s">
        <v>7834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26"/>
        <v>20000</v>
      </c>
      <c r="H18401" s="69" t="s">
        <v>2744</v>
      </c>
      <c r="I18401" s="73" t="s">
        <v>13312</v>
      </c>
    </row>
    <row r="18402" spans="1:9" hidden="1" x14ac:dyDescent="0.25">
      <c r="A18402" s="60" t="s">
        <v>7834</v>
      </c>
      <c r="B18402" s="79" t="s">
        <v>8632</v>
      </c>
      <c r="C18402" s="75" t="s">
        <v>8459</v>
      </c>
      <c r="D18402" s="65">
        <v>0.6</v>
      </c>
      <c r="E18402" s="118" t="s">
        <v>330</v>
      </c>
      <c r="F18402" s="67">
        <v>82500</v>
      </c>
      <c r="G18402" s="68">
        <f t="shared" si="526"/>
        <v>49500</v>
      </c>
      <c r="H18402" s="69" t="s">
        <v>2744</v>
      </c>
      <c r="I18402" s="73" t="s">
        <v>13312</v>
      </c>
    </row>
    <row r="18403" spans="1:9" hidden="1" x14ac:dyDescent="0.25">
      <c r="A18403" s="60" t="s">
        <v>7834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26"/>
        <v>33000</v>
      </c>
      <c r="H18403" s="69" t="s">
        <v>1301</v>
      </c>
      <c r="I18403" s="73"/>
    </row>
    <row r="18404" spans="1:9" hidden="1" x14ac:dyDescent="0.25">
      <c r="A18404" s="60" t="s">
        <v>7834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26"/>
        <v>93000</v>
      </c>
      <c r="H18404" s="69" t="s">
        <v>169</v>
      </c>
      <c r="I18404" s="73"/>
    </row>
    <row r="18405" spans="1:9" hidden="1" x14ac:dyDescent="0.25">
      <c r="A18405" s="60" t="s">
        <v>7834</v>
      </c>
      <c r="B18405" s="63" t="s">
        <v>7838</v>
      </c>
      <c r="C18405" s="75" t="s">
        <v>5456</v>
      </c>
      <c r="D18405" s="65">
        <v>4</v>
      </c>
      <c r="E18405" s="66" t="s">
        <v>38</v>
      </c>
      <c r="F18405" s="224">
        <v>28000</v>
      </c>
      <c r="G18405" s="68">
        <f t="shared" si="526"/>
        <v>112000</v>
      </c>
      <c r="H18405" s="69" t="s">
        <v>1214</v>
      </c>
      <c r="I18405" s="73"/>
    </row>
    <row r="18406" spans="1:9" hidden="1" x14ac:dyDescent="0.25">
      <c r="A18406" s="60" t="s">
        <v>7834</v>
      </c>
      <c r="B18406" s="79" t="s">
        <v>7836</v>
      </c>
      <c r="C18406" s="75" t="s">
        <v>7837</v>
      </c>
      <c r="D18406" s="65">
        <v>1</v>
      </c>
      <c r="E18406" s="118" t="s">
        <v>31</v>
      </c>
      <c r="F18406" s="67">
        <v>5000</v>
      </c>
      <c r="G18406" s="68">
        <f t="shared" si="526"/>
        <v>5000</v>
      </c>
      <c r="H18406" s="69" t="s">
        <v>1043</v>
      </c>
      <c r="I18406" s="73"/>
    </row>
    <row r="18407" spans="1:9" hidden="1" x14ac:dyDescent="0.25">
      <c r="A18407" s="60" t="s">
        <v>7834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26"/>
        <v>75000</v>
      </c>
      <c r="H18407" s="69" t="s">
        <v>7813</v>
      </c>
      <c r="I18407" s="73"/>
    </row>
    <row r="18408" spans="1:9" hidden="1" x14ac:dyDescent="0.25">
      <c r="A18408" s="60" t="s">
        <v>7834</v>
      </c>
      <c r="B18408" s="63" t="s">
        <v>7835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26"/>
        <v>28000</v>
      </c>
      <c r="H18408" s="69" t="s">
        <v>7813</v>
      </c>
      <c r="I18408" s="73"/>
    </row>
    <row r="18409" spans="1:9" hidden="1" x14ac:dyDescent="0.25">
      <c r="A18409" s="60" t="s">
        <v>7834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26"/>
        <v>143750</v>
      </c>
      <c r="H18409" s="69" t="s">
        <v>7813</v>
      </c>
      <c r="I18409" s="73"/>
    </row>
    <row r="18410" spans="1:9" x14ac:dyDescent="0.25">
      <c r="A18410" s="60" t="s">
        <v>7834</v>
      </c>
      <c r="B18410" s="63" t="s">
        <v>7731</v>
      </c>
      <c r="C18410" s="87" t="s">
        <v>7732</v>
      </c>
      <c r="D18410" s="88">
        <v>3</v>
      </c>
      <c r="E18410" s="71" t="s">
        <v>28</v>
      </c>
      <c r="F18410" s="89">
        <v>12000</v>
      </c>
      <c r="G18410" s="95">
        <f t="shared" si="526"/>
        <v>36000</v>
      </c>
      <c r="H18410" s="69" t="s">
        <v>7813</v>
      </c>
      <c r="I18410" s="73"/>
    </row>
    <row r="18411" spans="1:9" hidden="1" x14ac:dyDescent="0.25">
      <c r="A18411" s="60" t="s">
        <v>7834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26"/>
        <v>10000</v>
      </c>
      <c r="H18411" s="69" t="s">
        <v>7813</v>
      </c>
      <c r="I18411" s="73"/>
    </row>
    <row r="18412" spans="1:9" hidden="1" x14ac:dyDescent="0.25">
      <c r="A18412" s="60" t="s">
        <v>7834</v>
      </c>
      <c r="B18412" s="75" t="s">
        <v>7766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26"/>
        <v>675000</v>
      </c>
      <c r="H18412" s="69" t="s">
        <v>154</v>
      </c>
      <c r="I18412" s="73" t="s">
        <v>13313</v>
      </c>
    </row>
    <row r="18413" spans="1:9" hidden="1" x14ac:dyDescent="0.25">
      <c r="A18413" s="60" t="s">
        <v>7834</v>
      </c>
      <c r="B18413" s="79" t="s">
        <v>8632</v>
      </c>
      <c r="C18413" s="75" t="s">
        <v>8459</v>
      </c>
      <c r="D18413" s="65">
        <v>0.6</v>
      </c>
      <c r="E18413" s="118" t="s">
        <v>330</v>
      </c>
      <c r="F18413" s="67">
        <v>82500</v>
      </c>
      <c r="G18413" s="68">
        <f t="shared" si="526"/>
        <v>49500</v>
      </c>
      <c r="H18413" s="69" t="s">
        <v>154</v>
      </c>
      <c r="I18413" s="73" t="s">
        <v>13313</v>
      </c>
    </row>
    <row r="18414" spans="1:9" hidden="1" x14ac:dyDescent="0.25">
      <c r="A18414" s="60" t="s">
        <v>7834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26"/>
        <v>888079</v>
      </c>
      <c r="H18414" s="69" t="s">
        <v>1095</v>
      </c>
      <c r="I18414" s="73"/>
    </row>
    <row r="18415" spans="1:9" hidden="1" x14ac:dyDescent="0.25">
      <c r="A18415" s="60" t="s">
        <v>7834</v>
      </c>
      <c r="B18415" s="63" t="s">
        <v>7845</v>
      </c>
      <c r="C18415" s="87" t="s">
        <v>5813</v>
      </c>
      <c r="D18415" s="88">
        <v>1</v>
      </c>
      <c r="E18415" s="71" t="s">
        <v>31</v>
      </c>
      <c r="F18415" s="89">
        <v>4414500</v>
      </c>
      <c r="G18415" s="95">
        <f t="shared" si="526"/>
        <v>4414500</v>
      </c>
      <c r="H18415" s="69" t="s">
        <v>1211</v>
      </c>
      <c r="I18415" s="73"/>
    </row>
    <row r="18416" spans="1:9" hidden="1" x14ac:dyDescent="0.25">
      <c r="A18416" s="60" t="s">
        <v>7834</v>
      </c>
      <c r="B18416" s="60" t="s">
        <v>7846</v>
      </c>
      <c r="C18416" s="87" t="s">
        <v>5813</v>
      </c>
      <c r="D18416" s="65">
        <v>10</v>
      </c>
      <c r="E18416" s="76" t="s">
        <v>64</v>
      </c>
      <c r="F18416" s="72">
        <v>64900</v>
      </c>
      <c r="G18416" s="95">
        <f t="shared" si="526"/>
        <v>649000</v>
      </c>
      <c r="H18416" s="69" t="s">
        <v>648</v>
      </c>
      <c r="I18416" s="73"/>
    </row>
    <row r="18417" spans="1:9" hidden="1" x14ac:dyDescent="0.25">
      <c r="A18417" s="60" t="s">
        <v>7834</v>
      </c>
      <c r="B18417" s="63" t="s">
        <v>7839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26"/>
        <v>65000</v>
      </c>
      <c r="H18417" s="69" t="s">
        <v>3843</v>
      </c>
      <c r="I18417" s="73" t="s">
        <v>13314</v>
      </c>
    </row>
    <row r="18418" spans="1:9" hidden="1" x14ac:dyDescent="0.25">
      <c r="A18418" s="60" t="s">
        <v>7834</v>
      </c>
      <c r="B18418" s="75" t="s">
        <v>7840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26"/>
        <v>350000</v>
      </c>
      <c r="H18418" s="69" t="s">
        <v>1194</v>
      </c>
      <c r="I18418" s="73" t="s">
        <v>13315</v>
      </c>
    </row>
    <row r="18419" spans="1:9" hidden="1" x14ac:dyDescent="0.25">
      <c r="A18419" s="60" t="s">
        <v>7834</v>
      </c>
      <c r="B18419" s="60" t="s">
        <v>7841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26"/>
        <v>14000</v>
      </c>
      <c r="H18419" s="69" t="s">
        <v>1194</v>
      </c>
      <c r="I18419" s="463" t="s">
        <v>13315</v>
      </c>
    </row>
    <row r="18420" spans="1:9" hidden="1" x14ac:dyDescent="0.25">
      <c r="A18420" s="60" t="s">
        <v>7834</v>
      </c>
      <c r="B18420" s="75" t="s">
        <v>7842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26"/>
        <v>100000</v>
      </c>
      <c r="H18420" s="69" t="s">
        <v>9948</v>
      </c>
      <c r="I18420" s="73" t="s">
        <v>13316</v>
      </c>
    </row>
    <row r="18421" spans="1:9" hidden="1" x14ac:dyDescent="0.25">
      <c r="A18421" s="60" t="s">
        <v>7834</v>
      </c>
      <c r="B18421" s="94" t="s">
        <v>2006</v>
      </c>
      <c r="C18421" s="75" t="s">
        <v>105</v>
      </c>
      <c r="D18421" s="65">
        <v>1</v>
      </c>
      <c r="E18421" s="411" t="s">
        <v>31</v>
      </c>
      <c r="F18421" s="67">
        <v>260000</v>
      </c>
      <c r="G18421" s="68">
        <f t="shared" si="526"/>
        <v>260000</v>
      </c>
      <c r="H18421" s="69" t="s">
        <v>2767</v>
      </c>
      <c r="I18421" s="73" t="s">
        <v>13316</v>
      </c>
    </row>
    <row r="18422" spans="1:9" hidden="1" x14ac:dyDescent="0.25">
      <c r="A18422" s="60" t="s">
        <v>7834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26"/>
        <v>190000</v>
      </c>
      <c r="H18422" s="69" t="s">
        <v>2767</v>
      </c>
      <c r="I18422" s="73" t="s">
        <v>13317</v>
      </c>
    </row>
    <row r="18423" spans="1:9" hidden="1" x14ac:dyDescent="0.25">
      <c r="A18423" s="60" t="s">
        <v>7834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26"/>
        <v>195000</v>
      </c>
      <c r="H18423" s="69" t="s">
        <v>2767</v>
      </c>
      <c r="I18423" s="73" t="s">
        <v>13317</v>
      </c>
    </row>
    <row r="18424" spans="1:9" hidden="1" x14ac:dyDescent="0.25">
      <c r="A18424" s="60" t="s">
        <v>7834</v>
      </c>
      <c r="B18424" s="60" t="s">
        <v>4207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26"/>
        <v>140000</v>
      </c>
      <c r="H18424" s="69" t="s">
        <v>2767</v>
      </c>
      <c r="I18424" s="73" t="s">
        <v>13317</v>
      </c>
    </row>
    <row r="18425" spans="1:9" hidden="1" x14ac:dyDescent="0.25">
      <c r="A18425" s="60" t="s">
        <v>7834</v>
      </c>
      <c r="B18425" s="63" t="s">
        <v>7826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26"/>
        <v>600000</v>
      </c>
      <c r="H18425" s="69" t="s">
        <v>552</v>
      </c>
      <c r="I18425" s="73" t="s">
        <v>13318</v>
      </c>
    </row>
    <row r="18426" spans="1:9" hidden="1" x14ac:dyDescent="0.25">
      <c r="A18426" s="60" t="s">
        <v>7834</v>
      </c>
      <c r="B18426" s="94" t="s">
        <v>7832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26"/>
        <v>70000</v>
      </c>
      <c r="H18426" s="69" t="s">
        <v>552</v>
      </c>
      <c r="I18426" s="73" t="s">
        <v>13318</v>
      </c>
    </row>
    <row r="18427" spans="1:9" hidden="1" x14ac:dyDescent="0.25">
      <c r="A18427" s="60" t="s">
        <v>7834</v>
      </c>
      <c r="B18427" s="60" t="s">
        <v>7827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26"/>
        <v>85000</v>
      </c>
      <c r="H18427" s="69" t="s">
        <v>552</v>
      </c>
      <c r="I18427" s="73" t="s">
        <v>13318</v>
      </c>
    </row>
    <row r="18428" spans="1:9" hidden="1" x14ac:dyDescent="0.25">
      <c r="A18428" s="60" t="s">
        <v>7834</v>
      </c>
      <c r="B18428" s="63" t="s">
        <v>7828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26"/>
        <v>95000</v>
      </c>
      <c r="H18428" s="69" t="s">
        <v>552</v>
      </c>
      <c r="I18428" s="73" t="s">
        <v>13318</v>
      </c>
    </row>
    <row r="18429" spans="1:9" hidden="1" x14ac:dyDescent="0.25">
      <c r="A18429" s="60" t="s">
        <v>7834</v>
      </c>
      <c r="B18429" s="60" t="s">
        <v>7829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26"/>
        <v>100000</v>
      </c>
      <c r="H18429" s="69" t="s">
        <v>552</v>
      </c>
      <c r="I18429" s="73" t="s">
        <v>13318</v>
      </c>
    </row>
    <row r="18430" spans="1:9" hidden="1" x14ac:dyDescent="0.25">
      <c r="A18430" s="60" t="s">
        <v>7834</v>
      </c>
      <c r="B18430" s="63" t="s">
        <v>7824</v>
      </c>
      <c r="C18430" s="87" t="s">
        <v>7825</v>
      </c>
      <c r="D18430" s="65">
        <v>2</v>
      </c>
      <c r="E18430" s="66" t="s">
        <v>31</v>
      </c>
      <c r="F18430" s="72">
        <v>80000</v>
      </c>
      <c r="G18430" s="95">
        <f t="shared" si="526"/>
        <v>160000</v>
      </c>
      <c r="H18430" s="69" t="s">
        <v>552</v>
      </c>
      <c r="I18430" s="73" t="s">
        <v>13318</v>
      </c>
    </row>
    <row r="18431" spans="1:9" hidden="1" x14ac:dyDescent="0.25">
      <c r="A18431" s="60" t="s">
        <v>7834</v>
      </c>
      <c r="B18431" s="63" t="s">
        <v>12385</v>
      </c>
      <c r="C18431" s="60" t="s">
        <v>13319</v>
      </c>
      <c r="D18431" s="88">
        <v>1</v>
      </c>
      <c r="E18431" s="66" t="s">
        <v>31</v>
      </c>
      <c r="F18431" s="72">
        <v>1050000</v>
      </c>
      <c r="G18431" s="68">
        <f t="shared" si="526"/>
        <v>1050000</v>
      </c>
      <c r="H18431" s="69" t="s">
        <v>552</v>
      </c>
      <c r="I18431" s="73" t="s">
        <v>13318</v>
      </c>
    </row>
    <row r="18432" spans="1:9" hidden="1" x14ac:dyDescent="0.25">
      <c r="A18432" s="60" t="s">
        <v>7834</v>
      </c>
      <c r="B18432" s="63" t="s">
        <v>12385</v>
      </c>
      <c r="C18432" s="74" t="s">
        <v>13320</v>
      </c>
      <c r="D18432" s="65">
        <v>1</v>
      </c>
      <c r="E18432" s="66" t="s">
        <v>31</v>
      </c>
      <c r="F18432" s="67">
        <v>1050000</v>
      </c>
      <c r="G18432" s="68">
        <f t="shared" si="526"/>
        <v>1050000</v>
      </c>
      <c r="H18432" s="69" t="s">
        <v>552</v>
      </c>
      <c r="I18432" s="73" t="s">
        <v>13318</v>
      </c>
    </row>
    <row r="18433" spans="1:9" hidden="1" x14ac:dyDescent="0.25">
      <c r="A18433" s="60" t="s">
        <v>7834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26"/>
        <v>637584</v>
      </c>
      <c r="H18433" s="69" t="s">
        <v>552</v>
      </c>
      <c r="I18433" s="73" t="s">
        <v>13318</v>
      </c>
    </row>
    <row r="18434" spans="1:9" hidden="1" x14ac:dyDescent="0.25">
      <c r="A18434" s="60" t="s">
        <v>7834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26"/>
        <v>440000</v>
      </c>
      <c r="H18434" s="69" t="s">
        <v>552</v>
      </c>
      <c r="I18434" s="73" t="s">
        <v>13318</v>
      </c>
    </row>
    <row r="18435" spans="1:9" hidden="1" x14ac:dyDescent="0.25">
      <c r="A18435" s="60" t="s">
        <v>7834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26"/>
        <v>650000</v>
      </c>
      <c r="H18435" s="69" t="s">
        <v>552</v>
      </c>
      <c r="I18435" s="73" t="s">
        <v>13318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7813</v>
      </c>
      <c r="I18436" s="73"/>
    </row>
    <row r="18437" spans="1:9" hidden="1" x14ac:dyDescent="0.25">
      <c r="A18437" s="60" t="s">
        <v>369</v>
      </c>
      <c r="B18437" s="79" t="s">
        <v>7848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7813</v>
      </c>
      <c r="I18437" s="73"/>
    </row>
    <row r="18438" spans="1:9" x14ac:dyDescent="0.25">
      <c r="A18438" s="60" t="s">
        <v>369</v>
      </c>
      <c r="B18438" s="63" t="s">
        <v>7731</v>
      </c>
      <c r="C18438" s="87" t="s">
        <v>7732</v>
      </c>
      <c r="D18438" s="88">
        <v>6</v>
      </c>
      <c r="E18438" s="71" t="s">
        <v>28</v>
      </c>
      <c r="F18438" s="89">
        <v>12000</v>
      </c>
      <c r="G18438" s="68">
        <f t="shared" ref="G18438:G18493" si="527">F18438*D18438</f>
        <v>72000</v>
      </c>
      <c r="H18438" s="69" t="s">
        <v>7813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7813</v>
      </c>
      <c r="I18439" s="73"/>
    </row>
    <row r="18440" spans="1:9" hidden="1" x14ac:dyDescent="0.25">
      <c r="A18440" s="60" t="s">
        <v>369</v>
      </c>
      <c r="B18440" s="63" t="s">
        <v>5733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7813</v>
      </c>
      <c r="I18440" s="73"/>
    </row>
    <row r="18441" spans="1:9" hidden="1" x14ac:dyDescent="0.25">
      <c r="A18441" s="60" t="s">
        <v>369</v>
      </c>
      <c r="B18441" s="63" t="s">
        <v>7274</v>
      </c>
      <c r="C18441" s="87" t="s">
        <v>7275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7333</v>
      </c>
      <c r="C18442" s="60" t="s">
        <v>7332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13321</v>
      </c>
    </row>
    <row r="18443" spans="1:9" hidden="1" x14ac:dyDescent="0.25">
      <c r="A18443" s="60" t="s">
        <v>369</v>
      </c>
      <c r="B18443" s="111" t="s">
        <v>8579</v>
      </c>
      <c r="C18443" s="60" t="s">
        <v>7332</v>
      </c>
      <c r="D18443" s="65">
        <v>2</v>
      </c>
      <c r="E18443" s="76" t="s">
        <v>31</v>
      </c>
      <c r="F18443" s="72">
        <v>58000</v>
      </c>
      <c r="G18443" s="68">
        <f t="shared" si="527"/>
        <v>116000</v>
      </c>
      <c r="H18443" s="69" t="s">
        <v>2048</v>
      </c>
      <c r="I18443" s="73" t="s">
        <v>13321</v>
      </c>
    </row>
    <row r="18444" spans="1:9" hidden="1" x14ac:dyDescent="0.25">
      <c r="A18444" s="60" t="s">
        <v>369</v>
      </c>
      <c r="B18444" s="79" t="s">
        <v>3442</v>
      </c>
      <c r="C18444" s="75" t="s">
        <v>13322</v>
      </c>
      <c r="D18444" s="65">
        <v>1</v>
      </c>
      <c r="E18444" s="66" t="s">
        <v>31</v>
      </c>
      <c r="F18444" s="67">
        <v>1650000</v>
      </c>
      <c r="G18444" s="68">
        <f t="shared" si="527"/>
        <v>1650000</v>
      </c>
      <c r="H18444" s="69" t="s">
        <v>687</v>
      </c>
      <c r="I18444" s="73" t="s">
        <v>13323</v>
      </c>
    </row>
    <row r="18445" spans="1:9" hidden="1" x14ac:dyDescent="0.25">
      <c r="A18445" s="60" t="s">
        <v>369</v>
      </c>
      <c r="B18445" s="79" t="s">
        <v>3442</v>
      </c>
      <c r="C18445" s="60" t="s">
        <v>13324</v>
      </c>
      <c r="D18445" s="65">
        <v>1</v>
      </c>
      <c r="E18445" s="66" t="s">
        <v>31</v>
      </c>
      <c r="F18445" s="72">
        <v>1650000</v>
      </c>
      <c r="G18445" s="68">
        <f t="shared" si="527"/>
        <v>1650000</v>
      </c>
      <c r="H18445" s="69" t="s">
        <v>687</v>
      </c>
      <c r="I18445" s="73" t="s">
        <v>13323</v>
      </c>
    </row>
    <row r="18446" spans="1:9" hidden="1" x14ac:dyDescent="0.25">
      <c r="A18446" s="60" t="s">
        <v>369</v>
      </c>
      <c r="B18446" s="79" t="s">
        <v>3442</v>
      </c>
      <c r="C18446" s="87" t="s">
        <v>13325</v>
      </c>
      <c r="D18446" s="65">
        <v>1</v>
      </c>
      <c r="E18446" s="66" t="s">
        <v>31</v>
      </c>
      <c r="F18446" s="72">
        <v>1650000</v>
      </c>
      <c r="G18446" s="95">
        <f t="shared" si="527"/>
        <v>1650000</v>
      </c>
      <c r="H18446" s="69" t="s">
        <v>687</v>
      </c>
      <c r="I18446" s="73" t="s">
        <v>13323</v>
      </c>
    </row>
    <row r="18447" spans="1:9" hidden="1" x14ac:dyDescent="0.25">
      <c r="A18447" s="60" t="s">
        <v>369</v>
      </c>
      <c r="B18447" s="63" t="s">
        <v>2024</v>
      </c>
      <c r="C18447" s="75" t="s">
        <v>7699</v>
      </c>
      <c r="D18447" s="65">
        <v>3</v>
      </c>
      <c r="E18447" s="118" t="s">
        <v>31</v>
      </c>
      <c r="F18447" s="72">
        <v>245000</v>
      </c>
      <c r="G18447" s="68">
        <f t="shared" si="527"/>
        <v>735000</v>
      </c>
      <c r="H18447" s="69" t="s">
        <v>687</v>
      </c>
      <c r="I18447" s="73" t="s">
        <v>13323</v>
      </c>
    </row>
    <row r="18448" spans="1:9" hidden="1" x14ac:dyDescent="0.25">
      <c r="A18448" s="60" t="s">
        <v>369</v>
      </c>
      <c r="B18448" s="94" t="s">
        <v>7797</v>
      </c>
      <c r="C18448" s="75" t="s">
        <v>7699</v>
      </c>
      <c r="D18448" s="65">
        <v>3</v>
      </c>
      <c r="E18448" s="118" t="s">
        <v>31</v>
      </c>
      <c r="F18448" s="67">
        <v>70000</v>
      </c>
      <c r="G18448" s="68">
        <f t="shared" si="527"/>
        <v>210000</v>
      </c>
      <c r="H18448" s="69" t="s">
        <v>687</v>
      </c>
      <c r="I18448" s="73" t="s">
        <v>13323</v>
      </c>
    </row>
    <row r="18449" spans="1:9" hidden="1" x14ac:dyDescent="0.25">
      <c r="A18449" s="60" t="s">
        <v>369</v>
      </c>
      <c r="B18449" s="60" t="s">
        <v>236</v>
      </c>
      <c r="C18449" s="60" t="s">
        <v>10699</v>
      </c>
      <c r="D18449" s="88">
        <v>1</v>
      </c>
      <c r="E18449" s="71" t="s">
        <v>31</v>
      </c>
      <c r="F18449" s="72">
        <v>60000</v>
      </c>
      <c r="G18449" s="68">
        <f t="shared" si="527"/>
        <v>60000</v>
      </c>
      <c r="H18449" s="69" t="s">
        <v>1105</v>
      </c>
      <c r="I18449" s="73" t="s">
        <v>13326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27"/>
        <v>188000</v>
      </c>
      <c r="H18450" s="69" t="s">
        <v>1105</v>
      </c>
      <c r="I18450" s="73" t="s">
        <v>13326</v>
      </c>
    </row>
    <row r="18451" spans="1:9" hidden="1" x14ac:dyDescent="0.25">
      <c r="A18451" s="60" t="s">
        <v>369</v>
      </c>
      <c r="B18451" s="63" t="s">
        <v>4170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27"/>
        <v>42000</v>
      </c>
      <c r="H18451" s="69" t="s">
        <v>1105</v>
      </c>
      <c r="I18451" s="73" t="s">
        <v>13326</v>
      </c>
    </row>
    <row r="18452" spans="1:9" hidden="1" x14ac:dyDescent="0.25">
      <c r="A18452" s="60" t="s">
        <v>369</v>
      </c>
      <c r="B18452" s="63" t="s">
        <v>7850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27"/>
        <v>675000</v>
      </c>
      <c r="H18452" s="69" t="s">
        <v>1105</v>
      </c>
      <c r="I18452" s="73" t="s">
        <v>13326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27"/>
        <v>134500</v>
      </c>
      <c r="H18453" s="69" t="s">
        <v>1105</v>
      </c>
      <c r="I18453" s="73" t="s">
        <v>13326</v>
      </c>
    </row>
    <row r="18454" spans="1:9" hidden="1" x14ac:dyDescent="0.25">
      <c r="A18454" s="60" t="s">
        <v>369</v>
      </c>
      <c r="B18454" s="79" t="s">
        <v>8632</v>
      </c>
      <c r="C18454" s="75" t="s">
        <v>8459</v>
      </c>
      <c r="D18454" s="65">
        <v>0.6</v>
      </c>
      <c r="E18454" s="118" t="s">
        <v>330</v>
      </c>
      <c r="F18454" s="67">
        <v>82500</v>
      </c>
      <c r="G18454" s="68">
        <f t="shared" si="527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7849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27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8360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27"/>
        <v>100000</v>
      </c>
      <c r="H18456" s="69" t="s">
        <v>696</v>
      </c>
      <c r="I18456" s="73" t="s">
        <v>13327</v>
      </c>
    </row>
    <row r="18457" spans="1:9" hidden="1" x14ac:dyDescent="0.25">
      <c r="A18457" s="60" t="s">
        <v>369</v>
      </c>
      <c r="B18457" s="60" t="s">
        <v>7853</v>
      </c>
      <c r="C18457" s="87" t="s">
        <v>7854</v>
      </c>
      <c r="D18457" s="65">
        <v>10</v>
      </c>
      <c r="E18457" s="71" t="s">
        <v>38</v>
      </c>
      <c r="F18457" s="67">
        <v>5000</v>
      </c>
      <c r="G18457" s="68">
        <f t="shared" si="527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27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4273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27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27"/>
        <v>1500000</v>
      </c>
      <c r="H18460" s="69" t="s">
        <v>1890</v>
      </c>
      <c r="I18460" s="463" t="s">
        <v>13328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27"/>
        <v>1525000</v>
      </c>
      <c r="H18461" s="69" t="s">
        <v>1890</v>
      </c>
      <c r="I18461" s="73" t="s">
        <v>13328</v>
      </c>
    </row>
    <row r="18462" spans="1:9" hidden="1" x14ac:dyDescent="0.25">
      <c r="A18462" s="60" t="s">
        <v>7856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27"/>
        <v>287500</v>
      </c>
      <c r="H18462" s="69" t="s">
        <v>7813</v>
      </c>
      <c r="I18462" s="73"/>
    </row>
    <row r="18463" spans="1:9" hidden="1" x14ac:dyDescent="0.25">
      <c r="A18463" s="60" t="s">
        <v>7856</v>
      </c>
      <c r="B18463" s="63" t="s">
        <v>5733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27"/>
        <v>143750</v>
      </c>
      <c r="H18463" s="69" t="s">
        <v>7813</v>
      </c>
      <c r="I18463" s="73"/>
    </row>
    <row r="18464" spans="1:9" hidden="1" x14ac:dyDescent="0.25">
      <c r="A18464" s="60" t="s">
        <v>7856</v>
      </c>
      <c r="B18464" s="63" t="s">
        <v>7475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27"/>
        <v>15000</v>
      </c>
      <c r="H18464" s="69" t="s">
        <v>7813</v>
      </c>
      <c r="I18464" s="73"/>
    </row>
    <row r="18465" spans="1:9" x14ac:dyDescent="0.25">
      <c r="A18465" s="60" t="s">
        <v>7856</v>
      </c>
      <c r="B18465" s="63" t="s">
        <v>7731</v>
      </c>
      <c r="C18465" s="87" t="s">
        <v>7732</v>
      </c>
      <c r="D18465" s="88">
        <v>2</v>
      </c>
      <c r="E18465" s="71" t="s">
        <v>28</v>
      </c>
      <c r="F18465" s="89">
        <v>12000</v>
      </c>
      <c r="G18465" s="68">
        <f t="shared" si="527"/>
        <v>24000</v>
      </c>
      <c r="H18465" s="69" t="s">
        <v>7813</v>
      </c>
      <c r="I18465" s="73"/>
    </row>
    <row r="18466" spans="1:9" hidden="1" x14ac:dyDescent="0.25">
      <c r="A18466" s="60" t="s">
        <v>7856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27"/>
        <v>5000</v>
      </c>
      <c r="H18466" s="69" t="s">
        <v>7813</v>
      </c>
      <c r="I18466" s="73"/>
    </row>
    <row r="18467" spans="1:9" hidden="1" x14ac:dyDescent="0.25">
      <c r="A18467" s="60" t="s">
        <v>7856</v>
      </c>
      <c r="B18467" s="60" t="s">
        <v>7870</v>
      </c>
      <c r="C18467" s="87" t="s">
        <v>608</v>
      </c>
      <c r="D18467" s="81">
        <v>8</v>
      </c>
      <c r="E18467" s="76" t="s">
        <v>31</v>
      </c>
      <c r="F18467" s="398">
        <v>8750</v>
      </c>
      <c r="G18467" s="68">
        <f t="shared" si="527"/>
        <v>70000</v>
      </c>
      <c r="H18467" s="69" t="s">
        <v>1002</v>
      </c>
      <c r="I18467" s="73"/>
    </row>
    <row r="18468" spans="1:9" hidden="1" x14ac:dyDescent="0.25">
      <c r="A18468" s="60" t="s">
        <v>7856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27"/>
        <v>16000</v>
      </c>
      <c r="H18468" s="69" t="s">
        <v>1002</v>
      </c>
      <c r="I18468" s="73"/>
    </row>
    <row r="18469" spans="1:9" hidden="1" x14ac:dyDescent="0.25">
      <c r="A18469" s="60" t="s">
        <v>7856</v>
      </c>
      <c r="B18469" s="79" t="s">
        <v>7873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27"/>
        <v>3149000</v>
      </c>
      <c r="H18469" s="69" t="s">
        <v>1002</v>
      </c>
      <c r="I18469" s="73"/>
    </row>
    <row r="18470" spans="1:9" hidden="1" x14ac:dyDescent="0.25">
      <c r="A18470" s="60" t="s">
        <v>7856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27"/>
        <v>93000</v>
      </c>
      <c r="H18470" s="69" t="s">
        <v>169</v>
      </c>
      <c r="I18470" s="73"/>
    </row>
    <row r="18471" spans="1:9" hidden="1" x14ac:dyDescent="0.25">
      <c r="A18471" s="60" t="s">
        <v>7856</v>
      </c>
      <c r="B18471" s="63" t="s">
        <v>7857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27"/>
        <v>54000</v>
      </c>
      <c r="H18471" s="69" t="s">
        <v>648</v>
      </c>
      <c r="I18471" s="73"/>
    </row>
    <row r="18472" spans="1:9" hidden="1" x14ac:dyDescent="0.25">
      <c r="A18472" s="60" t="s">
        <v>7856</v>
      </c>
      <c r="B18472" s="79" t="s">
        <v>7858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27"/>
        <v>30000</v>
      </c>
      <c r="H18472" s="69" t="s">
        <v>648</v>
      </c>
      <c r="I18472" s="73"/>
    </row>
    <row r="18473" spans="1:9" hidden="1" x14ac:dyDescent="0.25">
      <c r="A18473" s="60" t="s">
        <v>7856</v>
      </c>
      <c r="B18473" s="63" t="s">
        <v>7861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27"/>
        <v>72100</v>
      </c>
      <c r="H18473" s="69" t="s">
        <v>648</v>
      </c>
      <c r="I18473" s="73"/>
    </row>
    <row r="18474" spans="1:9" hidden="1" x14ac:dyDescent="0.25">
      <c r="A18474" s="60" t="s">
        <v>7856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27"/>
        <v>46500</v>
      </c>
      <c r="H18474" s="69" t="s">
        <v>1301</v>
      </c>
      <c r="I18474" s="73"/>
    </row>
    <row r="18475" spans="1:9" hidden="1" x14ac:dyDescent="0.25">
      <c r="A18475" s="60" t="s">
        <v>7856</v>
      </c>
      <c r="B18475" s="60" t="s">
        <v>7057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27"/>
        <v>145000</v>
      </c>
      <c r="H18475" s="69" t="s">
        <v>7865</v>
      </c>
      <c r="I18475" s="73"/>
    </row>
    <row r="18476" spans="1:9" hidden="1" x14ac:dyDescent="0.25">
      <c r="A18476" s="60" t="s">
        <v>7856</v>
      </c>
      <c r="B18476" s="60" t="s">
        <v>7880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27"/>
        <v>20000</v>
      </c>
      <c r="H18476" s="69" t="s">
        <v>7865</v>
      </c>
      <c r="I18476" s="73"/>
    </row>
    <row r="18477" spans="1:9" hidden="1" x14ac:dyDescent="0.25">
      <c r="A18477" s="60" t="s">
        <v>7856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27"/>
        <v>910000</v>
      </c>
      <c r="H18477" s="69" t="s">
        <v>671</v>
      </c>
      <c r="I18477" s="73" t="s">
        <v>13329</v>
      </c>
    </row>
    <row r="18478" spans="1:9" hidden="1" x14ac:dyDescent="0.25">
      <c r="A18478" s="60" t="s">
        <v>7856</v>
      </c>
      <c r="B18478" s="63" t="s">
        <v>7868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27"/>
        <v>350000</v>
      </c>
      <c r="H18478" s="69" t="s">
        <v>909</v>
      </c>
      <c r="I18478" s="73" t="s">
        <v>13330</v>
      </c>
    </row>
    <row r="18479" spans="1:9" hidden="1" x14ac:dyDescent="0.25">
      <c r="A18479" s="60" t="s">
        <v>7856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27"/>
        <v>22500</v>
      </c>
      <c r="H18479" s="69" t="s">
        <v>909</v>
      </c>
      <c r="I18479" s="73" t="s">
        <v>13330</v>
      </c>
    </row>
    <row r="18480" spans="1:9" hidden="1" x14ac:dyDescent="0.25">
      <c r="A18480" s="60" t="s">
        <v>7856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27"/>
        <v>40000</v>
      </c>
      <c r="H18480" s="69" t="s">
        <v>909</v>
      </c>
      <c r="I18480" s="73" t="s">
        <v>13330</v>
      </c>
    </row>
    <row r="18481" spans="1:9" hidden="1" x14ac:dyDescent="0.25">
      <c r="A18481" s="60" t="s">
        <v>7856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27"/>
        <v>264000</v>
      </c>
      <c r="H18481" s="69" t="s">
        <v>789</v>
      </c>
      <c r="I18481" s="73" t="s">
        <v>13331</v>
      </c>
    </row>
    <row r="18482" spans="1:9" hidden="1" x14ac:dyDescent="0.25">
      <c r="A18482" s="60" t="s">
        <v>7856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27"/>
        <v>34689</v>
      </c>
      <c r="H18482" s="69" t="s">
        <v>789</v>
      </c>
      <c r="I18482" s="73" t="s">
        <v>13331</v>
      </c>
    </row>
    <row r="18483" spans="1:9" hidden="1" x14ac:dyDescent="0.25">
      <c r="A18483" s="60" t="s">
        <v>7856</v>
      </c>
      <c r="B18483" s="63" t="s">
        <v>7720</v>
      </c>
      <c r="C18483" s="75" t="s">
        <v>7721</v>
      </c>
      <c r="D18483" s="65">
        <v>2</v>
      </c>
      <c r="E18483" s="66" t="s">
        <v>31</v>
      </c>
      <c r="F18483" s="72">
        <v>888079</v>
      </c>
      <c r="G18483" s="68">
        <f t="shared" si="527"/>
        <v>1776158</v>
      </c>
      <c r="H18483" s="69" t="s">
        <v>13332</v>
      </c>
      <c r="I18483" s="463" t="s">
        <v>13333</v>
      </c>
    </row>
    <row r="18484" spans="1:9" hidden="1" x14ac:dyDescent="0.25">
      <c r="A18484" s="60" t="s">
        <v>7856</v>
      </c>
      <c r="B18484" s="60" t="s">
        <v>4002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27"/>
        <v>50000</v>
      </c>
      <c r="H18484" s="69" t="s">
        <v>13332</v>
      </c>
      <c r="I18484" s="463" t="s">
        <v>13333</v>
      </c>
    </row>
    <row r="18485" spans="1:9" hidden="1" x14ac:dyDescent="0.25">
      <c r="A18485" s="60" t="s">
        <v>7856</v>
      </c>
      <c r="B18485" s="60" t="s">
        <v>7333</v>
      </c>
      <c r="C18485" s="60" t="s">
        <v>7332</v>
      </c>
      <c r="D18485" s="65">
        <v>6</v>
      </c>
      <c r="E18485" s="66" t="s">
        <v>31</v>
      </c>
      <c r="F18485" s="62">
        <v>58000</v>
      </c>
      <c r="G18485" s="68">
        <f t="shared" si="527"/>
        <v>348000</v>
      </c>
      <c r="H18485" s="69" t="s">
        <v>1306</v>
      </c>
      <c r="I18485" s="73" t="s">
        <v>8616</v>
      </c>
    </row>
    <row r="18486" spans="1:9" hidden="1" x14ac:dyDescent="0.25">
      <c r="A18486" s="60" t="s">
        <v>7856</v>
      </c>
      <c r="B18486" s="79" t="s">
        <v>5651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27"/>
        <v>500000</v>
      </c>
      <c r="H18486" s="69" t="s">
        <v>631</v>
      </c>
      <c r="I18486" s="73" t="s">
        <v>13334</v>
      </c>
    </row>
    <row r="18487" spans="1:9" hidden="1" x14ac:dyDescent="0.25">
      <c r="A18487" s="60" t="s">
        <v>7856</v>
      </c>
      <c r="B18487" s="80" t="s">
        <v>5710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27"/>
        <v>300000</v>
      </c>
      <c r="H18487" s="69" t="s">
        <v>631</v>
      </c>
      <c r="I18487" s="73" t="s">
        <v>13334</v>
      </c>
    </row>
    <row r="18488" spans="1:9" hidden="1" x14ac:dyDescent="0.25">
      <c r="A18488" s="65" t="s">
        <v>7856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27"/>
        <v>36975</v>
      </c>
      <c r="H18488" s="69" t="s">
        <v>631</v>
      </c>
      <c r="I18488" s="73" t="s">
        <v>13334</v>
      </c>
    </row>
    <row r="18489" spans="1:9" hidden="1" x14ac:dyDescent="0.25">
      <c r="A18489" s="60" t="s">
        <v>7856</v>
      </c>
      <c r="B18489" s="63" t="s">
        <v>7869</v>
      </c>
      <c r="C18489" s="87" t="s">
        <v>3982</v>
      </c>
      <c r="D18489" s="65">
        <v>20</v>
      </c>
      <c r="E18489" s="66" t="s">
        <v>31</v>
      </c>
      <c r="F18489" s="72">
        <v>2600</v>
      </c>
      <c r="G18489" s="68">
        <f t="shared" si="527"/>
        <v>52000</v>
      </c>
      <c r="H18489" s="69" t="s">
        <v>609</v>
      </c>
      <c r="I18489" s="73"/>
    </row>
    <row r="18490" spans="1:9" hidden="1" x14ac:dyDescent="0.25">
      <c r="A18490" s="60" t="s">
        <v>7856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27"/>
        <v>10000</v>
      </c>
      <c r="H18490" s="69" t="s">
        <v>609</v>
      </c>
      <c r="I18490" s="73"/>
    </row>
    <row r="18491" spans="1:9" hidden="1" x14ac:dyDescent="0.25">
      <c r="A18491" s="60" t="s">
        <v>7856</v>
      </c>
      <c r="B18491" s="60" t="s">
        <v>7885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27"/>
        <v>37600</v>
      </c>
      <c r="H18491" s="69" t="s">
        <v>609</v>
      </c>
      <c r="I18491" s="73"/>
    </row>
    <row r="18492" spans="1:9" hidden="1" x14ac:dyDescent="0.25">
      <c r="A18492" s="60" t="s">
        <v>7856</v>
      </c>
      <c r="B18492" s="74" t="s">
        <v>7886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27"/>
        <v>3000</v>
      </c>
      <c r="H18492" s="69" t="s">
        <v>609</v>
      </c>
      <c r="I18492" s="73"/>
    </row>
    <row r="18493" spans="1:9" hidden="1" x14ac:dyDescent="0.25">
      <c r="A18493" s="60" t="s">
        <v>7856</v>
      </c>
      <c r="B18493" s="74" t="s">
        <v>7875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27"/>
        <v>248000</v>
      </c>
      <c r="H18493" s="69" t="s">
        <v>953</v>
      </c>
      <c r="I18493" s="73"/>
    </row>
    <row r="18494" spans="1:9" hidden="1" x14ac:dyDescent="0.25">
      <c r="A18494" s="60" t="s">
        <v>7856</v>
      </c>
      <c r="B18494" s="79" t="s">
        <v>101</v>
      </c>
      <c r="C18494" s="63" t="s">
        <v>13335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49" t="s">
        <v>13336</v>
      </c>
    </row>
    <row r="18495" spans="1:9" hidden="1" x14ac:dyDescent="0.25">
      <c r="A18495" s="60" t="s">
        <v>7856</v>
      </c>
      <c r="B18495" s="79" t="s">
        <v>101</v>
      </c>
      <c r="C18495" s="87" t="s">
        <v>13337</v>
      </c>
      <c r="D18495" s="65">
        <v>1</v>
      </c>
      <c r="E18495" s="71" t="s">
        <v>31</v>
      </c>
      <c r="F18495" s="72">
        <v>3400000</v>
      </c>
      <c r="G18495" s="68">
        <f t="shared" ref="G18495:G18501" si="528">F18495*D18495</f>
        <v>3400000</v>
      </c>
      <c r="H18495" s="69" t="s">
        <v>1890</v>
      </c>
      <c r="I18495" s="649" t="s">
        <v>13336</v>
      </c>
    </row>
    <row r="18496" spans="1:9" hidden="1" x14ac:dyDescent="0.25">
      <c r="A18496" s="60" t="s">
        <v>7856</v>
      </c>
      <c r="B18496" s="60" t="s">
        <v>13338</v>
      </c>
      <c r="C18496" s="87" t="s">
        <v>13339</v>
      </c>
      <c r="D18496" s="65">
        <v>1</v>
      </c>
      <c r="E18496" s="76" t="s">
        <v>31</v>
      </c>
      <c r="F18496" s="72">
        <v>1650000</v>
      </c>
      <c r="G18496" s="95">
        <f t="shared" si="528"/>
        <v>1650000</v>
      </c>
      <c r="H18496" s="69" t="s">
        <v>1890</v>
      </c>
      <c r="I18496" s="649" t="s">
        <v>13336</v>
      </c>
    </row>
    <row r="18497" spans="1:9" hidden="1" x14ac:dyDescent="0.25">
      <c r="A18497" s="60" t="s">
        <v>7856</v>
      </c>
      <c r="B18497" s="60" t="s">
        <v>13338</v>
      </c>
      <c r="C18497" s="60" t="s">
        <v>13340</v>
      </c>
      <c r="D18497" s="65">
        <v>1</v>
      </c>
      <c r="E18497" s="76" t="s">
        <v>28</v>
      </c>
      <c r="F18497" s="72">
        <v>1650000</v>
      </c>
      <c r="G18497" s="95">
        <f t="shared" si="528"/>
        <v>1650000</v>
      </c>
      <c r="H18497" s="69" t="s">
        <v>1890</v>
      </c>
      <c r="I18497" s="649" t="s">
        <v>13336</v>
      </c>
    </row>
    <row r="18498" spans="1:9" hidden="1" x14ac:dyDescent="0.25">
      <c r="A18498" s="60" t="s">
        <v>7856</v>
      </c>
      <c r="B18498" s="60" t="s">
        <v>13338</v>
      </c>
      <c r="C18498" s="87" t="s">
        <v>13341</v>
      </c>
      <c r="D18498" s="65">
        <v>1</v>
      </c>
      <c r="E18498" s="66" t="s">
        <v>28</v>
      </c>
      <c r="F18498" s="67">
        <v>1650000</v>
      </c>
      <c r="G18498" s="68">
        <f t="shared" si="528"/>
        <v>1650000</v>
      </c>
      <c r="H18498" s="69" t="s">
        <v>1890</v>
      </c>
      <c r="I18498" s="649" t="s">
        <v>13336</v>
      </c>
    </row>
    <row r="18499" spans="1:9" hidden="1" x14ac:dyDescent="0.25">
      <c r="A18499" s="60" t="s">
        <v>7856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28"/>
        <v>693780</v>
      </c>
      <c r="H18499" s="69" t="s">
        <v>1890</v>
      </c>
      <c r="I18499" s="649" t="s">
        <v>13336</v>
      </c>
    </row>
    <row r="18500" spans="1:9" hidden="1" x14ac:dyDescent="0.25">
      <c r="A18500" s="60" t="s">
        <v>7856</v>
      </c>
      <c r="B18500" s="63" t="s">
        <v>345</v>
      </c>
      <c r="C18500" s="71" t="s">
        <v>346</v>
      </c>
      <c r="D18500" s="65">
        <v>20</v>
      </c>
      <c r="E18500" s="411" t="s">
        <v>2094</v>
      </c>
      <c r="F18500" s="67">
        <v>32500</v>
      </c>
      <c r="G18500" s="68">
        <f t="shared" si="528"/>
        <v>650000</v>
      </c>
      <c r="H18500" s="69" t="s">
        <v>1890</v>
      </c>
      <c r="I18500" s="649" t="s">
        <v>13336</v>
      </c>
    </row>
    <row r="18501" spans="1:9" hidden="1" x14ac:dyDescent="0.25">
      <c r="A18501" s="60" t="s">
        <v>7856</v>
      </c>
      <c r="B18501" s="94" t="s">
        <v>4180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28"/>
        <v>2000000</v>
      </c>
      <c r="H18501" s="69" t="s">
        <v>1890</v>
      </c>
      <c r="I18501" s="649" t="s">
        <v>13336</v>
      </c>
    </row>
    <row r="18502" spans="1:9" hidden="1" x14ac:dyDescent="0.25">
      <c r="A18502" s="60" t="s">
        <v>7856</v>
      </c>
      <c r="B18502" s="79" t="s">
        <v>7782</v>
      </c>
      <c r="C18502" s="75" t="s">
        <v>5796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49" t="s">
        <v>13336</v>
      </c>
    </row>
    <row r="18503" spans="1:9" hidden="1" x14ac:dyDescent="0.25">
      <c r="A18503" s="60" t="s">
        <v>7856</v>
      </c>
      <c r="B18503" s="94" t="s">
        <v>7783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49" t="s">
        <v>13336</v>
      </c>
    </row>
    <row r="18504" spans="1:9" hidden="1" x14ac:dyDescent="0.25">
      <c r="A18504" s="60" t="s">
        <v>7856</v>
      </c>
      <c r="B18504" s="60" t="s">
        <v>7791</v>
      </c>
      <c r="C18504" s="60" t="s">
        <v>5796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49" t="s">
        <v>13336</v>
      </c>
    </row>
    <row r="18505" spans="1:9" hidden="1" x14ac:dyDescent="0.25">
      <c r="A18505" s="60" t="s">
        <v>7856</v>
      </c>
      <c r="B18505" s="60" t="s">
        <v>7692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29">F18505*D18505</f>
        <v>1500000</v>
      </c>
      <c r="H18505" s="69" t="s">
        <v>1890</v>
      </c>
      <c r="I18505" s="649" t="s">
        <v>13336</v>
      </c>
    </row>
    <row r="18506" spans="1:9" hidden="1" x14ac:dyDescent="0.25">
      <c r="A18506" s="435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29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29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7597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29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7877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29"/>
        <v>75000</v>
      </c>
      <c r="H18509" s="69" t="s">
        <v>2038</v>
      </c>
      <c r="I18509" s="73" t="s">
        <v>13342</v>
      </c>
    </row>
    <row r="18510" spans="1:9" hidden="1" x14ac:dyDescent="0.25">
      <c r="A18510" s="218">
        <v>44573</v>
      </c>
      <c r="B18510" s="60" t="s">
        <v>7879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29"/>
        <v>300000</v>
      </c>
      <c r="H18510" s="69" t="s">
        <v>2038</v>
      </c>
      <c r="I18510" s="73" t="s">
        <v>13342</v>
      </c>
    </row>
    <row r="18511" spans="1:9" hidden="1" x14ac:dyDescent="0.25">
      <c r="A18511" s="218">
        <v>44573</v>
      </c>
      <c r="B18511" s="63" t="s">
        <v>7877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29"/>
        <v>75000</v>
      </c>
      <c r="H18511" s="69" t="s">
        <v>2038</v>
      </c>
      <c r="I18511" s="73" t="s">
        <v>13342</v>
      </c>
    </row>
    <row r="18512" spans="1:9" hidden="1" x14ac:dyDescent="0.25">
      <c r="A18512" s="218">
        <v>44573</v>
      </c>
      <c r="B18512" s="60" t="s">
        <v>7880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29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7888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29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7873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29"/>
        <v>1574500</v>
      </c>
      <c r="H18514" s="69" t="s">
        <v>7813</v>
      </c>
      <c r="I18514" s="73"/>
    </row>
    <row r="18515" spans="1:9" x14ac:dyDescent="0.25">
      <c r="A18515" s="218">
        <v>44573</v>
      </c>
      <c r="B18515" s="63" t="s">
        <v>7731</v>
      </c>
      <c r="C18515" s="87" t="s">
        <v>7732</v>
      </c>
      <c r="D18515" s="88">
        <v>2</v>
      </c>
      <c r="E18515" s="71" t="s">
        <v>28</v>
      </c>
      <c r="F18515" s="89">
        <v>12000</v>
      </c>
      <c r="G18515" s="68">
        <f t="shared" si="529"/>
        <v>24000</v>
      </c>
      <c r="H18515" s="69" t="s">
        <v>7813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29"/>
        <v>20000</v>
      </c>
      <c r="H18516" s="69" t="s">
        <v>7813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29"/>
        <v>143750</v>
      </c>
      <c r="H18517" s="69" t="s">
        <v>7813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13343</v>
      </c>
      <c r="D18518" s="65">
        <v>2</v>
      </c>
      <c r="E18518" s="118" t="s">
        <v>2776</v>
      </c>
      <c r="F18518" s="67">
        <v>75000</v>
      </c>
      <c r="G18518" s="68">
        <f t="shared" si="529"/>
        <v>150000</v>
      </c>
      <c r="H18518" s="69" t="s">
        <v>717</v>
      </c>
      <c r="I18518" s="73" t="s">
        <v>13344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29"/>
        <v>980000</v>
      </c>
      <c r="H18519" s="69" t="s">
        <v>717</v>
      </c>
      <c r="I18519" s="73" t="s">
        <v>13344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29"/>
        <v>69378</v>
      </c>
      <c r="H18520" s="69" t="s">
        <v>825</v>
      </c>
      <c r="I18520" s="463"/>
    </row>
    <row r="18521" spans="1:9" hidden="1" x14ac:dyDescent="0.25">
      <c r="A18521" s="218">
        <v>44573</v>
      </c>
      <c r="B18521" s="79" t="s">
        <v>7873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29"/>
        <v>1574500</v>
      </c>
      <c r="H18521" s="69" t="s">
        <v>687</v>
      </c>
      <c r="I18521" s="73" t="s">
        <v>13345</v>
      </c>
    </row>
    <row r="18522" spans="1:9" hidden="1" x14ac:dyDescent="0.25">
      <c r="A18522" s="218">
        <v>44573</v>
      </c>
      <c r="B18522" s="63" t="s">
        <v>7859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29"/>
        <v>80000</v>
      </c>
      <c r="H18522" s="69" t="s">
        <v>687</v>
      </c>
      <c r="I18522" s="73" t="s">
        <v>13345</v>
      </c>
    </row>
    <row r="18523" spans="1:9" hidden="1" x14ac:dyDescent="0.25">
      <c r="A18523" s="218">
        <v>44573</v>
      </c>
      <c r="B18523" s="63" t="s">
        <v>7860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29"/>
        <v>1300000</v>
      </c>
      <c r="H18523" s="69" t="s">
        <v>687</v>
      </c>
      <c r="I18523" s="73" t="s">
        <v>13345</v>
      </c>
    </row>
    <row r="18524" spans="1:9" hidden="1" x14ac:dyDescent="0.25">
      <c r="A18524" s="218">
        <v>44573</v>
      </c>
      <c r="B18524" s="75" t="s">
        <v>7862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29"/>
        <v>80000</v>
      </c>
      <c r="H18524" s="69" t="s">
        <v>687</v>
      </c>
      <c r="I18524" s="73" t="s">
        <v>13345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13345</v>
      </c>
    </row>
    <row r="18526" spans="1:9" hidden="1" x14ac:dyDescent="0.25">
      <c r="A18526" s="218">
        <v>44573</v>
      </c>
      <c r="B18526" s="75" t="s">
        <v>7863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13345</v>
      </c>
    </row>
    <row r="18527" spans="1:9" hidden="1" x14ac:dyDescent="0.25">
      <c r="A18527" s="218">
        <v>44573</v>
      </c>
      <c r="B18527" s="75" t="s">
        <v>7864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13345</v>
      </c>
    </row>
    <row r="18528" spans="1:9" hidden="1" x14ac:dyDescent="0.25">
      <c r="A18528" s="218">
        <v>44573</v>
      </c>
      <c r="B18528" s="75" t="s">
        <v>7887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13345</v>
      </c>
    </row>
    <row r="18529" spans="1:9" hidden="1" x14ac:dyDescent="0.25">
      <c r="A18529" s="218">
        <v>44573</v>
      </c>
      <c r="B18529" s="60" t="s">
        <v>7883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7884</v>
      </c>
      <c r="I18529" s="73" t="s">
        <v>13345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29"/>
        <v>6350000</v>
      </c>
      <c r="H18530" s="69" t="s">
        <v>687</v>
      </c>
      <c r="I18530" s="73" t="s">
        <v>13345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29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7901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29"/>
        <v>180000</v>
      </c>
      <c r="H18532" s="69" t="s">
        <v>7902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29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7889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29"/>
        <v>775000</v>
      </c>
      <c r="H18534" s="69" t="s">
        <v>8761</v>
      </c>
      <c r="I18534" s="73" t="s">
        <v>13346</v>
      </c>
    </row>
    <row r="18535" spans="1:9" hidden="1" x14ac:dyDescent="0.25">
      <c r="A18535" s="218">
        <v>44604</v>
      </c>
      <c r="B18535" s="60" t="s">
        <v>7890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29"/>
        <v>170000</v>
      </c>
      <c r="H18535" s="69" t="s">
        <v>10174</v>
      </c>
      <c r="I18535" s="73" t="s">
        <v>13346</v>
      </c>
    </row>
    <row r="18536" spans="1:9" hidden="1" x14ac:dyDescent="0.25">
      <c r="A18536" s="218">
        <v>44604</v>
      </c>
      <c r="B18536" s="63" t="s">
        <v>13347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29"/>
        <v>670000</v>
      </c>
      <c r="H18536" s="69" t="s">
        <v>13146</v>
      </c>
      <c r="I18536" s="73" t="s">
        <v>13346</v>
      </c>
    </row>
    <row r="18537" spans="1:9" hidden="1" x14ac:dyDescent="0.25">
      <c r="A18537" s="218">
        <v>44604</v>
      </c>
      <c r="B18537" s="63" t="s">
        <v>7881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29"/>
        <v>3500000</v>
      </c>
      <c r="H18537" s="69" t="s">
        <v>5636</v>
      </c>
      <c r="I18537" s="73" t="s">
        <v>13346</v>
      </c>
    </row>
    <row r="18538" spans="1:9" hidden="1" x14ac:dyDescent="0.25">
      <c r="A18538" s="218">
        <v>44604</v>
      </c>
      <c r="B18538" s="77" t="s">
        <v>6773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29"/>
        <v>308692</v>
      </c>
      <c r="H18538" s="69" t="s">
        <v>3438</v>
      </c>
      <c r="I18538" s="73" t="s">
        <v>13346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29"/>
        <v>750000</v>
      </c>
      <c r="H18539" s="69" t="s">
        <v>13146</v>
      </c>
      <c r="I18539" s="73" t="s">
        <v>13346</v>
      </c>
    </row>
    <row r="18540" spans="1:9" hidden="1" x14ac:dyDescent="0.25">
      <c r="A18540" s="218">
        <v>44604</v>
      </c>
      <c r="B18540" s="79" t="s">
        <v>101</v>
      </c>
      <c r="C18540" s="75" t="s">
        <v>13348</v>
      </c>
      <c r="D18540" s="65">
        <v>1</v>
      </c>
      <c r="E18540" s="76" t="s">
        <v>31</v>
      </c>
      <c r="F18540" s="68">
        <v>3400000</v>
      </c>
      <c r="G18540" s="95">
        <f t="shared" si="529"/>
        <v>3400000</v>
      </c>
      <c r="H18540" s="69" t="s">
        <v>8761</v>
      </c>
      <c r="I18540" s="73" t="s">
        <v>13346</v>
      </c>
    </row>
    <row r="18541" spans="1:9" hidden="1" x14ac:dyDescent="0.25">
      <c r="A18541" s="218">
        <v>44604</v>
      </c>
      <c r="B18541" s="79" t="s">
        <v>101</v>
      </c>
      <c r="C18541" s="75" t="s">
        <v>9549</v>
      </c>
      <c r="D18541" s="88">
        <v>1</v>
      </c>
      <c r="E18541" s="76" t="s">
        <v>31</v>
      </c>
      <c r="F18541" s="67">
        <v>3400000</v>
      </c>
      <c r="G18541" s="95">
        <f t="shared" si="529"/>
        <v>3400000</v>
      </c>
      <c r="H18541" s="69" t="s">
        <v>8761</v>
      </c>
      <c r="I18541" s="73" t="s">
        <v>13346</v>
      </c>
    </row>
    <row r="18542" spans="1:9" hidden="1" x14ac:dyDescent="0.25">
      <c r="A18542" s="218">
        <v>44604</v>
      </c>
      <c r="B18542" s="63" t="s">
        <v>7892</v>
      </c>
      <c r="C18542" s="87" t="s">
        <v>5315</v>
      </c>
      <c r="D18542" s="65">
        <v>1</v>
      </c>
      <c r="E18542" s="66" t="s">
        <v>71</v>
      </c>
      <c r="F18542" s="72">
        <v>2100000</v>
      </c>
      <c r="G18542" s="68">
        <f t="shared" si="529"/>
        <v>2100000</v>
      </c>
      <c r="H18542" s="69" t="s">
        <v>7893</v>
      </c>
      <c r="I18542" s="73" t="s">
        <v>13349</v>
      </c>
    </row>
    <row r="18543" spans="1:9" hidden="1" x14ac:dyDescent="0.25">
      <c r="A18543" s="218">
        <v>44604</v>
      </c>
      <c r="B18543" s="60" t="s">
        <v>7894</v>
      </c>
      <c r="C18543" s="87" t="s">
        <v>5315</v>
      </c>
      <c r="D18543" s="81">
        <v>1</v>
      </c>
      <c r="E18543" s="76" t="s">
        <v>31</v>
      </c>
      <c r="F18543" s="398">
        <v>200000</v>
      </c>
      <c r="G18543" s="68">
        <f t="shared" si="529"/>
        <v>200000</v>
      </c>
      <c r="H18543" s="69" t="s">
        <v>7893</v>
      </c>
      <c r="I18543" s="73" t="s">
        <v>13349</v>
      </c>
    </row>
    <row r="18544" spans="1:9" hidden="1" x14ac:dyDescent="0.25">
      <c r="A18544" s="218">
        <v>44604</v>
      </c>
      <c r="B18544" s="94" t="s">
        <v>7895</v>
      </c>
      <c r="C18544" s="87" t="s">
        <v>5315</v>
      </c>
      <c r="D18544" s="65">
        <v>1</v>
      </c>
      <c r="E18544" s="66" t="s">
        <v>31</v>
      </c>
      <c r="F18544" s="67">
        <v>1500000</v>
      </c>
      <c r="G18544" s="68">
        <f t="shared" si="529"/>
        <v>1500000</v>
      </c>
      <c r="H18544" s="69" t="s">
        <v>7893</v>
      </c>
      <c r="I18544" s="73" t="s">
        <v>13349</v>
      </c>
    </row>
    <row r="18545" spans="1:9" hidden="1" x14ac:dyDescent="0.25">
      <c r="A18545" s="218">
        <v>44604</v>
      </c>
      <c r="B18545" s="94" t="s">
        <v>7896</v>
      </c>
      <c r="C18545" s="87" t="s">
        <v>5315</v>
      </c>
      <c r="D18545" s="65">
        <v>1</v>
      </c>
      <c r="E18545" s="66" t="s">
        <v>71</v>
      </c>
      <c r="F18545" s="72">
        <v>260000</v>
      </c>
      <c r="G18545" s="68">
        <f t="shared" si="529"/>
        <v>260000</v>
      </c>
      <c r="H18545" s="69" t="s">
        <v>7893</v>
      </c>
      <c r="I18545" s="73" t="s">
        <v>13349</v>
      </c>
    </row>
    <row r="18546" spans="1:9" hidden="1" x14ac:dyDescent="0.25">
      <c r="A18546" s="218">
        <v>44604</v>
      </c>
      <c r="B18546" s="63" t="s">
        <v>4899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29"/>
        <v>28000</v>
      </c>
      <c r="H18546" s="69" t="s">
        <v>7813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29"/>
        <v>67500</v>
      </c>
      <c r="H18547" s="69" t="s">
        <v>7813</v>
      </c>
      <c r="I18547" s="73"/>
    </row>
    <row r="18548" spans="1:9" hidden="1" x14ac:dyDescent="0.25">
      <c r="A18548" s="218">
        <v>44604</v>
      </c>
      <c r="B18548" s="77" t="s">
        <v>5817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29"/>
        <v>43000</v>
      </c>
      <c r="H18548" s="69" t="s">
        <v>7813</v>
      </c>
      <c r="I18548" s="73"/>
    </row>
    <row r="18549" spans="1:9" hidden="1" x14ac:dyDescent="0.25">
      <c r="A18549" s="218">
        <v>44604</v>
      </c>
      <c r="B18549" s="94" t="s">
        <v>7917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29"/>
        <v>140000</v>
      </c>
      <c r="H18549" s="69" t="s">
        <v>7813</v>
      </c>
      <c r="I18549" s="73"/>
    </row>
    <row r="18550" spans="1:9" hidden="1" x14ac:dyDescent="0.25">
      <c r="A18550" s="218">
        <v>44604</v>
      </c>
      <c r="B18550" s="94" t="s">
        <v>13350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29"/>
        <v>370000</v>
      </c>
      <c r="H18550" s="69" t="s">
        <v>7813</v>
      </c>
      <c r="I18550" s="73"/>
    </row>
    <row r="18551" spans="1:9" hidden="1" x14ac:dyDescent="0.25">
      <c r="A18551" s="218">
        <v>44604</v>
      </c>
      <c r="B18551" s="75" t="s">
        <v>13351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29"/>
        <v>360000</v>
      </c>
      <c r="H18551" s="69" t="s">
        <v>7813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29"/>
        <v>70000</v>
      </c>
      <c r="H18552" s="69" t="s">
        <v>7813</v>
      </c>
      <c r="I18552" s="73"/>
    </row>
    <row r="18553" spans="1:9" hidden="1" x14ac:dyDescent="0.25">
      <c r="A18553" s="218">
        <v>44604</v>
      </c>
      <c r="B18553" s="60" t="s">
        <v>13352</v>
      </c>
      <c r="C18553" s="75" t="s">
        <v>11506</v>
      </c>
      <c r="D18553" s="65">
        <v>1</v>
      </c>
      <c r="E18553" s="76" t="s">
        <v>71</v>
      </c>
      <c r="F18553" s="72">
        <v>2200000</v>
      </c>
      <c r="G18553" s="68">
        <f t="shared" si="529"/>
        <v>2200000</v>
      </c>
      <c r="H18553" s="69" t="s">
        <v>714</v>
      </c>
      <c r="I18553" s="73" t="s">
        <v>13353</v>
      </c>
    </row>
    <row r="18554" spans="1:9" hidden="1" x14ac:dyDescent="0.25">
      <c r="A18554" s="218">
        <v>44604</v>
      </c>
      <c r="B18554" s="60" t="s">
        <v>115</v>
      </c>
      <c r="C18554" s="188" t="s">
        <v>13354</v>
      </c>
      <c r="D18554" s="88">
        <v>1</v>
      </c>
      <c r="E18554" s="71" t="s">
        <v>71</v>
      </c>
      <c r="F18554" s="89">
        <v>2100000</v>
      </c>
      <c r="G18554" s="95">
        <f t="shared" si="529"/>
        <v>2100000</v>
      </c>
      <c r="H18554" s="69" t="s">
        <v>714</v>
      </c>
      <c r="I18554" s="73" t="s">
        <v>13353</v>
      </c>
    </row>
    <row r="18555" spans="1:9" hidden="1" x14ac:dyDescent="0.25">
      <c r="A18555" s="218">
        <v>44604</v>
      </c>
      <c r="B18555" s="60" t="s">
        <v>7333</v>
      </c>
      <c r="C18555" s="60" t="s">
        <v>7332</v>
      </c>
      <c r="D18555" s="65">
        <v>2</v>
      </c>
      <c r="E18555" s="66" t="s">
        <v>31</v>
      </c>
      <c r="F18555" s="62">
        <v>58000</v>
      </c>
      <c r="G18555" s="68">
        <f t="shared" si="529"/>
        <v>116000</v>
      </c>
      <c r="H18555" s="69" t="s">
        <v>2058</v>
      </c>
      <c r="I18555" s="463" t="s">
        <v>13355</v>
      </c>
    </row>
    <row r="18556" spans="1:9" hidden="1" x14ac:dyDescent="0.25">
      <c r="A18556" s="218">
        <v>44604</v>
      </c>
      <c r="B18556" s="63" t="s">
        <v>7904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29"/>
        <v>1180000</v>
      </c>
      <c r="H18556" s="69" t="s">
        <v>8761</v>
      </c>
      <c r="I18556" s="73" t="s">
        <v>13356</v>
      </c>
    </row>
    <row r="18557" spans="1:9" hidden="1" x14ac:dyDescent="0.25">
      <c r="A18557" s="218">
        <v>44604</v>
      </c>
      <c r="B18557" s="74" t="s">
        <v>7905</v>
      </c>
      <c r="C18557" s="75" t="s">
        <v>165</v>
      </c>
      <c r="D18557" s="65">
        <v>1</v>
      </c>
      <c r="E18557" s="76" t="s">
        <v>7906</v>
      </c>
      <c r="F18557" s="72">
        <v>100000</v>
      </c>
      <c r="G18557" s="95">
        <f t="shared" si="529"/>
        <v>100000</v>
      </c>
      <c r="H18557" s="69" t="s">
        <v>13357</v>
      </c>
      <c r="I18557" s="73" t="s">
        <v>13356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29"/>
        <v>70000</v>
      </c>
      <c r="H18558" s="69" t="s">
        <v>13358</v>
      </c>
      <c r="I18558" s="73" t="s">
        <v>13356</v>
      </c>
    </row>
    <row r="18559" spans="1:9" hidden="1" x14ac:dyDescent="0.25">
      <c r="A18559" s="218">
        <v>44604</v>
      </c>
      <c r="B18559" s="60" t="s">
        <v>7907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29"/>
        <v>39000</v>
      </c>
      <c r="H18559" s="69" t="s">
        <v>2704</v>
      </c>
      <c r="I18559" s="73" t="s">
        <v>13356</v>
      </c>
    </row>
    <row r="18560" spans="1:9" hidden="1" x14ac:dyDescent="0.25">
      <c r="A18560" s="218">
        <v>44604</v>
      </c>
      <c r="B18560" s="74" t="s">
        <v>7908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29"/>
        <v>6000</v>
      </c>
      <c r="H18560" s="69" t="s">
        <v>2704</v>
      </c>
      <c r="I18560" s="73" t="s">
        <v>13356</v>
      </c>
    </row>
    <row r="18561" spans="1:9" hidden="1" x14ac:dyDescent="0.25">
      <c r="A18561" s="218">
        <v>44604</v>
      </c>
      <c r="B18561" s="75" t="s">
        <v>7909</v>
      </c>
      <c r="C18561" s="75" t="s">
        <v>7910</v>
      </c>
      <c r="D18561" s="88">
        <v>1</v>
      </c>
      <c r="E18561" s="76" t="s">
        <v>31</v>
      </c>
      <c r="F18561" s="67">
        <v>1</v>
      </c>
      <c r="G18561" s="95">
        <f t="shared" si="529"/>
        <v>1</v>
      </c>
      <c r="H18561" s="69" t="s">
        <v>6159</v>
      </c>
      <c r="I18561" s="73" t="s">
        <v>13356</v>
      </c>
    </row>
    <row r="18562" spans="1:9" hidden="1" x14ac:dyDescent="0.25">
      <c r="A18562" s="218">
        <v>44604</v>
      </c>
      <c r="B18562" s="63" t="s">
        <v>7911</v>
      </c>
      <c r="C18562" s="87" t="s">
        <v>7910</v>
      </c>
      <c r="D18562" s="88">
        <v>1</v>
      </c>
      <c r="E18562" s="71" t="s">
        <v>71</v>
      </c>
      <c r="F18562" s="89">
        <v>1</v>
      </c>
      <c r="G18562" s="68">
        <f t="shared" si="529"/>
        <v>1</v>
      </c>
      <c r="H18562" s="69" t="s">
        <v>6159</v>
      </c>
      <c r="I18562" s="73" t="s">
        <v>13356</v>
      </c>
    </row>
    <row r="18563" spans="1:9" hidden="1" x14ac:dyDescent="0.25">
      <c r="A18563" s="218">
        <v>44604</v>
      </c>
      <c r="B18563" s="60" t="s">
        <v>7912</v>
      </c>
      <c r="C18563" s="87" t="s">
        <v>7910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6159</v>
      </c>
      <c r="I18563" s="73" t="s">
        <v>13356</v>
      </c>
    </row>
    <row r="18564" spans="1:9" hidden="1" x14ac:dyDescent="0.25">
      <c r="A18564" s="218">
        <v>44604</v>
      </c>
      <c r="B18564" s="63" t="s">
        <v>7913</v>
      </c>
      <c r="C18564" s="87" t="s">
        <v>7910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6159</v>
      </c>
      <c r="I18564" s="73" t="s">
        <v>13356</v>
      </c>
    </row>
    <row r="18565" spans="1:9" hidden="1" x14ac:dyDescent="0.25">
      <c r="A18565" s="218">
        <v>44604</v>
      </c>
      <c r="B18565" s="60" t="s">
        <v>7914</v>
      </c>
      <c r="C18565" s="87" t="s">
        <v>7910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13359</v>
      </c>
      <c r="I18565" s="73" t="s">
        <v>13356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29"/>
        <v>33000</v>
      </c>
      <c r="H18566" s="69" t="s">
        <v>138</v>
      </c>
      <c r="I18566" s="649"/>
    </row>
    <row r="18567" spans="1:9" hidden="1" x14ac:dyDescent="0.25">
      <c r="A18567" s="452">
        <v>44604</v>
      </c>
      <c r="B18567" s="407" t="s">
        <v>7916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29"/>
        <v>825000</v>
      </c>
      <c r="H18567" s="408" t="s">
        <v>134</v>
      </c>
      <c r="I18567" s="64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29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30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30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1" t="s">
        <v>31</v>
      </c>
      <c r="F18571" s="67">
        <v>26000</v>
      </c>
      <c r="G18571" s="68">
        <f t="shared" si="530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8435</v>
      </c>
      <c r="D18572" s="65">
        <v>1</v>
      </c>
      <c r="E18572" s="441" t="s">
        <v>31</v>
      </c>
      <c r="F18572" s="67">
        <v>790000</v>
      </c>
      <c r="G18572" s="68">
        <f t="shared" si="530"/>
        <v>790000</v>
      </c>
      <c r="H18572" s="69" t="s">
        <v>631</v>
      </c>
      <c r="I18572" s="364" t="s">
        <v>8616</v>
      </c>
    </row>
    <row r="18573" spans="1:9" hidden="1" x14ac:dyDescent="0.25">
      <c r="A18573" s="218">
        <v>44604</v>
      </c>
      <c r="B18573" s="60" t="s">
        <v>115</v>
      </c>
      <c r="C18573" s="60" t="s">
        <v>13360</v>
      </c>
      <c r="D18573" s="65">
        <v>1</v>
      </c>
      <c r="E18573" s="118" t="s">
        <v>71</v>
      </c>
      <c r="F18573" s="72">
        <v>2100000</v>
      </c>
      <c r="G18573" s="68">
        <f t="shared" si="530"/>
        <v>2100000</v>
      </c>
      <c r="H18573" s="69" t="s">
        <v>2744</v>
      </c>
      <c r="I18573" s="73" t="s">
        <v>13361</v>
      </c>
    </row>
    <row r="18574" spans="1:9" hidden="1" x14ac:dyDescent="0.25">
      <c r="A18574" s="218">
        <v>44604</v>
      </c>
      <c r="B18574" s="60" t="s">
        <v>115</v>
      </c>
      <c r="C18574" s="203" t="s">
        <v>13362</v>
      </c>
      <c r="D18574" s="65">
        <v>1</v>
      </c>
      <c r="E18574" s="66" t="s">
        <v>71</v>
      </c>
      <c r="F18574" s="67">
        <v>2100000</v>
      </c>
      <c r="G18574" s="68">
        <f t="shared" si="530"/>
        <v>2100000</v>
      </c>
      <c r="H18574" s="69" t="s">
        <v>2744</v>
      </c>
      <c r="I18574" s="60" t="s">
        <v>13361</v>
      </c>
    </row>
    <row r="18575" spans="1:9" hidden="1" x14ac:dyDescent="0.25">
      <c r="A18575" s="218">
        <v>44604</v>
      </c>
      <c r="B18575" s="60" t="s">
        <v>8360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30"/>
        <v>100000</v>
      </c>
      <c r="H18575" s="69" t="s">
        <v>2744</v>
      </c>
      <c r="I18575" s="60" t="s">
        <v>13361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30"/>
        <v>33000</v>
      </c>
      <c r="H18576" s="69" t="s">
        <v>2744</v>
      </c>
      <c r="I18576" s="60" t="s">
        <v>13361</v>
      </c>
    </row>
    <row r="18577" spans="1:9" hidden="1" x14ac:dyDescent="0.25">
      <c r="A18577" s="218">
        <v>44604</v>
      </c>
      <c r="B18577" s="60" t="s">
        <v>236</v>
      </c>
      <c r="C18577" s="60" t="s">
        <v>10699</v>
      </c>
      <c r="D18577" s="65">
        <v>1</v>
      </c>
      <c r="E18577" s="76" t="s">
        <v>31</v>
      </c>
      <c r="F18577" s="72">
        <v>60000</v>
      </c>
      <c r="G18577" s="68">
        <f t="shared" si="530"/>
        <v>60000</v>
      </c>
      <c r="H18577" s="69" t="s">
        <v>160</v>
      </c>
      <c r="I18577" s="60" t="s">
        <v>13363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30"/>
        <v>134500</v>
      </c>
      <c r="H18578" s="69" t="s">
        <v>160</v>
      </c>
      <c r="I18578" s="60" t="s">
        <v>13363</v>
      </c>
    </row>
    <row r="18579" spans="1:9" hidden="1" x14ac:dyDescent="0.25">
      <c r="A18579" s="218">
        <v>44604</v>
      </c>
      <c r="B18579" s="60" t="s">
        <v>12037</v>
      </c>
      <c r="C18579" s="60" t="s">
        <v>13364</v>
      </c>
      <c r="D18579" s="65">
        <v>1</v>
      </c>
      <c r="E18579" s="118" t="s">
        <v>31</v>
      </c>
      <c r="F18579" s="72">
        <v>1400000</v>
      </c>
      <c r="G18579" s="68">
        <f t="shared" si="530"/>
        <v>1400000</v>
      </c>
      <c r="H18579" s="69" t="s">
        <v>160</v>
      </c>
      <c r="I18579" s="60" t="s">
        <v>13363</v>
      </c>
    </row>
    <row r="18580" spans="1:9" hidden="1" x14ac:dyDescent="0.25">
      <c r="A18580" s="218">
        <v>44632</v>
      </c>
      <c r="B18580" s="60" t="s">
        <v>6404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30"/>
        <v>98000</v>
      </c>
      <c r="H18580" s="69" t="s">
        <v>8935</v>
      </c>
      <c r="I18580" s="73"/>
    </row>
    <row r="18581" spans="1:9" hidden="1" x14ac:dyDescent="0.25">
      <c r="A18581" s="218">
        <v>44632</v>
      </c>
      <c r="B18581" s="60" t="s">
        <v>11078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30"/>
        <v>5000</v>
      </c>
      <c r="H18581" s="69" t="s">
        <v>10671</v>
      </c>
      <c r="I18581" s="73"/>
    </row>
    <row r="18582" spans="1:9" hidden="1" x14ac:dyDescent="0.25">
      <c r="A18582" s="218">
        <v>44632</v>
      </c>
      <c r="B18582" s="63" t="s">
        <v>7866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30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30"/>
        <v>297000</v>
      </c>
      <c r="H18583" s="69" t="s">
        <v>1788</v>
      </c>
      <c r="I18583" s="73" t="s">
        <v>13365</v>
      </c>
    </row>
    <row r="18584" spans="1:9" hidden="1" x14ac:dyDescent="0.25">
      <c r="A18584" s="218">
        <v>44632</v>
      </c>
      <c r="B18584" s="60" t="s">
        <v>8366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30"/>
        <v>83000</v>
      </c>
      <c r="H18584" s="69" t="s">
        <v>1788</v>
      </c>
      <c r="I18584" s="73" t="s">
        <v>13365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50">
        <v>1</v>
      </c>
      <c r="E18585" s="651" t="s">
        <v>31</v>
      </c>
      <c r="F18585" s="652">
        <v>39000</v>
      </c>
      <c r="G18585" s="68">
        <f t="shared" si="530"/>
        <v>39000</v>
      </c>
      <c r="H18585" s="69" t="s">
        <v>1788</v>
      </c>
      <c r="I18585" s="73" t="s">
        <v>13365</v>
      </c>
    </row>
    <row r="18586" spans="1:9" hidden="1" x14ac:dyDescent="0.25">
      <c r="A18586" s="218">
        <v>44632</v>
      </c>
      <c r="B18586" s="60" t="s">
        <v>8381</v>
      </c>
      <c r="C18586" s="60" t="s">
        <v>8382</v>
      </c>
      <c r="D18586" s="88">
        <v>1</v>
      </c>
      <c r="E18586" s="76" t="s">
        <v>31</v>
      </c>
      <c r="F18586" s="67">
        <v>93000</v>
      </c>
      <c r="G18586" s="95">
        <f t="shared" si="530"/>
        <v>93000</v>
      </c>
      <c r="H18586" s="69" t="s">
        <v>1788</v>
      </c>
      <c r="I18586" s="73" t="s">
        <v>13365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30"/>
        <v>210000</v>
      </c>
      <c r="H18587" s="69" t="s">
        <v>1788</v>
      </c>
      <c r="I18587" s="73" t="s">
        <v>13365</v>
      </c>
    </row>
    <row r="18588" spans="1:9" hidden="1" x14ac:dyDescent="0.25">
      <c r="A18588" s="218">
        <v>44632</v>
      </c>
      <c r="B18588" s="63" t="s">
        <v>7622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30"/>
        <v>64000</v>
      </c>
      <c r="H18588" s="69" t="s">
        <v>1788</v>
      </c>
      <c r="I18588" s="73" t="s">
        <v>13365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50">
        <v>1</v>
      </c>
      <c r="E18589" s="651" t="s">
        <v>31</v>
      </c>
      <c r="F18589" s="652">
        <v>39000</v>
      </c>
      <c r="G18589" s="68">
        <f t="shared" si="530"/>
        <v>39000</v>
      </c>
      <c r="H18589" s="69" t="s">
        <v>1637</v>
      </c>
      <c r="I18589" s="73" t="s">
        <v>13366</v>
      </c>
    </row>
    <row r="18590" spans="1:9" hidden="1" x14ac:dyDescent="0.25">
      <c r="A18590" s="218">
        <v>44632</v>
      </c>
      <c r="B18590" s="60" t="s">
        <v>8381</v>
      </c>
      <c r="C18590" s="60" t="s">
        <v>8382</v>
      </c>
      <c r="D18590" s="88">
        <v>1</v>
      </c>
      <c r="E18590" s="76" t="s">
        <v>31</v>
      </c>
      <c r="F18590" s="67">
        <v>93000</v>
      </c>
      <c r="G18590" s="95">
        <f t="shared" si="530"/>
        <v>93000</v>
      </c>
      <c r="H18590" s="69" t="s">
        <v>1637</v>
      </c>
      <c r="I18590" s="73" t="s">
        <v>13366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30"/>
        <v>297000</v>
      </c>
      <c r="H18591" s="69" t="s">
        <v>166</v>
      </c>
      <c r="I18591" s="73" t="s">
        <v>13367</v>
      </c>
    </row>
    <row r="18592" spans="1:9" hidden="1" x14ac:dyDescent="0.25">
      <c r="A18592" s="218">
        <v>44632</v>
      </c>
      <c r="B18592" s="60" t="s">
        <v>8366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30"/>
        <v>83000</v>
      </c>
      <c r="H18592" s="69" t="s">
        <v>166</v>
      </c>
      <c r="I18592" s="73" t="s">
        <v>13367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30"/>
        <v>210000</v>
      </c>
      <c r="H18593" s="69" t="s">
        <v>166</v>
      </c>
      <c r="I18593" s="73" t="s">
        <v>13367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30"/>
        <v>6350000</v>
      </c>
      <c r="H18594" s="69" t="s">
        <v>552</v>
      </c>
      <c r="I18594" s="73" t="s">
        <v>13368</v>
      </c>
    </row>
    <row r="18595" spans="1:10" hidden="1" x14ac:dyDescent="0.25">
      <c r="A18595" s="218">
        <v>44632</v>
      </c>
      <c r="B18595" s="60" t="s">
        <v>13369</v>
      </c>
      <c r="C18595" s="365" t="s">
        <v>13370</v>
      </c>
      <c r="D18595" s="65">
        <v>1</v>
      </c>
      <c r="E18595" s="66" t="s">
        <v>31</v>
      </c>
      <c r="F18595" s="67">
        <v>800000</v>
      </c>
      <c r="G18595" s="68">
        <f t="shared" si="530"/>
        <v>800000</v>
      </c>
      <c r="H18595" s="69" t="s">
        <v>552</v>
      </c>
      <c r="I18595" s="73" t="s">
        <v>13368</v>
      </c>
    </row>
    <row r="18596" spans="1:10" hidden="1" x14ac:dyDescent="0.25">
      <c r="A18596" s="218">
        <v>44632</v>
      </c>
      <c r="B18596" s="60" t="s">
        <v>13369</v>
      </c>
      <c r="C18596" s="365" t="s">
        <v>13371</v>
      </c>
      <c r="D18596" s="65">
        <v>1</v>
      </c>
      <c r="E18596" s="76" t="s">
        <v>31</v>
      </c>
      <c r="F18596" s="72">
        <v>800000</v>
      </c>
      <c r="G18596" s="68">
        <f t="shared" si="530"/>
        <v>800000</v>
      </c>
      <c r="H18596" s="69" t="s">
        <v>552</v>
      </c>
      <c r="I18596" s="73" t="s">
        <v>13368</v>
      </c>
    </row>
    <row r="18597" spans="1:10" hidden="1" x14ac:dyDescent="0.25">
      <c r="A18597" s="218">
        <v>44632</v>
      </c>
      <c r="B18597" s="60" t="s">
        <v>13369</v>
      </c>
      <c r="C18597" s="365" t="s">
        <v>13372</v>
      </c>
      <c r="D18597" s="65">
        <v>1</v>
      </c>
      <c r="E18597" s="76" t="s">
        <v>31</v>
      </c>
      <c r="F18597" s="72">
        <v>800000</v>
      </c>
      <c r="G18597" s="68">
        <f t="shared" si="530"/>
        <v>800000</v>
      </c>
      <c r="H18597" s="69" t="s">
        <v>552</v>
      </c>
      <c r="I18597" s="73" t="s">
        <v>13368</v>
      </c>
    </row>
    <row r="18598" spans="1:10" hidden="1" x14ac:dyDescent="0.25">
      <c r="A18598" s="218">
        <v>44632</v>
      </c>
      <c r="B18598" s="60" t="s">
        <v>9990</v>
      </c>
      <c r="C18598" s="60" t="s">
        <v>13373</v>
      </c>
      <c r="D18598" s="60">
        <v>1</v>
      </c>
      <c r="E18598" s="76" t="s">
        <v>31</v>
      </c>
      <c r="F18598" s="61">
        <v>1650000</v>
      </c>
      <c r="G18598" s="68">
        <f t="shared" si="530"/>
        <v>1650000</v>
      </c>
      <c r="H18598" s="69" t="s">
        <v>552</v>
      </c>
      <c r="I18598" s="463" t="s">
        <v>13374</v>
      </c>
    </row>
    <row r="18599" spans="1:10" hidden="1" x14ac:dyDescent="0.25">
      <c r="A18599" s="218">
        <v>44632</v>
      </c>
      <c r="B18599" s="60" t="s">
        <v>9990</v>
      </c>
      <c r="C18599" s="60" t="s">
        <v>13375</v>
      </c>
      <c r="D18599" s="60">
        <v>1</v>
      </c>
      <c r="E18599" s="76" t="s">
        <v>31</v>
      </c>
      <c r="F18599" s="61">
        <v>1650000</v>
      </c>
      <c r="G18599" s="72">
        <f t="shared" si="530"/>
        <v>1650000</v>
      </c>
      <c r="H18599" s="69" t="s">
        <v>552</v>
      </c>
      <c r="I18599" s="463" t="s">
        <v>13374</v>
      </c>
    </row>
    <row r="18600" spans="1:10" hidden="1" x14ac:dyDescent="0.25">
      <c r="A18600" s="218">
        <v>44632</v>
      </c>
      <c r="B18600" s="60" t="s">
        <v>9990</v>
      </c>
      <c r="C18600" s="60" t="s">
        <v>13376</v>
      </c>
      <c r="D18600" s="60">
        <v>1</v>
      </c>
      <c r="E18600" s="76" t="s">
        <v>31</v>
      </c>
      <c r="F18600" s="61">
        <v>1650000</v>
      </c>
      <c r="G18600" s="95">
        <f t="shared" si="530"/>
        <v>1650000</v>
      </c>
      <c r="H18600" s="69" t="s">
        <v>552</v>
      </c>
      <c r="I18600" s="463" t="s">
        <v>13374</v>
      </c>
    </row>
    <row r="18601" spans="1:10" hidden="1" x14ac:dyDescent="0.25">
      <c r="A18601" s="218">
        <v>44632</v>
      </c>
      <c r="B18601" s="60" t="s">
        <v>9990</v>
      </c>
      <c r="C18601" s="60" t="s">
        <v>13377</v>
      </c>
      <c r="D18601" s="60">
        <v>1</v>
      </c>
      <c r="E18601" s="76" t="s">
        <v>31</v>
      </c>
      <c r="F18601" s="61">
        <v>1650000</v>
      </c>
      <c r="G18601" s="95">
        <f t="shared" si="530"/>
        <v>1650000</v>
      </c>
      <c r="H18601" s="69" t="s">
        <v>552</v>
      </c>
      <c r="I18601" s="463" t="s">
        <v>13374</v>
      </c>
    </row>
    <row r="18602" spans="1:10" hidden="1" x14ac:dyDescent="0.25">
      <c r="A18602" s="218">
        <v>44632</v>
      </c>
      <c r="B18602" s="94" t="s">
        <v>7797</v>
      </c>
      <c r="C18602" s="75" t="s">
        <v>7699</v>
      </c>
      <c r="D18602" s="65">
        <v>1</v>
      </c>
      <c r="E18602" s="118" t="s">
        <v>31</v>
      </c>
      <c r="F18602" s="67">
        <v>70000</v>
      </c>
      <c r="G18602" s="95">
        <f t="shared" si="530"/>
        <v>70000</v>
      </c>
      <c r="H18602" s="69" t="s">
        <v>552</v>
      </c>
      <c r="I18602" s="463" t="s">
        <v>13374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30"/>
        <v>46950</v>
      </c>
      <c r="H18603" s="69" t="s">
        <v>7813</v>
      </c>
      <c r="I18603" s="73"/>
    </row>
    <row r="18604" spans="1:10" hidden="1" x14ac:dyDescent="0.25">
      <c r="A18604" s="218">
        <v>44632</v>
      </c>
      <c r="B18604" s="60" t="s">
        <v>13378</v>
      </c>
      <c r="C18604" s="87" t="s">
        <v>13379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13380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13380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13380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30"/>
        <v>40000</v>
      </c>
      <c r="H18607" s="69" t="s">
        <v>1606</v>
      </c>
      <c r="I18607" s="73" t="s">
        <v>13380</v>
      </c>
      <c r="J18607" s="4">
        <v>1</v>
      </c>
    </row>
    <row r="18608" spans="1:10" hidden="1" x14ac:dyDescent="0.25">
      <c r="A18608" s="218">
        <v>44632</v>
      </c>
      <c r="B18608" s="63" t="s">
        <v>4169</v>
      </c>
      <c r="C18608" s="60" t="s">
        <v>8582</v>
      </c>
      <c r="D18608" s="65">
        <v>1</v>
      </c>
      <c r="E18608" s="66" t="s">
        <v>31</v>
      </c>
      <c r="F18608" s="72">
        <v>31000</v>
      </c>
      <c r="G18608" s="68">
        <f t="shared" si="530"/>
        <v>31000</v>
      </c>
      <c r="H18608" s="69" t="s">
        <v>1606</v>
      </c>
      <c r="I18608" s="73" t="s">
        <v>13380</v>
      </c>
      <c r="J18608" s="4">
        <v>1</v>
      </c>
    </row>
    <row r="18609" spans="1:10" hidden="1" x14ac:dyDescent="0.25">
      <c r="A18609" s="218">
        <v>44632</v>
      </c>
      <c r="B18609" s="63" t="s">
        <v>7715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30"/>
        <v>12500</v>
      </c>
      <c r="H18609" s="69" t="s">
        <v>1606</v>
      </c>
      <c r="I18609" s="73" t="s">
        <v>13380</v>
      </c>
      <c r="J18609" s="4">
        <v>1</v>
      </c>
    </row>
    <row r="18610" spans="1:10" hidden="1" x14ac:dyDescent="0.25">
      <c r="A18610" s="218">
        <v>44632</v>
      </c>
      <c r="B18610" s="79" t="s">
        <v>7691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30"/>
        <v>30000</v>
      </c>
      <c r="H18610" s="69" t="s">
        <v>1606</v>
      </c>
      <c r="I18610" s="73" t="s">
        <v>13380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30"/>
        <v>264000</v>
      </c>
      <c r="H18611" s="69" t="s">
        <v>1606</v>
      </c>
      <c r="I18611" s="73" t="s">
        <v>13380</v>
      </c>
    </row>
    <row r="18612" spans="1:10" hidden="1" x14ac:dyDescent="0.25">
      <c r="A18612" s="218">
        <v>44632</v>
      </c>
      <c r="B18612" s="60" t="s">
        <v>7921</v>
      </c>
      <c r="C18612" s="75" t="s">
        <v>604</v>
      </c>
      <c r="D18612" s="65">
        <v>7</v>
      </c>
      <c r="E18612" s="76" t="s">
        <v>7906</v>
      </c>
      <c r="F18612" s="72">
        <v>40000</v>
      </c>
      <c r="G18612" s="68">
        <f t="shared" si="530"/>
        <v>280000</v>
      </c>
      <c r="H18612" s="69" t="s">
        <v>3015</v>
      </c>
      <c r="I18612" s="60" t="s">
        <v>13381</v>
      </c>
    </row>
    <row r="18613" spans="1:10" hidden="1" x14ac:dyDescent="0.25">
      <c r="A18613" s="218">
        <v>44632</v>
      </c>
      <c r="B18613" s="60" t="s">
        <v>7922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30"/>
        <v>55000</v>
      </c>
      <c r="H18613" s="69" t="s">
        <v>3015</v>
      </c>
      <c r="I18613" s="60" t="s">
        <v>13381</v>
      </c>
    </row>
    <row r="18614" spans="1:10" hidden="1" x14ac:dyDescent="0.25">
      <c r="A18614" s="218">
        <v>44632</v>
      </c>
      <c r="B18614" s="63" t="s">
        <v>7923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30"/>
        <v>55000</v>
      </c>
      <c r="H18614" s="69" t="s">
        <v>3015</v>
      </c>
      <c r="I18614" s="60" t="s">
        <v>13381</v>
      </c>
    </row>
    <row r="18615" spans="1:10" hidden="1" x14ac:dyDescent="0.25">
      <c r="A18615" s="218">
        <v>44632</v>
      </c>
      <c r="B18615" s="74" t="s">
        <v>7924</v>
      </c>
      <c r="C18615" s="75" t="s">
        <v>165</v>
      </c>
      <c r="D18615" s="65">
        <v>1</v>
      </c>
      <c r="E18615" s="76" t="s">
        <v>7906</v>
      </c>
      <c r="F18615" s="72">
        <v>85000</v>
      </c>
      <c r="G18615" s="95">
        <f t="shared" si="530"/>
        <v>85000</v>
      </c>
      <c r="H18615" s="69" t="s">
        <v>13382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30"/>
        <v>208134</v>
      </c>
      <c r="H18616" s="69" t="s">
        <v>13383</v>
      </c>
      <c r="I18616" s="60" t="s">
        <v>13381</v>
      </c>
    </row>
    <row r="18617" spans="1:10" hidden="1" x14ac:dyDescent="0.25">
      <c r="A18617" s="218">
        <v>44632</v>
      </c>
      <c r="B18617" s="60" t="s">
        <v>13384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30"/>
        <v>790000</v>
      </c>
      <c r="H18617" s="69" t="s">
        <v>13383</v>
      </c>
      <c r="I18617" s="60" t="s">
        <v>13381</v>
      </c>
    </row>
    <row r="18618" spans="1:10" hidden="1" x14ac:dyDescent="0.25">
      <c r="A18618" s="218">
        <v>44632</v>
      </c>
      <c r="B18618" s="63" t="s">
        <v>7715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30"/>
        <v>12500</v>
      </c>
      <c r="H18618" s="69" t="s">
        <v>13383</v>
      </c>
      <c r="I18618" s="60" t="s">
        <v>13381</v>
      </c>
    </row>
    <row r="18619" spans="1:10" hidden="1" x14ac:dyDescent="0.25">
      <c r="A18619" s="218">
        <v>44632</v>
      </c>
      <c r="B18619" s="60" t="s">
        <v>7540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30"/>
        <v>16000</v>
      </c>
      <c r="H18619" s="69" t="s">
        <v>3015</v>
      </c>
      <c r="I18619" s="60" t="s">
        <v>13381</v>
      </c>
    </row>
    <row r="18620" spans="1:10" hidden="1" x14ac:dyDescent="0.25">
      <c r="A18620" s="218">
        <v>44632</v>
      </c>
      <c r="B18620" s="75" t="s">
        <v>7541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30"/>
        <v>8000</v>
      </c>
      <c r="H18620" s="69" t="s">
        <v>3015</v>
      </c>
      <c r="I18620" s="60" t="s">
        <v>13381</v>
      </c>
    </row>
    <row r="18621" spans="1:10" hidden="1" x14ac:dyDescent="0.25">
      <c r="A18621" s="218">
        <v>44632</v>
      </c>
      <c r="B18621" s="391" t="s">
        <v>135</v>
      </c>
      <c r="C18621" s="653" t="s">
        <v>168</v>
      </c>
      <c r="D18621" s="654">
        <v>1</v>
      </c>
      <c r="E18621" s="412" t="s">
        <v>219</v>
      </c>
      <c r="F18621" s="655">
        <v>6750000</v>
      </c>
      <c r="G18621" s="340">
        <f>F18621*D18621</f>
        <v>6750000</v>
      </c>
      <c r="H18621" s="415" t="s">
        <v>3015</v>
      </c>
      <c r="I18621" s="391" t="s">
        <v>13385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31">F18622*D18622</f>
        <v>120000</v>
      </c>
      <c r="H18622" s="69" t="s">
        <v>7929</v>
      </c>
      <c r="I18622" s="60" t="s">
        <v>13074</v>
      </c>
    </row>
    <row r="18623" spans="1:10" hidden="1" x14ac:dyDescent="0.25">
      <c r="A18623" s="218">
        <v>44632</v>
      </c>
      <c r="B18623" s="94" t="s">
        <v>13386</v>
      </c>
      <c r="C18623" s="574" t="s">
        <v>13387</v>
      </c>
      <c r="D18623" s="65">
        <v>1</v>
      </c>
      <c r="E18623" s="66" t="s">
        <v>31</v>
      </c>
      <c r="F18623" s="72">
        <v>1700000</v>
      </c>
      <c r="G18623" s="68">
        <f t="shared" si="531"/>
        <v>1700000</v>
      </c>
      <c r="H18623" s="86" t="s">
        <v>12937</v>
      </c>
      <c r="I18623" s="60" t="s">
        <v>13388</v>
      </c>
    </row>
    <row r="18624" spans="1:10" hidden="1" x14ac:dyDescent="0.25">
      <c r="A18624" s="218">
        <v>44632</v>
      </c>
      <c r="B18624" s="60" t="s">
        <v>115</v>
      </c>
      <c r="C18624" s="386" t="s">
        <v>13389</v>
      </c>
      <c r="D18624" s="60">
        <v>1</v>
      </c>
      <c r="E18624" s="60" t="s">
        <v>71</v>
      </c>
      <c r="F18624" s="61">
        <v>2100000</v>
      </c>
      <c r="G18624" s="68">
        <f t="shared" si="531"/>
        <v>2100000</v>
      </c>
      <c r="H18624" s="86" t="s">
        <v>13390</v>
      </c>
      <c r="I18624" s="60" t="s">
        <v>13388</v>
      </c>
    </row>
    <row r="18625" spans="1:9" hidden="1" x14ac:dyDescent="0.25">
      <c r="A18625" s="218">
        <v>44632</v>
      </c>
      <c r="B18625" s="60" t="s">
        <v>115</v>
      </c>
      <c r="C18625" s="386" t="s">
        <v>13391</v>
      </c>
      <c r="D18625" s="60">
        <v>1</v>
      </c>
      <c r="E18625" s="60" t="s">
        <v>71</v>
      </c>
      <c r="F18625" s="61">
        <v>2100000</v>
      </c>
      <c r="G18625" s="68">
        <f t="shared" si="531"/>
        <v>2100000</v>
      </c>
      <c r="H18625" s="86" t="s">
        <v>13390</v>
      </c>
      <c r="I18625" s="60" t="s">
        <v>13388</v>
      </c>
    </row>
    <row r="18626" spans="1:9" hidden="1" x14ac:dyDescent="0.25">
      <c r="A18626" s="218">
        <v>44632</v>
      </c>
      <c r="B18626" s="60" t="s">
        <v>3442</v>
      </c>
      <c r="C18626" s="60" t="s">
        <v>13392</v>
      </c>
      <c r="D18626" s="60">
        <v>1</v>
      </c>
      <c r="E18626" s="60" t="s">
        <v>31</v>
      </c>
      <c r="F18626" s="61">
        <v>1650000</v>
      </c>
      <c r="G18626" s="68">
        <f t="shared" si="531"/>
        <v>1650000</v>
      </c>
      <c r="H18626" s="86" t="s">
        <v>696</v>
      </c>
      <c r="I18626" s="60" t="s">
        <v>13388</v>
      </c>
    </row>
    <row r="18627" spans="1:9" hidden="1" x14ac:dyDescent="0.25">
      <c r="A18627" s="218">
        <v>44632</v>
      </c>
      <c r="B18627" s="60" t="s">
        <v>3442</v>
      </c>
      <c r="C18627" s="60" t="s">
        <v>13393</v>
      </c>
      <c r="D18627" s="60">
        <v>1</v>
      </c>
      <c r="E18627" s="60" t="s">
        <v>31</v>
      </c>
      <c r="F18627" s="61">
        <v>1650000</v>
      </c>
      <c r="G18627" s="68">
        <f t="shared" si="531"/>
        <v>1650000</v>
      </c>
      <c r="H18627" s="86" t="s">
        <v>696</v>
      </c>
      <c r="I18627" s="60" t="s">
        <v>13388</v>
      </c>
    </row>
    <row r="18628" spans="1:9" hidden="1" x14ac:dyDescent="0.25">
      <c r="A18628" s="218">
        <v>44632</v>
      </c>
      <c r="B18628" s="60" t="s">
        <v>13394</v>
      </c>
      <c r="C18628" s="60" t="s">
        <v>13395</v>
      </c>
      <c r="D18628" s="60">
        <v>1</v>
      </c>
      <c r="E18628" s="76" t="s">
        <v>31</v>
      </c>
      <c r="F18628" s="61">
        <v>1050000</v>
      </c>
      <c r="G18628" s="68">
        <f t="shared" si="531"/>
        <v>1050000</v>
      </c>
      <c r="H18628" s="86" t="s">
        <v>696</v>
      </c>
      <c r="I18628" s="60" t="s">
        <v>13388</v>
      </c>
    </row>
    <row r="18629" spans="1:9" hidden="1" x14ac:dyDescent="0.25">
      <c r="A18629" s="218">
        <v>44632</v>
      </c>
      <c r="B18629" s="60" t="s">
        <v>13394</v>
      </c>
      <c r="C18629" s="60" t="s">
        <v>13396</v>
      </c>
      <c r="D18629" s="60">
        <v>1</v>
      </c>
      <c r="E18629" s="76" t="s">
        <v>31</v>
      </c>
      <c r="F18629" s="60">
        <v>787500</v>
      </c>
      <c r="G18629" s="68">
        <f t="shared" si="531"/>
        <v>787500</v>
      </c>
      <c r="H18629" s="86" t="s">
        <v>696</v>
      </c>
      <c r="I18629" s="60" t="s">
        <v>13388</v>
      </c>
    </row>
    <row r="18630" spans="1:9" hidden="1" x14ac:dyDescent="0.25">
      <c r="A18630" s="218">
        <v>44632</v>
      </c>
      <c r="B18630" s="60" t="s">
        <v>13394</v>
      </c>
      <c r="C18630" s="60" t="s">
        <v>13397</v>
      </c>
      <c r="D18630" s="60">
        <v>1</v>
      </c>
      <c r="E18630" s="76" t="s">
        <v>31</v>
      </c>
      <c r="F18630" s="61">
        <v>1050000</v>
      </c>
      <c r="G18630" s="68">
        <f t="shared" si="531"/>
        <v>1050000</v>
      </c>
      <c r="H18630" s="86" t="s">
        <v>696</v>
      </c>
      <c r="I18630" s="60" t="s">
        <v>13388</v>
      </c>
    </row>
    <row r="18631" spans="1:9" hidden="1" x14ac:dyDescent="0.25">
      <c r="A18631" s="218">
        <v>44632</v>
      </c>
      <c r="B18631" s="60" t="s">
        <v>13394</v>
      </c>
      <c r="C18631" s="60" t="s">
        <v>13398</v>
      </c>
      <c r="D18631" s="60">
        <v>1</v>
      </c>
      <c r="E18631" s="76" t="s">
        <v>31</v>
      </c>
      <c r="F18631" s="61">
        <v>1050000</v>
      </c>
      <c r="G18631" s="68">
        <f t="shared" si="531"/>
        <v>1050000</v>
      </c>
      <c r="H18631" s="86" t="s">
        <v>696</v>
      </c>
      <c r="I18631" s="60" t="s">
        <v>13388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46">
        <v>410000</v>
      </c>
      <c r="G18632" s="68">
        <f t="shared" si="531"/>
        <v>820000</v>
      </c>
      <c r="H18632" s="69" t="s">
        <v>1890</v>
      </c>
      <c r="I18632" s="60" t="s">
        <v>13399</v>
      </c>
    </row>
    <row r="18633" spans="1:9" hidden="1" x14ac:dyDescent="0.25">
      <c r="A18633" s="218">
        <v>44632</v>
      </c>
      <c r="B18633" s="79" t="s">
        <v>7792</v>
      </c>
      <c r="C18633" s="60" t="s">
        <v>5796</v>
      </c>
      <c r="D18633" s="65">
        <v>1</v>
      </c>
      <c r="E18633" s="411" t="s">
        <v>31</v>
      </c>
      <c r="F18633" s="67">
        <v>55000</v>
      </c>
      <c r="G18633" s="68">
        <f t="shared" si="531"/>
        <v>55000</v>
      </c>
      <c r="H18633" s="69" t="s">
        <v>1890</v>
      </c>
      <c r="I18633" s="60" t="s">
        <v>13399</v>
      </c>
    </row>
    <row r="18634" spans="1:9" hidden="1" x14ac:dyDescent="0.25">
      <c r="A18634" s="218">
        <v>44632</v>
      </c>
      <c r="B18634" s="94" t="s">
        <v>7793</v>
      </c>
      <c r="C18634" s="60" t="s">
        <v>5796</v>
      </c>
      <c r="D18634" s="65">
        <v>1</v>
      </c>
      <c r="E18634" s="66" t="s">
        <v>31</v>
      </c>
      <c r="F18634" s="67">
        <v>45000</v>
      </c>
      <c r="G18634" s="68">
        <f t="shared" si="531"/>
        <v>45000</v>
      </c>
      <c r="H18634" s="69" t="s">
        <v>1890</v>
      </c>
      <c r="I18634" s="60" t="s">
        <v>13399</v>
      </c>
    </row>
    <row r="18635" spans="1:9" hidden="1" x14ac:dyDescent="0.25">
      <c r="A18635" s="218">
        <v>44632</v>
      </c>
      <c r="B18635" s="63" t="s">
        <v>7772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31"/>
        <v>60000</v>
      </c>
      <c r="H18635" s="69" t="s">
        <v>1890</v>
      </c>
      <c r="I18635" s="60" t="s">
        <v>13399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31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31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31"/>
        <v>120000</v>
      </c>
      <c r="H18638" s="69" t="s">
        <v>536</v>
      </c>
      <c r="I18638" s="73" t="s">
        <v>13400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31"/>
        <v>40000</v>
      </c>
      <c r="H18639" s="69" t="s">
        <v>536</v>
      </c>
      <c r="I18639" s="73" t="s">
        <v>13400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56">
        <v>0.3</v>
      </c>
      <c r="E18640" s="657" t="s">
        <v>137</v>
      </c>
      <c r="F18640" s="397">
        <v>86250</v>
      </c>
      <c r="G18640" s="68">
        <f t="shared" si="531"/>
        <v>25875</v>
      </c>
      <c r="H18640" s="69" t="s">
        <v>536</v>
      </c>
      <c r="I18640" s="73" t="s">
        <v>13400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56">
        <v>4</v>
      </c>
      <c r="E18641" s="657" t="s">
        <v>31</v>
      </c>
      <c r="F18641" s="397">
        <v>47000</v>
      </c>
      <c r="G18641" s="68">
        <f t="shared" si="531"/>
        <v>188000</v>
      </c>
      <c r="H18641" s="69" t="s">
        <v>536</v>
      </c>
      <c r="I18641" s="73" t="s">
        <v>13400</v>
      </c>
    </row>
    <row r="18642" spans="1:9" hidden="1" x14ac:dyDescent="0.25">
      <c r="A18642" s="218">
        <v>44693</v>
      </c>
      <c r="B18642" s="60" t="s">
        <v>7925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31"/>
        <v>800000</v>
      </c>
      <c r="H18642" s="69" t="s">
        <v>7926</v>
      </c>
      <c r="I18642" s="73" t="s">
        <v>13401</v>
      </c>
    </row>
    <row r="18643" spans="1:9" hidden="1" x14ac:dyDescent="0.25">
      <c r="A18643" s="218">
        <v>44693</v>
      </c>
      <c r="B18643" s="74" t="s">
        <v>7927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31"/>
        <v>2250000</v>
      </c>
      <c r="H18643" s="69" t="s">
        <v>7926</v>
      </c>
      <c r="I18643" s="73" t="s">
        <v>13401</v>
      </c>
    </row>
    <row r="18644" spans="1:9" hidden="1" x14ac:dyDescent="0.25">
      <c r="A18644" s="218">
        <v>44693</v>
      </c>
      <c r="B18644" s="75" t="s">
        <v>7928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31"/>
        <v>70000</v>
      </c>
      <c r="H18644" s="69" t="s">
        <v>7926</v>
      </c>
      <c r="I18644" s="73" t="s">
        <v>13401</v>
      </c>
    </row>
    <row r="18645" spans="1:9" hidden="1" x14ac:dyDescent="0.25">
      <c r="A18645" s="218">
        <v>44693</v>
      </c>
      <c r="B18645" s="60" t="s">
        <v>7930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31"/>
        <v>1750000</v>
      </c>
      <c r="H18645" s="69" t="s">
        <v>7931</v>
      </c>
      <c r="I18645" s="73" t="s">
        <v>13402</v>
      </c>
    </row>
    <row r="18646" spans="1:9" hidden="1" x14ac:dyDescent="0.25">
      <c r="A18646" s="218">
        <v>44693</v>
      </c>
      <c r="B18646" s="60" t="s">
        <v>7933</v>
      </c>
      <c r="C18646" s="75" t="s">
        <v>7934</v>
      </c>
      <c r="D18646" s="65">
        <v>1</v>
      </c>
      <c r="E18646" s="76" t="s">
        <v>31</v>
      </c>
      <c r="F18646" s="72">
        <v>105000</v>
      </c>
      <c r="G18646" s="68">
        <f t="shared" si="531"/>
        <v>105000</v>
      </c>
      <c r="H18646" s="69" t="s">
        <v>7931</v>
      </c>
      <c r="I18646" s="73" t="s">
        <v>13402</v>
      </c>
    </row>
    <row r="18647" spans="1:9" hidden="1" x14ac:dyDescent="0.25">
      <c r="A18647" s="218">
        <v>44693</v>
      </c>
      <c r="B18647" s="63" t="s">
        <v>7935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31"/>
        <v>175000</v>
      </c>
      <c r="H18647" s="69" t="s">
        <v>7931</v>
      </c>
      <c r="I18647" s="73" t="s">
        <v>13402</v>
      </c>
    </row>
    <row r="18648" spans="1:9" hidden="1" x14ac:dyDescent="0.25">
      <c r="A18648" s="218">
        <v>44693</v>
      </c>
      <c r="B18648" s="74" t="s">
        <v>7936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31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7937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31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7938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31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7947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31"/>
        <v>529000</v>
      </c>
      <c r="H18651" s="69" t="s">
        <v>7813</v>
      </c>
      <c r="I18651" s="73"/>
    </row>
    <row r="18652" spans="1:9" hidden="1" x14ac:dyDescent="0.25">
      <c r="A18652" s="218">
        <v>44693</v>
      </c>
      <c r="B18652" s="94" t="s">
        <v>7948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31"/>
        <v>210000</v>
      </c>
      <c r="H18652" s="69" t="s">
        <v>7813</v>
      </c>
      <c r="I18652" s="73"/>
    </row>
    <row r="18653" spans="1:9" hidden="1" x14ac:dyDescent="0.25">
      <c r="A18653" s="218">
        <v>44693</v>
      </c>
      <c r="B18653" s="60" t="s">
        <v>7944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7813</v>
      </c>
      <c r="I18653" s="73"/>
    </row>
    <row r="18654" spans="1:9" hidden="1" x14ac:dyDescent="0.25">
      <c r="A18654" s="218">
        <v>44693</v>
      </c>
      <c r="B18654" s="63" t="s">
        <v>7945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32">F18654*D18654</f>
        <v>12000</v>
      </c>
      <c r="H18654" s="69" t="s">
        <v>7813</v>
      </c>
      <c r="I18654" s="463"/>
    </row>
    <row r="18655" spans="1:9" x14ac:dyDescent="0.25">
      <c r="A18655" s="218">
        <v>44693</v>
      </c>
      <c r="B18655" s="63" t="s">
        <v>7731</v>
      </c>
      <c r="C18655" s="87" t="s">
        <v>7732</v>
      </c>
      <c r="D18655" s="88">
        <v>4</v>
      </c>
      <c r="E18655" s="71" t="s">
        <v>28</v>
      </c>
      <c r="F18655" s="89">
        <v>12000</v>
      </c>
      <c r="G18655" s="68">
        <f t="shared" si="532"/>
        <v>48000</v>
      </c>
      <c r="H18655" s="69" t="s">
        <v>7813</v>
      </c>
      <c r="I18655" s="463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32"/>
        <v>150000</v>
      </c>
      <c r="H18656" s="69" t="s">
        <v>7813</v>
      </c>
      <c r="I18656" s="463"/>
    </row>
    <row r="18657" spans="1:9" hidden="1" x14ac:dyDescent="0.25">
      <c r="A18657" s="218">
        <v>44693</v>
      </c>
      <c r="B18657" s="74" t="s">
        <v>7939</v>
      </c>
      <c r="C18657" s="75" t="s">
        <v>5456</v>
      </c>
      <c r="D18657" s="65">
        <v>1</v>
      </c>
      <c r="E18657" s="76" t="s">
        <v>31</v>
      </c>
      <c r="F18657" s="72">
        <v>10000</v>
      </c>
      <c r="G18657" s="95">
        <f t="shared" si="532"/>
        <v>10000</v>
      </c>
      <c r="H18657" s="69" t="s">
        <v>648</v>
      </c>
      <c r="I18657" s="463"/>
    </row>
    <row r="18658" spans="1:9" hidden="1" x14ac:dyDescent="0.25">
      <c r="A18658" s="218">
        <v>44693</v>
      </c>
      <c r="B18658" s="75" t="s">
        <v>7940</v>
      </c>
      <c r="C18658" s="75" t="s">
        <v>5456</v>
      </c>
      <c r="D18658" s="88">
        <v>10</v>
      </c>
      <c r="E18658" s="76" t="s">
        <v>38</v>
      </c>
      <c r="F18658" s="67">
        <v>15000</v>
      </c>
      <c r="G18658" s="95">
        <f t="shared" si="532"/>
        <v>150000</v>
      </c>
      <c r="H18658" s="69" t="s">
        <v>5556</v>
      </c>
      <c r="I18658" s="463"/>
    </row>
    <row r="18659" spans="1:9" hidden="1" x14ac:dyDescent="0.25">
      <c r="A18659" s="218">
        <v>44693</v>
      </c>
      <c r="B18659" s="63" t="s">
        <v>7941</v>
      </c>
      <c r="C18659" s="75" t="s">
        <v>5456</v>
      </c>
      <c r="D18659" s="88">
        <v>1</v>
      </c>
      <c r="E18659" s="71" t="s">
        <v>31</v>
      </c>
      <c r="F18659" s="89">
        <v>30000</v>
      </c>
      <c r="G18659" s="68">
        <f t="shared" si="532"/>
        <v>30000</v>
      </c>
      <c r="H18659" s="69" t="s">
        <v>5556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5456</v>
      </c>
      <c r="D18660" s="65">
        <v>1</v>
      </c>
      <c r="E18660" s="71" t="s">
        <v>31</v>
      </c>
      <c r="F18660" s="67">
        <v>15000</v>
      </c>
      <c r="G18660" s="68">
        <f t="shared" si="532"/>
        <v>15000</v>
      </c>
      <c r="H18660" s="69" t="s">
        <v>5556</v>
      </c>
      <c r="I18660" s="73"/>
    </row>
    <row r="18661" spans="1:9" hidden="1" x14ac:dyDescent="0.25">
      <c r="A18661" s="218">
        <v>44693</v>
      </c>
      <c r="B18661" s="63" t="s">
        <v>7942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32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7943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32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7447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32"/>
        <v>30000</v>
      </c>
      <c r="H18663" s="69" t="s">
        <v>9017</v>
      </c>
      <c r="I18663" s="73"/>
    </row>
    <row r="18664" spans="1:9" hidden="1" x14ac:dyDescent="0.25">
      <c r="A18664" s="218">
        <v>44693</v>
      </c>
      <c r="B18664" s="63" t="s">
        <v>7949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32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7951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32"/>
        <v>125000</v>
      </c>
      <c r="H18665" s="69" t="s">
        <v>13403</v>
      </c>
      <c r="I18665" s="60" t="s">
        <v>13404</v>
      </c>
    </row>
    <row r="18666" spans="1:9" hidden="1" x14ac:dyDescent="0.25">
      <c r="A18666" s="218">
        <v>44693</v>
      </c>
      <c r="B18666" s="79" t="s">
        <v>5651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32"/>
        <v>500000</v>
      </c>
      <c r="H18666" s="69" t="s">
        <v>909</v>
      </c>
      <c r="I18666" s="60" t="s">
        <v>13405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56">
        <v>0.6</v>
      </c>
      <c r="E18667" s="657" t="s">
        <v>137</v>
      </c>
      <c r="F18667" s="397">
        <v>86250</v>
      </c>
      <c r="G18667" s="68">
        <f t="shared" si="532"/>
        <v>51750</v>
      </c>
      <c r="H18667" s="69" t="s">
        <v>909</v>
      </c>
      <c r="I18667" s="60" t="s">
        <v>13405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32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32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12037</v>
      </c>
      <c r="C18670" s="60" t="s">
        <v>13406</v>
      </c>
      <c r="D18670" s="65">
        <v>1</v>
      </c>
      <c r="E18670" s="76" t="s">
        <v>31</v>
      </c>
      <c r="F18670" s="72">
        <v>1400000</v>
      </c>
      <c r="G18670" s="68">
        <f t="shared" si="532"/>
        <v>1400000</v>
      </c>
      <c r="H18670" s="69" t="s">
        <v>1791</v>
      </c>
      <c r="I18670" s="60" t="s">
        <v>13407</v>
      </c>
    </row>
    <row r="18671" spans="1:9" hidden="1" x14ac:dyDescent="0.25">
      <c r="A18671" s="218">
        <v>44693</v>
      </c>
      <c r="B18671" s="63" t="s">
        <v>7680</v>
      </c>
      <c r="C18671" s="75" t="s">
        <v>7681</v>
      </c>
      <c r="D18671" s="65">
        <v>1</v>
      </c>
      <c r="E18671" s="118" t="s">
        <v>31</v>
      </c>
      <c r="F18671" s="68">
        <v>130000</v>
      </c>
      <c r="G18671" s="68">
        <f t="shared" si="532"/>
        <v>130000</v>
      </c>
      <c r="H18671" s="69" t="s">
        <v>1791</v>
      </c>
      <c r="I18671" s="60" t="s">
        <v>13407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32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7276</v>
      </c>
      <c r="C18673" s="75" t="s">
        <v>7277</v>
      </c>
      <c r="D18673" s="65">
        <v>0.25</v>
      </c>
      <c r="E18673" s="66" t="s">
        <v>638</v>
      </c>
      <c r="F18673" s="72">
        <v>300000</v>
      </c>
      <c r="G18673" s="76">
        <f t="shared" si="532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54">
        <v>1</v>
      </c>
      <c r="E18674" s="412" t="s">
        <v>1504</v>
      </c>
      <c r="F18674" s="655">
        <v>1500000</v>
      </c>
      <c r="G18674" s="340">
        <f t="shared" si="532"/>
        <v>1500000</v>
      </c>
      <c r="H18674" s="415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32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32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32"/>
        <v>900000</v>
      </c>
      <c r="H18677" s="69" t="s">
        <v>3239</v>
      </c>
      <c r="I18677" s="73" t="s">
        <v>13408</v>
      </c>
    </row>
    <row r="18678" spans="1:9" hidden="1" x14ac:dyDescent="0.25">
      <c r="A18678" s="218">
        <v>44724</v>
      </c>
      <c r="B18678" s="111" t="s">
        <v>8579</v>
      </c>
      <c r="C18678" s="60" t="s">
        <v>7332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13408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33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33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7966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33"/>
        <v>184050</v>
      </c>
      <c r="H18681" s="69" t="s">
        <v>7813</v>
      </c>
      <c r="I18681" s="73"/>
    </row>
    <row r="18682" spans="1:9" hidden="1" x14ac:dyDescent="0.25">
      <c r="A18682" s="218">
        <v>44724</v>
      </c>
      <c r="B18682" s="94" t="s">
        <v>7967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33"/>
        <v>15000</v>
      </c>
      <c r="H18682" s="69" t="s">
        <v>7813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33"/>
        <v>30000</v>
      </c>
      <c r="H18683" s="69" t="s">
        <v>7813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5972</v>
      </c>
      <c r="F18684" s="68">
        <v>50000</v>
      </c>
      <c r="G18684" s="68">
        <f t="shared" si="533"/>
        <v>50000</v>
      </c>
      <c r="H18684" s="69" t="s">
        <v>7813</v>
      </c>
      <c r="I18684" s="73"/>
    </row>
    <row r="18685" spans="1:9" x14ac:dyDescent="0.25">
      <c r="A18685" s="218">
        <v>44724</v>
      </c>
      <c r="B18685" s="63" t="s">
        <v>7731</v>
      </c>
      <c r="C18685" s="87" t="s">
        <v>7732</v>
      </c>
      <c r="D18685" s="65">
        <v>4</v>
      </c>
      <c r="E18685" s="71" t="s">
        <v>31</v>
      </c>
      <c r="F18685" s="67">
        <v>11000</v>
      </c>
      <c r="G18685" s="68">
        <f t="shared" si="533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7818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33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33"/>
        <v>31300</v>
      </c>
      <c r="H18687" s="69" t="s">
        <v>1002</v>
      </c>
      <c r="I18687" s="463"/>
    </row>
    <row r="18688" spans="1:9" hidden="1" x14ac:dyDescent="0.25">
      <c r="A18688" s="218">
        <v>44724</v>
      </c>
      <c r="B18688" s="60" t="s">
        <v>7872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33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7047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33"/>
        <v>205000</v>
      </c>
      <c r="H18689" s="86" t="s">
        <v>7813</v>
      </c>
      <c r="I18689" s="73"/>
    </row>
    <row r="18690" spans="1:9" hidden="1" x14ac:dyDescent="0.25">
      <c r="A18690" s="218">
        <v>44724</v>
      </c>
      <c r="B18690" s="60" t="s">
        <v>7973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33"/>
        <v>55000</v>
      </c>
      <c r="H18690" s="86" t="s">
        <v>7813</v>
      </c>
      <c r="I18690" s="73"/>
    </row>
    <row r="18691" spans="1:9" hidden="1" x14ac:dyDescent="0.25">
      <c r="A18691" s="218">
        <v>44724</v>
      </c>
      <c r="B18691" s="60" t="s">
        <v>7047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33"/>
        <v>214000</v>
      </c>
      <c r="H18691" s="86" t="s">
        <v>7813</v>
      </c>
      <c r="I18691" s="73"/>
    </row>
    <row r="18692" spans="1:9" hidden="1" x14ac:dyDescent="0.25">
      <c r="A18692" s="218">
        <v>44724</v>
      </c>
      <c r="B18692" s="74" t="s">
        <v>4351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33"/>
        <v>186000</v>
      </c>
      <c r="H18692" s="69" t="s">
        <v>7813</v>
      </c>
      <c r="I18692" s="73"/>
    </row>
    <row r="18693" spans="1:9" hidden="1" x14ac:dyDescent="0.25">
      <c r="A18693" s="218">
        <v>44724</v>
      </c>
      <c r="B18693" s="79" t="s">
        <v>7971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33"/>
        <v>65000</v>
      </c>
      <c r="H18693" s="69" t="s">
        <v>7398</v>
      </c>
      <c r="I18693" s="73"/>
    </row>
    <row r="18694" spans="1:9" hidden="1" x14ac:dyDescent="0.25">
      <c r="A18694" s="218">
        <v>44724</v>
      </c>
      <c r="B18694" s="60" t="s">
        <v>7972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33"/>
        <v>150000</v>
      </c>
      <c r="H18694" s="86" t="s">
        <v>7398</v>
      </c>
      <c r="I18694" s="73"/>
    </row>
    <row r="18695" spans="1:9" hidden="1" x14ac:dyDescent="0.25">
      <c r="A18695" s="218">
        <v>44724</v>
      </c>
      <c r="B18695" s="60" t="s">
        <v>7333</v>
      </c>
      <c r="C18695" s="60" t="s">
        <v>7332</v>
      </c>
      <c r="D18695" s="65">
        <v>2</v>
      </c>
      <c r="E18695" s="66" t="s">
        <v>31</v>
      </c>
      <c r="F18695" s="62">
        <v>58000</v>
      </c>
      <c r="G18695" s="95">
        <f t="shared" si="533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7952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33"/>
        <v>1</v>
      </c>
      <c r="H18696" s="69" t="s">
        <v>9948</v>
      </c>
      <c r="I18696" s="73" t="s">
        <v>13409</v>
      </c>
    </row>
    <row r="18697" spans="1:9" hidden="1" x14ac:dyDescent="0.25">
      <c r="A18697" s="218">
        <v>44724</v>
      </c>
      <c r="B18697" s="63" t="s">
        <v>7953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33"/>
        <v>2</v>
      </c>
      <c r="H18697" s="69" t="s">
        <v>8761</v>
      </c>
      <c r="I18697" s="73" t="s">
        <v>13409</v>
      </c>
    </row>
    <row r="18698" spans="1:9" hidden="1" x14ac:dyDescent="0.25">
      <c r="A18698" s="218">
        <v>44724</v>
      </c>
      <c r="B18698" s="79" t="s">
        <v>7954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33"/>
        <v>2</v>
      </c>
      <c r="H18698" s="69" t="s">
        <v>13146</v>
      </c>
      <c r="I18698" s="73" t="s">
        <v>13409</v>
      </c>
    </row>
    <row r="18699" spans="1:9" hidden="1" x14ac:dyDescent="0.25">
      <c r="A18699" s="218">
        <v>44724</v>
      </c>
      <c r="B18699" s="60" t="s">
        <v>7955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33"/>
        <v>2</v>
      </c>
      <c r="H18699" s="69" t="s">
        <v>8761</v>
      </c>
      <c r="I18699" s="73" t="s">
        <v>13409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33"/>
        <v>264000</v>
      </c>
      <c r="H18700" s="69" t="s">
        <v>620</v>
      </c>
      <c r="I18700" s="73" t="s">
        <v>13410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33"/>
        <v>62000</v>
      </c>
      <c r="H18701" s="69" t="s">
        <v>126</v>
      </c>
      <c r="I18701" s="73" t="s">
        <v>13411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33"/>
        <v>264000</v>
      </c>
      <c r="H18702" s="69" t="s">
        <v>126</v>
      </c>
      <c r="I18702" s="73" t="s">
        <v>13411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33"/>
        <v>34689</v>
      </c>
      <c r="H18703" s="69" t="s">
        <v>126</v>
      </c>
      <c r="I18703" s="73" t="s">
        <v>13411</v>
      </c>
    </row>
    <row r="18704" spans="1:9" hidden="1" x14ac:dyDescent="0.25">
      <c r="A18704" s="218">
        <v>44724</v>
      </c>
      <c r="B18704" s="94" t="s">
        <v>7968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33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13412</v>
      </c>
      <c r="D18705" s="81">
        <v>1</v>
      </c>
      <c r="E18705" s="66" t="s">
        <v>71</v>
      </c>
      <c r="F18705" s="72">
        <v>2100000</v>
      </c>
      <c r="G18705" s="68">
        <f t="shared" si="533"/>
        <v>2100000</v>
      </c>
      <c r="H18705" s="69" t="s">
        <v>825</v>
      </c>
      <c r="I18705" s="73" t="s">
        <v>13413</v>
      </c>
    </row>
    <row r="18706" spans="1:9" hidden="1" x14ac:dyDescent="0.25">
      <c r="A18706" s="218">
        <v>44724</v>
      </c>
      <c r="B18706" s="60" t="s">
        <v>115</v>
      </c>
      <c r="C18706" s="87" t="s">
        <v>13414</v>
      </c>
      <c r="D18706" s="65">
        <v>1</v>
      </c>
      <c r="E18706" s="66" t="s">
        <v>71</v>
      </c>
      <c r="F18706" s="72">
        <v>2100000</v>
      </c>
      <c r="G18706" s="68">
        <f t="shared" si="533"/>
        <v>2100000</v>
      </c>
      <c r="H18706" s="69" t="s">
        <v>825</v>
      </c>
      <c r="I18706" s="73" t="s">
        <v>13413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33"/>
        <v>1387560</v>
      </c>
      <c r="H18707" s="69" t="s">
        <v>8761</v>
      </c>
      <c r="I18707" s="463" t="s">
        <v>13415</v>
      </c>
    </row>
    <row r="18708" spans="1:9" hidden="1" x14ac:dyDescent="0.25">
      <c r="A18708" s="218">
        <v>44724</v>
      </c>
      <c r="B18708" s="60" t="s">
        <v>7974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33"/>
        <v>80000</v>
      </c>
      <c r="H18708" s="86" t="s">
        <v>7975</v>
      </c>
      <c r="I18708" s="463"/>
    </row>
    <row r="18709" spans="1:9" hidden="1" x14ac:dyDescent="0.25">
      <c r="A18709" s="218">
        <v>44724</v>
      </c>
      <c r="B18709" s="60" t="s">
        <v>7234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33"/>
        <v>170000</v>
      </c>
      <c r="H18709" s="69" t="s">
        <v>1301</v>
      </c>
      <c r="I18709" s="463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33"/>
        <v>75000</v>
      </c>
      <c r="H18710" s="69" t="s">
        <v>1301</v>
      </c>
      <c r="I18710" s="463"/>
    </row>
    <row r="18711" spans="1:9" hidden="1" x14ac:dyDescent="0.25">
      <c r="A18711" s="218">
        <v>44724</v>
      </c>
      <c r="B18711" s="111" t="s">
        <v>7509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33"/>
        <v>35000</v>
      </c>
      <c r="H18711" s="69" t="s">
        <v>1041</v>
      </c>
      <c r="I18711" s="463" t="s">
        <v>13416</v>
      </c>
    </row>
    <row r="18712" spans="1:9" hidden="1" x14ac:dyDescent="0.25">
      <c r="A18712" s="218">
        <v>44724</v>
      </c>
      <c r="B18712" s="94" t="s">
        <v>6401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33"/>
        <v>1150000</v>
      </c>
      <c r="H18712" s="69" t="s">
        <v>687</v>
      </c>
      <c r="I18712" s="463" t="s">
        <v>13417</v>
      </c>
    </row>
    <row r="18713" spans="1:9" hidden="1" x14ac:dyDescent="0.25">
      <c r="A18713" s="218">
        <v>44724</v>
      </c>
      <c r="B18713" s="60" t="s">
        <v>7946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33"/>
        <v>325000</v>
      </c>
      <c r="H18713" s="69" t="s">
        <v>687</v>
      </c>
      <c r="I18713" s="463" t="s">
        <v>13417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33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33"/>
        <v>480000</v>
      </c>
      <c r="H18715" s="86" t="s">
        <v>687</v>
      </c>
      <c r="I18715" s="73" t="s">
        <v>13418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33"/>
        <v>210000</v>
      </c>
      <c r="H18716" s="86" t="s">
        <v>687</v>
      </c>
      <c r="I18716" s="73" t="s">
        <v>13418</v>
      </c>
    </row>
    <row r="18717" spans="1:9" hidden="1" x14ac:dyDescent="0.25">
      <c r="A18717" s="218">
        <v>44754</v>
      </c>
      <c r="B18717" s="94" t="s">
        <v>7969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33"/>
        <v>70500</v>
      </c>
      <c r="H18717" s="69" t="s">
        <v>687</v>
      </c>
      <c r="I18717" s="73" t="s">
        <v>13418</v>
      </c>
    </row>
    <row r="18718" spans="1:9" hidden="1" x14ac:dyDescent="0.25">
      <c r="A18718" s="218">
        <v>44754</v>
      </c>
      <c r="B18718" s="75" t="s">
        <v>7970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33"/>
        <v>850000</v>
      </c>
      <c r="H18718" s="69" t="s">
        <v>687</v>
      </c>
      <c r="I18718" s="73" t="s">
        <v>13418</v>
      </c>
    </row>
    <row r="18719" spans="1:9" hidden="1" x14ac:dyDescent="0.25">
      <c r="A18719" s="218">
        <v>44754</v>
      </c>
      <c r="B18719" s="75" t="s">
        <v>7800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13419</v>
      </c>
      <c r="I18719" s="73" t="s">
        <v>13418</v>
      </c>
    </row>
    <row r="18720" spans="1:9" hidden="1" x14ac:dyDescent="0.25">
      <c r="A18720" s="218">
        <v>44754</v>
      </c>
      <c r="B18720" s="60" t="s">
        <v>9990</v>
      </c>
      <c r="C18720" s="60" t="s">
        <v>13420</v>
      </c>
      <c r="D18720" s="65">
        <v>1</v>
      </c>
      <c r="E18720" s="66" t="s">
        <v>31</v>
      </c>
      <c r="F18720" s="61">
        <v>1650000</v>
      </c>
      <c r="G18720" s="68">
        <f t="shared" ref="G18720:G18752" si="534">F18720*D18720</f>
        <v>1650000</v>
      </c>
      <c r="H18720" s="69" t="s">
        <v>687</v>
      </c>
      <c r="I18720" s="73" t="s">
        <v>13418</v>
      </c>
    </row>
    <row r="18721" spans="1:9" hidden="1" x14ac:dyDescent="0.25">
      <c r="A18721" s="218">
        <v>44754</v>
      </c>
      <c r="B18721" s="60" t="s">
        <v>9990</v>
      </c>
      <c r="C18721" s="60" t="s">
        <v>13421</v>
      </c>
      <c r="D18721" s="65">
        <v>1</v>
      </c>
      <c r="E18721" s="66" t="s">
        <v>31</v>
      </c>
      <c r="F18721" s="61">
        <v>1650000</v>
      </c>
      <c r="G18721" s="68">
        <f t="shared" si="534"/>
        <v>1650000</v>
      </c>
      <c r="H18721" s="69" t="s">
        <v>687</v>
      </c>
      <c r="I18721" s="73" t="s">
        <v>13418</v>
      </c>
    </row>
    <row r="18722" spans="1:9" hidden="1" x14ac:dyDescent="0.25">
      <c r="A18722" s="218">
        <v>44754</v>
      </c>
      <c r="B18722" s="60" t="s">
        <v>9990</v>
      </c>
      <c r="C18722" s="60" t="s">
        <v>13422</v>
      </c>
      <c r="D18722" s="65">
        <v>1</v>
      </c>
      <c r="E18722" s="66" t="s">
        <v>31</v>
      </c>
      <c r="F18722" s="61">
        <v>1650000</v>
      </c>
      <c r="G18722" s="68">
        <f t="shared" si="534"/>
        <v>1650000</v>
      </c>
      <c r="H18722" s="69" t="s">
        <v>687</v>
      </c>
      <c r="I18722" s="73" t="s">
        <v>13418</v>
      </c>
    </row>
    <row r="18723" spans="1:9" hidden="1" x14ac:dyDescent="0.25">
      <c r="A18723" s="218">
        <v>44754</v>
      </c>
      <c r="B18723" s="60" t="s">
        <v>9990</v>
      </c>
      <c r="C18723" s="60" t="s">
        <v>13423</v>
      </c>
      <c r="D18723" s="65">
        <v>1</v>
      </c>
      <c r="E18723" s="71" t="s">
        <v>31</v>
      </c>
      <c r="F18723" s="61">
        <v>1650000</v>
      </c>
      <c r="G18723" s="68">
        <f t="shared" si="534"/>
        <v>1650000</v>
      </c>
      <c r="H18723" s="69" t="s">
        <v>687</v>
      </c>
      <c r="I18723" s="73" t="s">
        <v>13418</v>
      </c>
    </row>
    <row r="18724" spans="1:9" hidden="1" x14ac:dyDescent="0.25">
      <c r="A18724" s="218">
        <v>44754</v>
      </c>
      <c r="B18724" s="60" t="s">
        <v>13186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34"/>
        <v>40000</v>
      </c>
      <c r="H18724" s="69" t="s">
        <v>1301</v>
      </c>
      <c r="I18724" s="463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34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7085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34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34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34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34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13424</v>
      </c>
      <c r="C18730" s="60" t="s">
        <v>7013</v>
      </c>
      <c r="D18730" s="65">
        <v>1</v>
      </c>
      <c r="E18730" s="76" t="s">
        <v>31</v>
      </c>
      <c r="F18730" s="72">
        <v>60000</v>
      </c>
      <c r="G18730" s="95">
        <f t="shared" si="534"/>
        <v>60000</v>
      </c>
      <c r="H18730" s="69" t="s">
        <v>789</v>
      </c>
      <c r="I18730" s="73" t="s">
        <v>13425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34"/>
        <v>10000</v>
      </c>
      <c r="H18731" s="69" t="s">
        <v>789</v>
      </c>
      <c r="I18731" s="73" t="s">
        <v>13425</v>
      </c>
    </row>
    <row r="18732" spans="1:9" hidden="1" x14ac:dyDescent="0.25">
      <c r="A18732" s="218">
        <v>44754</v>
      </c>
      <c r="B18732" s="60" t="s">
        <v>7976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34"/>
        <v>225000</v>
      </c>
      <c r="H18732" s="69" t="s">
        <v>789</v>
      </c>
      <c r="I18732" s="73" t="s">
        <v>13425</v>
      </c>
    </row>
    <row r="18733" spans="1:9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34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34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4287</v>
      </c>
      <c r="C18735" s="60"/>
      <c r="D18735" s="88">
        <v>20</v>
      </c>
      <c r="E18735" s="71" t="s">
        <v>31</v>
      </c>
      <c r="F18735" s="72">
        <v>750</v>
      </c>
      <c r="G18735" s="95">
        <f t="shared" si="534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34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34"/>
        <v>297000</v>
      </c>
      <c r="H18737" s="69" t="s">
        <v>953</v>
      </c>
      <c r="I18737" s="73" t="s">
        <v>13426</v>
      </c>
    </row>
    <row r="18738" spans="1:9" hidden="1" x14ac:dyDescent="0.25">
      <c r="A18738" s="218">
        <v>44754</v>
      </c>
      <c r="B18738" s="60" t="s">
        <v>8366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34"/>
        <v>83000</v>
      </c>
      <c r="H18738" s="69" t="s">
        <v>953</v>
      </c>
      <c r="I18738" s="73" t="s">
        <v>13426</v>
      </c>
    </row>
    <row r="18739" spans="1:9" hidden="1" x14ac:dyDescent="0.25">
      <c r="A18739" s="218">
        <v>44754</v>
      </c>
      <c r="B18739" s="60" t="s">
        <v>9400</v>
      </c>
      <c r="C18739" s="60" t="s">
        <v>13427</v>
      </c>
      <c r="D18739" s="88">
        <v>1</v>
      </c>
      <c r="E18739" s="76" t="s">
        <v>31</v>
      </c>
      <c r="F18739" s="89">
        <v>725000</v>
      </c>
      <c r="G18739" s="68">
        <f t="shared" si="534"/>
        <v>725000</v>
      </c>
      <c r="H18739" s="69" t="s">
        <v>953</v>
      </c>
      <c r="I18739" s="73" t="s">
        <v>13428</v>
      </c>
    </row>
    <row r="18740" spans="1:9" hidden="1" x14ac:dyDescent="0.25">
      <c r="A18740" s="218">
        <v>44754</v>
      </c>
      <c r="B18740" s="60" t="s">
        <v>9400</v>
      </c>
      <c r="C18740" s="87" t="s">
        <v>13429</v>
      </c>
      <c r="D18740" s="88">
        <v>1</v>
      </c>
      <c r="E18740" s="76" t="s">
        <v>31</v>
      </c>
      <c r="F18740" s="89">
        <v>725000</v>
      </c>
      <c r="G18740" s="95">
        <f t="shared" si="534"/>
        <v>725000</v>
      </c>
      <c r="H18740" s="69" t="s">
        <v>953</v>
      </c>
      <c r="I18740" s="73" t="s">
        <v>13428</v>
      </c>
    </row>
    <row r="18741" spans="1:9" hidden="1" x14ac:dyDescent="0.25">
      <c r="A18741" s="218">
        <v>44754</v>
      </c>
      <c r="B18741" s="60" t="s">
        <v>9400</v>
      </c>
      <c r="C18741" s="60" t="s">
        <v>13430</v>
      </c>
      <c r="D18741" s="88">
        <v>1</v>
      </c>
      <c r="E18741" s="76" t="s">
        <v>31</v>
      </c>
      <c r="F18741" s="89">
        <v>500000</v>
      </c>
      <c r="G18741" s="95">
        <f t="shared" si="534"/>
        <v>500000</v>
      </c>
      <c r="H18741" s="69" t="s">
        <v>953</v>
      </c>
      <c r="I18741" s="73" t="s">
        <v>13428</v>
      </c>
    </row>
    <row r="18742" spans="1:9" hidden="1" x14ac:dyDescent="0.25">
      <c r="A18742" s="218">
        <v>44754</v>
      </c>
      <c r="B18742" s="60" t="s">
        <v>9400</v>
      </c>
      <c r="C18742" s="188" t="s">
        <v>13431</v>
      </c>
      <c r="D18742" s="65">
        <v>1</v>
      </c>
      <c r="E18742" s="76" t="s">
        <v>31</v>
      </c>
      <c r="F18742" s="72">
        <v>500000</v>
      </c>
      <c r="G18742" s="95">
        <f t="shared" si="534"/>
        <v>500000</v>
      </c>
      <c r="H18742" s="69" t="s">
        <v>953</v>
      </c>
      <c r="I18742" s="73" t="s">
        <v>13428</v>
      </c>
    </row>
    <row r="18743" spans="1:9" hidden="1" x14ac:dyDescent="0.25">
      <c r="A18743" s="218">
        <v>44754</v>
      </c>
      <c r="B18743" s="60" t="s">
        <v>9400</v>
      </c>
      <c r="C18743" s="75" t="s">
        <v>13432</v>
      </c>
      <c r="D18743" s="65">
        <v>1</v>
      </c>
      <c r="E18743" s="66" t="s">
        <v>31</v>
      </c>
      <c r="F18743" s="67">
        <v>725000</v>
      </c>
      <c r="G18743" s="68">
        <f t="shared" si="534"/>
        <v>725000</v>
      </c>
      <c r="H18743" s="69" t="s">
        <v>953</v>
      </c>
      <c r="I18743" s="73" t="s">
        <v>13428</v>
      </c>
    </row>
    <row r="18744" spans="1:9" hidden="1" x14ac:dyDescent="0.25">
      <c r="A18744" s="218">
        <v>44754</v>
      </c>
      <c r="B18744" s="60" t="s">
        <v>9400</v>
      </c>
      <c r="C18744" s="60" t="s">
        <v>13433</v>
      </c>
      <c r="D18744" s="88">
        <v>1</v>
      </c>
      <c r="E18744" s="76" t="s">
        <v>31</v>
      </c>
      <c r="F18744" s="89">
        <v>725000</v>
      </c>
      <c r="G18744" s="68">
        <f t="shared" si="534"/>
        <v>725000</v>
      </c>
      <c r="H18744" s="69" t="s">
        <v>138</v>
      </c>
      <c r="I18744" s="73" t="s">
        <v>13434</v>
      </c>
    </row>
    <row r="18745" spans="1:9" hidden="1" x14ac:dyDescent="0.25">
      <c r="A18745" s="218">
        <v>44754</v>
      </c>
      <c r="B18745" s="60" t="s">
        <v>9400</v>
      </c>
      <c r="C18745" s="87" t="s">
        <v>13435</v>
      </c>
      <c r="D18745" s="88">
        <v>1</v>
      </c>
      <c r="E18745" s="76" t="s">
        <v>31</v>
      </c>
      <c r="F18745" s="89">
        <v>725000</v>
      </c>
      <c r="G18745" s="95">
        <f t="shared" si="534"/>
        <v>725000</v>
      </c>
      <c r="H18745" s="69" t="s">
        <v>138</v>
      </c>
      <c r="I18745" s="73" t="s">
        <v>13434</v>
      </c>
    </row>
    <row r="18746" spans="1:9" hidden="1" x14ac:dyDescent="0.25">
      <c r="A18746" s="218">
        <v>44754</v>
      </c>
      <c r="B18746" s="60" t="s">
        <v>7435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34"/>
        <v>390000</v>
      </c>
      <c r="H18746" s="69" t="s">
        <v>825</v>
      </c>
      <c r="I18746" s="463" t="s">
        <v>8616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34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8014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34"/>
        <v>20000</v>
      </c>
      <c r="H18748" s="69" t="s">
        <v>8015</v>
      </c>
      <c r="I18748" s="73"/>
    </row>
    <row r="18749" spans="1:9" hidden="1" x14ac:dyDescent="0.25">
      <c r="A18749" s="218">
        <v>44785</v>
      </c>
      <c r="B18749" s="60" t="s">
        <v>13436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34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34"/>
        <v>62600</v>
      </c>
      <c r="H18750" s="86" t="s">
        <v>1301</v>
      </c>
      <c r="I18750" s="73"/>
    </row>
    <row r="18751" spans="1:9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34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34"/>
        <v>260000</v>
      </c>
      <c r="H18752" s="69" t="s">
        <v>536</v>
      </c>
      <c r="I18752" s="73" t="s">
        <v>13437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13437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35">F18754*D18754</f>
        <v>264000</v>
      </c>
      <c r="H18754" s="69" t="s">
        <v>1637</v>
      </c>
      <c r="I18754" s="73" t="s">
        <v>13438</v>
      </c>
    </row>
    <row r="18755" spans="1:9" hidden="1" x14ac:dyDescent="0.25">
      <c r="A18755" s="218">
        <v>44785</v>
      </c>
      <c r="B18755" s="60" t="s">
        <v>8360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35"/>
        <v>100000</v>
      </c>
      <c r="H18755" s="69" t="s">
        <v>1637</v>
      </c>
      <c r="I18755" s="73" t="s">
        <v>13438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35"/>
        <v>35000</v>
      </c>
      <c r="H18756" s="69" t="s">
        <v>1637</v>
      </c>
      <c r="I18756" s="73" t="s">
        <v>13438</v>
      </c>
    </row>
    <row r="18757" spans="1:9" hidden="1" x14ac:dyDescent="0.25">
      <c r="A18757" s="218">
        <v>44785</v>
      </c>
      <c r="B18757" s="94" t="s">
        <v>7980</v>
      </c>
      <c r="C18757" s="60" t="s">
        <v>7981</v>
      </c>
      <c r="D18757" s="65">
        <v>1</v>
      </c>
      <c r="E18757" s="66" t="s">
        <v>31</v>
      </c>
      <c r="F18757" s="67">
        <v>15000</v>
      </c>
      <c r="G18757" s="72">
        <f t="shared" si="535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7982</v>
      </c>
      <c r="C18758" s="60" t="s">
        <v>7981</v>
      </c>
      <c r="D18758" s="65">
        <v>2</v>
      </c>
      <c r="E18758" s="76" t="s">
        <v>31</v>
      </c>
      <c r="F18758" s="72">
        <v>5000</v>
      </c>
      <c r="G18758" s="95">
        <f t="shared" si="535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7983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35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7982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35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8006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35"/>
        <v>350000</v>
      </c>
      <c r="H18761" s="69" t="s">
        <v>717</v>
      </c>
      <c r="I18761" s="73" t="s">
        <v>13439</v>
      </c>
    </row>
    <row r="18762" spans="1:9" hidden="1" x14ac:dyDescent="0.25">
      <c r="A18762" s="218">
        <v>44785</v>
      </c>
      <c r="B18762" s="60" t="s">
        <v>8006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35"/>
        <v>350000</v>
      </c>
      <c r="H18762" s="69" t="s">
        <v>717</v>
      </c>
      <c r="I18762" s="73" t="s">
        <v>13439</v>
      </c>
    </row>
    <row r="18763" spans="1:9" hidden="1" x14ac:dyDescent="0.25">
      <c r="A18763" s="218">
        <v>44785</v>
      </c>
      <c r="B18763" s="94" t="s">
        <v>13440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35"/>
        <v>865000</v>
      </c>
      <c r="H18763" s="69" t="s">
        <v>7997</v>
      </c>
      <c r="I18763" s="73" t="s">
        <v>13441</v>
      </c>
    </row>
    <row r="18764" spans="1:9" hidden="1" x14ac:dyDescent="0.25">
      <c r="A18764" s="218">
        <v>44785</v>
      </c>
      <c r="B18764" s="63" t="s">
        <v>7994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35"/>
        <v>864500</v>
      </c>
      <c r="H18764" s="69" t="s">
        <v>13442</v>
      </c>
      <c r="I18764" s="73" t="s">
        <v>13441</v>
      </c>
    </row>
    <row r="18765" spans="1:9" hidden="1" x14ac:dyDescent="0.25">
      <c r="A18765" s="218">
        <v>44785</v>
      </c>
      <c r="B18765" s="63" t="s">
        <v>7998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35"/>
        <v>588500</v>
      </c>
      <c r="H18765" s="69" t="s">
        <v>13442</v>
      </c>
      <c r="I18765" s="73" t="s">
        <v>13441</v>
      </c>
    </row>
    <row r="18766" spans="1:9" hidden="1" x14ac:dyDescent="0.25">
      <c r="A18766" s="218">
        <v>44785</v>
      </c>
      <c r="B18766" s="60" t="s">
        <v>8010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35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35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8011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35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8012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35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8013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35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3928</v>
      </c>
      <c r="F18772" s="61">
        <v>1500000</v>
      </c>
      <c r="G18772" s="72">
        <f t="shared" si="535"/>
        <v>3000000</v>
      </c>
      <c r="H18772" s="69" t="s">
        <v>3015</v>
      </c>
      <c r="I18772" s="73" t="s">
        <v>13443</v>
      </c>
    </row>
    <row r="18773" spans="1:9" hidden="1" x14ac:dyDescent="0.25">
      <c r="A18773" s="218">
        <v>44785</v>
      </c>
      <c r="B18773" s="60" t="s">
        <v>13444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35"/>
        <v>270000</v>
      </c>
      <c r="H18773" s="69" t="s">
        <v>3015</v>
      </c>
      <c r="I18773" s="73" t="s">
        <v>13443</v>
      </c>
    </row>
    <row r="18774" spans="1:9" hidden="1" x14ac:dyDescent="0.25">
      <c r="A18774" s="218">
        <v>44785</v>
      </c>
      <c r="B18774" s="74" t="s">
        <v>7990</v>
      </c>
      <c r="C18774" s="60" t="s">
        <v>7991</v>
      </c>
      <c r="D18774" s="65">
        <v>1</v>
      </c>
      <c r="E18774" s="76" t="s">
        <v>31</v>
      </c>
      <c r="F18774" s="72">
        <v>60000</v>
      </c>
      <c r="G18774" s="68">
        <f t="shared" si="535"/>
        <v>60000</v>
      </c>
      <c r="H18774" s="69" t="s">
        <v>7992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35"/>
        <v>62600</v>
      </c>
      <c r="H18775" s="86" t="s">
        <v>7813</v>
      </c>
      <c r="I18775" s="463"/>
    </row>
    <row r="18776" spans="1:9" hidden="1" x14ac:dyDescent="0.25">
      <c r="A18776" s="218">
        <v>44785</v>
      </c>
      <c r="B18776" s="60" t="s">
        <v>7993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35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7978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35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7979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35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5733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35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35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35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8025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35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35"/>
        <v>297000</v>
      </c>
      <c r="H18783" s="86" t="s">
        <v>2274</v>
      </c>
      <c r="I18783" s="73" t="s">
        <v>13445</v>
      </c>
    </row>
    <row r="18784" spans="1:9" hidden="1" x14ac:dyDescent="0.25">
      <c r="A18784" s="218">
        <v>44816</v>
      </c>
      <c r="B18784" s="60" t="s">
        <v>8366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35"/>
        <v>83000</v>
      </c>
      <c r="H18784" s="86" t="s">
        <v>2274</v>
      </c>
      <c r="I18784" s="73" t="s">
        <v>13445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35"/>
        <v>25875</v>
      </c>
      <c r="H18785" s="86" t="s">
        <v>2274</v>
      </c>
      <c r="I18785" s="73" t="s">
        <v>13445</v>
      </c>
    </row>
    <row r="18786" spans="1:9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36">F18787*D18787</f>
        <v>93000</v>
      </c>
      <c r="H18787" s="69" t="s">
        <v>2277</v>
      </c>
      <c r="I18787" s="73"/>
    </row>
    <row r="18788" spans="1:9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36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36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6401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36"/>
        <v>575000</v>
      </c>
      <c r="H18790" s="69" t="s">
        <v>552</v>
      </c>
      <c r="I18790" s="73" t="s">
        <v>13446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36"/>
        <v>820000</v>
      </c>
      <c r="H18791" s="69" t="s">
        <v>552</v>
      </c>
      <c r="I18791" s="73" t="s">
        <v>13446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36"/>
        <v>75000</v>
      </c>
      <c r="H18792" s="69" t="s">
        <v>552</v>
      </c>
      <c r="I18792" s="73" t="s">
        <v>13447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36"/>
        <v>75000</v>
      </c>
      <c r="H18793" s="69" t="s">
        <v>552</v>
      </c>
      <c r="I18793" s="73" t="s">
        <v>13447</v>
      </c>
    </row>
    <row r="18794" spans="1:9" hidden="1" x14ac:dyDescent="0.25">
      <c r="A18794" s="218">
        <v>44816</v>
      </c>
      <c r="B18794" s="60" t="s">
        <v>115</v>
      </c>
      <c r="C18794" s="87" t="s">
        <v>13448</v>
      </c>
      <c r="D18794" s="81">
        <v>1</v>
      </c>
      <c r="E18794" s="66" t="s">
        <v>71</v>
      </c>
      <c r="F18794" s="72">
        <v>2100000</v>
      </c>
      <c r="G18794" s="68">
        <f t="shared" si="536"/>
        <v>2100000</v>
      </c>
      <c r="H18794" s="69" t="s">
        <v>2007</v>
      </c>
      <c r="I18794" s="73" t="s">
        <v>13449</v>
      </c>
    </row>
    <row r="18795" spans="1:9" hidden="1" x14ac:dyDescent="0.25">
      <c r="A18795" s="218">
        <v>44816</v>
      </c>
      <c r="B18795" s="60" t="s">
        <v>115</v>
      </c>
      <c r="C18795" s="87" t="s">
        <v>13450</v>
      </c>
      <c r="D18795" s="65">
        <v>1</v>
      </c>
      <c r="E18795" s="66" t="s">
        <v>71</v>
      </c>
      <c r="F18795" s="72">
        <v>2100000</v>
      </c>
      <c r="G18795" s="68">
        <f t="shared" si="536"/>
        <v>2100000</v>
      </c>
      <c r="H18795" s="69" t="s">
        <v>2007</v>
      </c>
      <c r="I18795" s="73" t="s">
        <v>13449</v>
      </c>
    </row>
    <row r="18796" spans="1:9" hidden="1" x14ac:dyDescent="0.25">
      <c r="A18796" s="218">
        <v>44816</v>
      </c>
      <c r="B18796" s="60" t="s">
        <v>6404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36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12037</v>
      </c>
      <c r="C18797" s="60" t="s">
        <v>13451</v>
      </c>
      <c r="D18797" s="88">
        <v>1</v>
      </c>
      <c r="E18797" s="71" t="s">
        <v>31</v>
      </c>
      <c r="F18797" s="72">
        <v>1400000</v>
      </c>
      <c r="G18797" s="95">
        <f t="shared" si="536"/>
        <v>1400000</v>
      </c>
      <c r="H18797" s="69" t="s">
        <v>2274</v>
      </c>
      <c r="I18797" s="73" t="s">
        <v>13452</v>
      </c>
    </row>
    <row r="18798" spans="1:9" hidden="1" x14ac:dyDescent="0.25">
      <c r="A18798" s="218">
        <v>44816</v>
      </c>
      <c r="B18798" s="63" t="s">
        <v>7680</v>
      </c>
      <c r="C18798" s="75" t="s">
        <v>7681</v>
      </c>
      <c r="D18798" s="65">
        <v>1</v>
      </c>
      <c r="E18798" s="118" t="s">
        <v>31</v>
      </c>
      <c r="F18798" s="68">
        <v>130000</v>
      </c>
      <c r="G18798" s="72">
        <f t="shared" si="536"/>
        <v>130000</v>
      </c>
      <c r="H18798" s="69" t="s">
        <v>2274</v>
      </c>
      <c r="I18798" s="73" t="s">
        <v>13452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36"/>
        <v>264000</v>
      </c>
      <c r="H18799" s="69" t="s">
        <v>536</v>
      </c>
      <c r="I18799" s="73" t="s">
        <v>13453</v>
      </c>
    </row>
    <row r="18800" spans="1:9" hidden="1" x14ac:dyDescent="0.25">
      <c r="A18800" s="218">
        <v>44816</v>
      </c>
      <c r="B18800" s="60" t="s">
        <v>7333</v>
      </c>
      <c r="C18800" s="60" t="s">
        <v>7332</v>
      </c>
      <c r="D18800" s="65">
        <v>1</v>
      </c>
      <c r="E18800" s="66" t="s">
        <v>31</v>
      </c>
      <c r="F18800" s="62">
        <v>58000</v>
      </c>
      <c r="G18800" s="68">
        <f t="shared" si="536"/>
        <v>58000</v>
      </c>
      <c r="H18800" s="69" t="s">
        <v>536</v>
      </c>
      <c r="I18800" s="73" t="s">
        <v>13453</v>
      </c>
    </row>
    <row r="18801" spans="1:9" hidden="1" x14ac:dyDescent="0.25">
      <c r="A18801" s="218">
        <v>44816</v>
      </c>
      <c r="B18801" s="63" t="s">
        <v>2024</v>
      </c>
      <c r="C18801" s="75" t="s">
        <v>7699</v>
      </c>
      <c r="D18801" s="88">
        <v>10</v>
      </c>
      <c r="E18801" s="76" t="s">
        <v>31</v>
      </c>
      <c r="F18801" s="67">
        <v>235000</v>
      </c>
      <c r="G18801" s="95">
        <f t="shared" si="536"/>
        <v>2350000</v>
      </c>
      <c r="H18801" s="69" t="s">
        <v>3015</v>
      </c>
      <c r="I18801" s="73" t="s">
        <v>13454</v>
      </c>
    </row>
    <row r="18802" spans="1:9" hidden="1" x14ac:dyDescent="0.25">
      <c r="A18802" s="218">
        <v>44816</v>
      </c>
      <c r="B18802" s="94" t="s">
        <v>7797</v>
      </c>
      <c r="C18802" s="75" t="s">
        <v>7699</v>
      </c>
      <c r="D18802" s="88">
        <v>10</v>
      </c>
      <c r="E18802" s="71" t="s">
        <v>31</v>
      </c>
      <c r="F18802" s="89">
        <v>65000</v>
      </c>
      <c r="G18802" s="68">
        <f t="shared" si="536"/>
        <v>650000</v>
      </c>
      <c r="H18802" s="69" t="s">
        <v>3015</v>
      </c>
      <c r="I18802" s="73" t="s">
        <v>13454</v>
      </c>
    </row>
    <row r="18803" spans="1:9" hidden="1" x14ac:dyDescent="0.25">
      <c r="A18803" s="218">
        <v>44816</v>
      </c>
      <c r="B18803" s="79" t="s">
        <v>101</v>
      </c>
      <c r="C18803" s="60" t="s">
        <v>13455</v>
      </c>
      <c r="D18803" s="65">
        <v>1</v>
      </c>
      <c r="E18803" s="76" t="s">
        <v>31</v>
      </c>
      <c r="F18803" s="72">
        <v>3400000</v>
      </c>
      <c r="G18803" s="68">
        <f t="shared" si="536"/>
        <v>3400000</v>
      </c>
      <c r="H18803" s="69" t="s">
        <v>3015</v>
      </c>
      <c r="I18803" s="73" t="s">
        <v>13454</v>
      </c>
    </row>
    <row r="18804" spans="1:9" hidden="1" x14ac:dyDescent="0.25">
      <c r="A18804" s="218">
        <v>44816</v>
      </c>
      <c r="B18804" s="63" t="s">
        <v>13456</v>
      </c>
      <c r="C18804" s="87" t="s">
        <v>13457</v>
      </c>
      <c r="D18804" s="88">
        <v>1</v>
      </c>
      <c r="E18804" s="71" t="s">
        <v>31</v>
      </c>
      <c r="F18804" s="89">
        <v>1650000</v>
      </c>
      <c r="G18804" s="95">
        <f t="shared" si="536"/>
        <v>1650000</v>
      </c>
      <c r="H18804" s="69" t="s">
        <v>3015</v>
      </c>
      <c r="I18804" s="73" t="s">
        <v>13454</v>
      </c>
    </row>
    <row r="18805" spans="1:9" hidden="1" x14ac:dyDescent="0.25">
      <c r="A18805" s="218">
        <v>44816</v>
      </c>
      <c r="B18805" s="63" t="s">
        <v>13456</v>
      </c>
      <c r="C18805" s="87" t="s">
        <v>13458</v>
      </c>
      <c r="D18805" s="65">
        <v>1</v>
      </c>
      <c r="E18805" s="76" t="s">
        <v>31</v>
      </c>
      <c r="F18805" s="89">
        <v>1650000</v>
      </c>
      <c r="G18805" s="95">
        <f t="shared" si="536"/>
        <v>1650000</v>
      </c>
      <c r="H18805" s="69" t="s">
        <v>3015</v>
      </c>
      <c r="I18805" s="73" t="s">
        <v>13454</v>
      </c>
    </row>
    <row r="18806" spans="1:9" hidden="1" x14ac:dyDescent="0.25">
      <c r="A18806" s="218">
        <v>44816</v>
      </c>
      <c r="B18806" s="63" t="s">
        <v>13456</v>
      </c>
      <c r="C18806" s="87" t="s">
        <v>13459</v>
      </c>
      <c r="D18806" s="88">
        <v>1</v>
      </c>
      <c r="E18806" s="71" t="s">
        <v>31</v>
      </c>
      <c r="F18806" s="89">
        <v>1650000</v>
      </c>
      <c r="G18806" s="95">
        <f t="shared" si="536"/>
        <v>1650000</v>
      </c>
      <c r="H18806" s="69" t="s">
        <v>3015</v>
      </c>
      <c r="I18806" s="73" t="s">
        <v>13454</v>
      </c>
    </row>
    <row r="18807" spans="1:9" hidden="1" x14ac:dyDescent="0.25">
      <c r="A18807" s="218">
        <v>44816</v>
      </c>
      <c r="B18807" s="63" t="s">
        <v>13456</v>
      </c>
      <c r="C18807" s="87" t="s">
        <v>13460</v>
      </c>
      <c r="D18807" s="65">
        <v>1</v>
      </c>
      <c r="E18807" s="76" t="s">
        <v>31</v>
      </c>
      <c r="F18807" s="89">
        <v>1650000</v>
      </c>
      <c r="G18807" s="68">
        <f t="shared" si="536"/>
        <v>1650000</v>
      </c>
      <c r="H18807" s="69" t="s">
        <v>3015</v>
      </c>
      <c r="I18807" s="73" t="s">
        <v>13454</v>
      </c>
    </row>
    <row r="18808" spans="1:9" hidden="1" x14ac:dyDescent="0.25">
      <c r="A18808" s="218">
        <v>44816</v>
      </c>
      <c r="B18808" s="63" t="s">
        <v>13456</v>
      </c>
      <c r="C18808" s="87" t="s">
        <v>13461</v>
      </c>
      <c r="D18808" s="88">
        <v>1</v>
      </c>
      <c r="E18808" s="71" t="s">
        <v>28</v>
      </c>
      <c r="F18808" s="89">
        <v>1650000</v>
      </c>
      <c r="G18808" s="95">
        <f t="shared" si="536"/>
        <v>1650000</v>
      </c>
      <c r="H18808" s="69" t="s">
        <v>3015</v>
      </c>
      <c r="I18808" s="73" t="s">
        <v>13454</v>
      </c>
    </row>
    <row r="18809" spans="1:9" hidden="1" x14ac:dyDescent="0.25">
      <c r="A18809" s="218">
        <v>44816</v>
      </c>
      <c r="B18809" s="63" t="s">
        <v>13456</v>
      </c>
      <c r="C18809" s="87" t="s">
        <v>13462</v>
      </c>
      <c r="D18809" s="65">
        <v>1</v>
      </c>
      <c r="E18809" s="66" t="s">
        <v>31</v>
      </c>
      <c r="F18809" s="89">
        <v>1650000</v>
      </c>
      <c r="G18809" s="68">
        <f t="shared" si="536"/>
        <v>1650000</v>
      </c>
      <c r="H18809" s="69" t="s">
        <v>3015</v>
      </c>
      <c r="I18809" s="73" t="s">
        <v>13454</v>
      </c>
    </row>
    <row r="18810" spans="1:9" hidden="1" x14ac:dyDescent="0.25">
      <c r="A18810" s="218">
        <v>44816</v>
      </c>
      <c r="B18810" s="94" t="s">
        <v>13463</v>
      </c>
      <c r="C18810" s="75" t="s">
        <v>13464</v>
      </c>
      <c r="D18810" s="65">
        <v>1</v>
      </c>
      <c r="E18810" s="66" t="s">
        <v>31</v>
      </c>
      <c r="F18810" s="67">
        <v>1050000</v>
      </c>
      <c r="G18810" s="68">
        <f t="shared" si="536"/>
        <v>1050000</v>
      </c>
      <c r="H18810" s="69" t="s">
        <v>3015</v>
      </c>
      <c r="I18810" s="73" t="s">
        <v>13454</v>
      </c>
    </row>
    <row r="18811" spans="1:9" hidden="1" x14ac:dyDescent="0.25">
      <c r="A18811" s="218">
        <v>44816</v>
      </c>
      <c r="B18811" s="94" t="s">
        <v>13463</v>
      </c>
      <c r="C18811" s="60" t="s">
        <v>13465</v>
      </c>
      <c r="D18811" s="65">
        <v>1</v>
      </c>
      <c r="E18811" s="66" t="s">
        <v>31</v>
      </c>
      <c r="F18811" s="67">
        <v>1050000</v>
      </c>
      <c r="G18811" s="68">
        <f t="shared" si="536"/>
        <v>1050000</v>
      </c>
      <c r="H18811" s="69" t="s">
        <v>3015</v>
      </c>
      <c r="I18811" s="73" t="s">
        <v>13454</v>
      </c>
    </row>
    <row r="18812" spans="1:9" hidden="1" x14ac:dyDescent="0.25">
      <c r="A18812" s="218">
        <v>44816</v>
      </c>
      <c r="B18812" s="60" t="s">
        <v>8027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36"/>
        <v>95000</v>
      </c>
      <c r="H18812" s="69" t="s">
        <v>8428</v>
      </c>
      <c r="I18812" s="73" t="s">
        <v>13466</v>
      </c>
    </row>
    <row r="18813" spans="1:9" hidden="1" x14ac:dyDescent="0.25">
      <c r="A18813" s="218">
        <v>44816</v>
      </c>
      <c r="B18813" s="63" t="s">
        <v>5623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36"/>
        <v>60000</v>
      </c>
      <c r="H18813" s="69" t="s">
        <v>8428</v>
      </c>
      <c r="I18813" s="73" t="s">
        <v>13466</v>
      </c>
    </row>
    <row r="18814" spans="1:9" hidden="1" x14ac:dyDescent="0.25">
      <c r="A18814" s="218">
        <v>44816</v>
      </c>
      <c r="B18814" s="60" t="s">
        <v>8023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36"/>
        <v>120000</v>
      </c>
      <c r="H18814" s="69" t="s">
        <v>13467</v>
      </c>
      <c r="I18814" s="73" t="s">
        <v>13466</v>
      </c>
    </row>
    <row r="18815" spans="1:9" hidden="1" x14ac:dyDescent="0.25">
      <c r="A18815" s="218">
        <v>44816</v>
      </c>
      <c r="B18815" s="94" t="s">
        <v>8028</v>
      </c>
      <c r="C18815" s="87" t="s">
        <v>8029</v>
      </c>
      <c r="D18815" s="65">
        <v>2</v>
      </c>
      <c r="E18815" s="66" t="s">
        <v>31</v>
      </c>
      <c r="F18815" s="72">
        <v>12500</v>
      </c>
      <c r="G18815" s="68">
        <f t="shared" si="536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36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7593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36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6847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36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8026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36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7752</v>
      </c>
      <c r="C18820" s="417" t="s">
        <v>796</v>
      </c>
      <c r="D18820" s="65">
        <v>1</v>
      </c>
      <c r="E18820" s="66" t="s">
        <v>31</v>
      </c>
      <c r="F18820" s="67">
        <v>7500</v>
      </c>
      <c r="G18820" s="68">
        <f t="shared" si="536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13468</v>
      </c>
      <c r="D18821" s="65">
        <v>1</v>
      </c>
      <c r="E18821" s="66" t="s">
        <v>71</v>
      </c>
      <c r="F18821" s="61">
        <v>2100000</v>
      </c>
      <c r="G18821" s="68">
        <f t="shared" si="536"/>
        <v>2100000</v>
      </c>
      <c r="H18821" s="86" t="s">
        <v>1266</v>
      </c>
      <c r="I18821" s="60" t="s">
        <v>13469</v>
      </c>
    </row>
    <row r="18822" spans="1:9" hidden="1" x14ac:dyDescent="0.25">
      <c r="A18822" s="218">
        <v>44816</v>
      </c>
      <c r="B18822" s="60" t="s">
        <v>115</v>
      </c>
      <c r="C18822" s="60" t="s">
        <v>13470</v>
      </c>
      <c r="D18822" s="65">
        <v>1</v>
      </c>
      <c r="E18822" s="66" t="s">
        <v>71</v>
      </c>
      <c r="F18822" s="61">
        <v>2100000</v>
      </c>
      <c r="G18822" s="68">
        <f t="shared" si="536"/>
        <v>2100000</v>
      </c>
      <c r="H18822" s="86" t="s">
        <v>1266</v>
      </c>
      <c r="I18822" s="60" t="s">
        <v>13469</v>
      </c>
    </row>
    <row r="18823" spans="1:9" hidden="1" x14ac:dyDescent="0.25">
      <c r="A18823" s="218">
        <v>44816</v>
      </c>
      <c r="B18823" s="60" t="s">
        <v>115</v>
      </c>
      <c r="C18823" s="60" t="s">
        <v>13471</v>
      </c>
      <c r="D18823" s="65">
        <v>1</v>
      </c>
      <c r="E18823" s="66" t="s">
        <v>71</v>
      </c>
      <c r="F18823" s="61">
        <v>2100000</v>
      </c>
      <c r="G18823" s="68">
        <f t="shared" si="536"/>
        <v>2100000</v>
      </c>
      <c r="H18823" s="86" t="s">
        <v>1266</v>
      </c>
      <c r="I18823" s="60" t="s">
        <v>13469</v>
      </c>
    </row>
    <row r="18824" spans="1:9" hidden="1" x14ac:dyDescent="0.25">
      <c r="A18824" s="218">
        <v>44816</v>
      </c>
      <c r="B18824" s="60" t="s">
        <v>115</v>
      </c>
      <c r="C18824" s="60" t="s">
        <v>13472</v>
      </c>
      <c r="D18824" s="65">
        <v>1</v>
      </c>
      <c r="E18824" s="66" t="s">
        <v>71</v>
      </c>
      <c r="F18824" s="61">
        <v>2100000</v>
      </c>
      <c r="G18824" s="68">
        <f t="shared" si="536"/>
        <v>2100000</v>
      </c>
      <c r="H18824" s="86" t="s">
        <v>1266</v>
      </c>
      <c r="I18824" s="60" t="s">
        <v>13469</v>
      </c>
    </row>
    <row r="18825" spans="1:9" hidden="1" x14ac:dyDescent="0.25">
      <c r="A18825" s="218">
        <v>44816</v>
      </c>
      <c r="B18825" s="94" t="s">
        <v>1087</v>
      </c>
      <c r="C18825" s="77" t="s">
        <v>13473</v>
      </c>
      <c r="D18825" s="65">
        <v>1</v>
      </c>
      <c r="E18825" s="66" t="s">
        <v>31</v>
      </c>
      <c r="F18825" s="61">
        <v>1050000</v>
      </c>
      <c r="G18825" s="68">
        <f t="shared" si="536"/>
        <v>1050000</v>
      </c>
      <c r="H18825" s="86" t="s">
        <v>1266</v>
      </c>
      <c r="I18825" s="60" t="s">
        <v>13474</v>
      </c>
    </row>
    <row r="18826" spans="1:9" hidden="1" x14ac:dyDescent="0.25">
      <c r="A18826" s="218">
        <v>44816</v>
      </c>
      <c r="B18826" s="94" t="s">
        <v>1087</v>
      </c>
      <c r="C18826" s="77" t="s">
        <v>13475</v>
      </c>
      <c r="D18826" s="65">
        <v>1</v>
      </c>
      <c r="E18826" s="66" t="s">
        <v>31</v>
      </c>
      <c r="F18826" s="61">
        <v>1050000</v>
      </c>
      <c r="G18826" s="68">
        <f t="shared" si="536"/>
        <v>1050000</v>
      </c>
      <c r="H18826" s="86" t="s">
        <v>1266</v>
      </c>
      <c r="I18826" s="60" t="s">
        <v>13474</v>
      </c>
    </row>
    <row r="18827" spans="1:9" hidden="1" x14ac:dyDescent="0.25">
      <c r="A18827" s="218">
        <v>44816</v>
      </c>
      <c r="B18827" s="94" t="s">
        <v>13476</v>
      </c>
      <c r="C18827" s="77" t="s">
        <v>13477</v>
      </c>
      <c r="D18827" s="65">
        <v>1</v>
      </c>
      <c r="E18827" s="66" t="s">
        <v>31</v>
      </c>
      <c r="F18827" s="61">
        <v>1050000</v>
      </c>
      <c r="G18827" s="68">
        <f t="shared" si="536"/>
        <v>1050000</v>
      </c>
      <c r="H18827" s="86" t="s">
        <v>1266</v>
      </c>
      <c r="I18827" s="60" t="s">
        <v>13474</v>
      </c>
    </row>
    <row r="18828" spans="1:9" hidden="1" x14ac:dyDescent="0.25">
      <c r="A18828" s="218">
        <v>44816</v>
      </c>
      <c r="B18828" s="94" t="s">
        <v>13478</v>
      </c>
      <c r="C18828" s="77" t="s">
        <v>13479</v>
      </c>
      <c r="D18828" s="65">
        <v>1</v>
      </c>
      <c r="E18828" s="66" t="s">
        <v>31</v>
      </c>
      <c r="F18828" s="61">
        <v>1050000</v>
      </c>
      <c r="G18828" s="68">
        <f t="shared" si="536"/>
        <v>1050000</v>
      </c>
      <c r="H18828" s="86" t="s">
        <v>1266</v>
      </c>
      <c r="I18828" s="60" t="s">
        <v>13474</v>
      </c>
    </row>
    <row r="18829" spans="1:9" hidden="1" x14ac:dyDescent="0.25">
      <c r="A18829" s="218">
        <v>44816</v>
      </c>
      <c r="B18829" s="94" t="s">
        <v>13480</v>
      </c>
      <c r="C18829" s="77" t="s">
        <v>13481</v>
      </c>
      <c r="D18829" s="65">
        <v>1</v>
      </c>
      <c r="E18829" s="66" t="s">
        <v>31</v>
      </c>
      <c r="F18829" s="61">
        <v>1050000</v>
      </c>
      <c r="G18829" s="68">
        <f t="shared" si="536"/>
        <v>1050000</v>
      </c>
      <c r="H18829" s="86" t="s">
        <v>1266</v>
      </c>
      <c r="I18829" s="60" t="s">
        <v>13474</v>
      </c>
    </row>
    <row r="18830" spans="1:9" hidden="1" x14ac:dyDescent="0.25">
      <c r="A18830" s="218">
        <v>44816</v>
      </c>
      <c r="B18830" s="94" t="s">
        <v>13482</v>
      </c>
      <c r="C18830" s="77" t="s">
        <v>13483</v>
      </c>
      <c r="D18830" s="65">
        <v>1</v>
      </c>
      <c r="E18830" s="66" t="s">
        <v>31</v>
      </c>
      <c r="F18830" s="61">
        <v>1050000</v>
      </c>
      <c r="G18830" s="68">
        <f t="shared" si="536"/>
        <v>1050000</v>
      </c>
      <c r="H18830" s="86" t="s">
        <v>1266</v>
      </c>
      <c r="I18830" s="60" t="s">
        <v>13474</v>
      </c>
    </row>
    <row r="18831" spans="1:9" hidden="1" x14ac:dyDescent="0.25">
      <c r="A18831" s="218">
        <v>44816</v>
      </c>
      <c r="B18831" s="94" t="s">
        <v>13484</v>
      </c>
      <c r="C18831" s="77" t="s">
        <v>13485</v>
      </c>
      <c r="D18831" s="65">
        <v>1</v>
      </c>
      <c r="E18831" s="66" t="s">
        <v>31</v>
      </c>
      <c r="F18831" s="61">
        <v>1050000</v>
      </c>
      <c r="G18831" s="68">
        <f t="shared" si="536"/>
        <v>1050000</v>
      </c>
      <c r="H18831" s="86" t="s">
        <v>1266</v>
      </c>
      <c r="I18831" s="60" t="s">
        <v>13474</v>
      </c>
    </row>
    <row r="18832" spans="1:9" hidden="1" x14ac:dyDescent="0.25">
      <c r="A18832" s="218">
        <v>44816</v>
      </c>
      <c r="B18832" s="94" t="s">
        <v>13486</v>
      </c>
      <c r="C18832" s="77" t="s">
        <v>13487</v>
      </c>
      <c r="D18832" s="65">
        <v>1</v>
      </c>
      <c r="E18832" s="66" t="s">
        <v>31</v>
      </c>
      <c r="F18832" s="61">
        <v>1050000</v>
      </c>
      <c r="G18832" s="68">
        <f t="shared" si="536"/>
        <v>1050000</v>
      </c>
      <c r="H18832" s="86" t="s">
        <v>1266</v>
      </c>
      <c r="I18832" s="60" t="s">
        <v>13474</v>
      </c>
    </row>
    <row r="18833" spans="1:9" hidden="1" x14ac:dyDescent="0.25">
      <c r="A18833" s="218">
        <v>44816</v>
      </c>
      <c r="B18833" s="94" t="s">
        <v>13488</v>
      </c>
      <c r="C18833" s="77" t="s">
        <v>13489</v>
      </c>
      <c r="D18833" s="65">
        <v>1</v>
      </c>
      <c r="E18833" s="66" t="s">
        <v>31</v>
      </c>
      <c r="F18833" s="61">
        <v>1050000</v>
      </c>
      <c r="G18833" s="68">
        <f t="shared" si="536"/>
        <v>1050000</v>
      </c>
      <c r="H18833" s="86" t="s">
        <v>1266</v>
      </c>
      <c r="I18833" s="60" t="s">
        <v>13474</v>
      </c>
    </row>
    <row r="18834" spans="1:9" hidden="1" x14ac:dyDescent="0.25">
      <c r="A18834" s="218">
        <v>44816</v>
      </c>
      <c r="B18834" s="94" t="s">
        <v>13490</v>
      </c>
      <c r="C18834" s="77" t="s">
        <v>13491</v>
      </c>
      <c r="D18834" s="65">
        <v>1</v>
      </c>
      <c r="E18834" s="66" t="s">
        <v>31</v>
      </c>
      <c r="F18834" s="61">
        <v>1050000</v>
      </c>
      <c r="G18834" s="68">
        <f t="shared" si="536"/>
        <v>1050000</v>
      </c>
      <c r="H18834" s="86" t="s">
        <v>1266</v>
      </c>
      <c r="I18834" s="60" t="s">
        <v>13474</v>
      </c>
    </row>
    <row r="18835" spans="1:9" hidden="1" x14ac:dyDescent="0.25">
      <c r="A18835" s="218">
        <v>44816</v>
      </c>
      <c r="B18835" s="63" t="s">
        <v>2024</v>
      </c>
      <c r="C18835" s="75" t="s">
        <v>7699</v>
      </c>
      <c r="D18835" s="88">
        <v>10</v>
      </c>
      <c r="E18835" s="76" t="s">
        <v>31</v>
      </c>
      <c r="F18835" s="67">
        <v>235000</v>
      </c>
      <c r="G18835" s="68">
        <f t="shared" si="536"/>
        <v>2350000</v>
      </c>
      <c r="H18835" s="86" t="s">
        <v>1266</v>
      </c>
      <c r="I18835" s="60" t="s">
        <v>13474</v>
      </c>
    </row>
    <row r="18836" spans="1:9" hidden="1" x14ac:dyDescent="0.25">
      <c r="A18836" s="218">
        <v>44816</v>
      </c>
      <c r="B18836" s="94" t="s">
        <v>7797</v>
      </c>
      <c r="C18836" s="75" t="s">
        <v>7699</v>
      </c>
      <c r="D18836" s="88">
        <v>10</v>
      </c>
      <c r="E18836" s="71" t="s">
        <v>31</v>
      </c>
      <c r="F18836" s="89">
        <v>65000</v>
      </c>
      <c r="G18836" s="68">
        <f t="shared" si="536"/>
        <v>650000</v>
      </c>
      <c r="H18836" s="86" t="s">
        <v>1266</v>
      </c>
      <c r="I18836" s="60" t="s">
        <v>13474</v>
      </c>
    </row>
    <row r="18837" spans="1:9" hidden="1" x14ac:dyDescent="0.25">
      <c r="A18837" s="218">
        <v>44846</v>
      </c>
      <c r="B18837" s="94" t="s">
        <v>8030</v>
      </c>
      <c r="C18837" s="60" t="s">
        <v>7721</v>
      </c>
      <c r="D18837" s="65">
        <v>1</v>
      </c>
      <c r="E18837" s="66" t="s">
        <v>31</v>
      </c>
      <c r="F18837" s="67">
        <v>1</v>
      </c>
      <c r="G18837" s="68">
        <f t="shared" si="536"/>
        <v>1</v>
      </c>
      <c r="H18837" s="69" t="s">
        <v>749</v>
      </c>
      <c r="I18837" s="73"/>
    </row>
    <row r="18838" spans="1:9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36"/>
        <v>33000</v>
      </c>
      <c r="H18838" s="69" t="s">
        <v>7813</v>
      </c>
      <c r="I18838" s="73"/>
    </row>
    <row r="18839" spans="1:9" hidden="1" x14ac:dyDescent="0.25">
      <c r="A18839" s="218">
        <v>44846</v>
      </c>
      <c r="B18839" s="74" t="s">
        <v>8031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36"/>
        <v>40000</v>
      </c>
      <c r="H18839" s="69" t="s">
        <v>7813</v>
      </c>
      <c r="I18839" s="73"/>
    </row>
    <row r="18840" spans="1:9" hidden="1" x14ac:dyDescent="0.25">
      <c r="A18840" s="218">
        <v>44846</v>
      </c>
      <c r="B18840" s="74" t="s">
        <v>8036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36"/>
        <v>38500</v>
      </c>
      <c r="H18840" s="69" t="s">
        <v>7813</v>
      </c>
      <c r="I18840" s="73"/>
    </row>
    <row r="18841" spans="1:9" hidden="1" x14ac:dyDescent="0.25">
      <c r="A18841" s="218">
        <v>44846</v>
      </c>
      <c r="B18841" s="60" t="s">
        <v>8032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36"/>
        <v>15000</v>
      </c>
      <c r="H18841" s="69" t="s">
        <v>7813</v>
      </c>
      <c r="I18841" s="73"/>
    </row>
    <row r="18842" spans="1:9" hidden="1" x14ac:dyDescent="0.25">
      <c r="A18842" s="218">
        <v>44846</v>
      </c>
      <c r="B18842" s="94" t="s">
        <v>8033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36"/>
        <v>6000</v>
      </c>
      <c r="H18842" s="69" t="s">
        <v>7813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36"/>
        <v>7500</v>
      </c>
      <c r="H18843" s="86" t="s">
        <v>7813</v>
      </c>
      <c r="I18843" s="73"/>
    </row>
    <row r="18844" spans="1:9" hidden="1" x14ac:dyDescent="0.25">
      <c r="A18844" s="218">
        <v>44846</v>
      </c>
      <c r="B18844" s="60" t="s">
        <v>13186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36"/>
        <v>44000</v>
      </c>
      <c r="H18844" s="86" t="s">
        <v>7813</v>
      </c>
      <c r="I18844" s="73"/>
    </row>
    <row r="18845" spans="1:9" hidden="1" x14ac:dyDescent="0.25">
      <c r="A18845" s="218">
        <v>44846</v>
      </c>
      <c r="B18845" s="60" t="s">
        <v>4287</v>
      </c>
      <c r="C18845" s="60"/>
      <c r="D18845" s="88">
        <v>70</v>
      </c>
      <c r="E18845" s="71" t="s">
        <v>31</v>
      </c>
      <c r="F18845" s="72">
        <v>750</v>
      </c>
      <c r="G18845" s="68">
        <f t="shared" si="536"/>
        <v>52500</v>
      </c>
      <c r="H18845" s="86" t="s">
        <v>7813</v>
      </c>
      <c r="I18845" s="73"/>
    </row>
    <row r="18846" spans="1:9" hidden="1" x14ac:dyDescent="0.25">
      <c r="A18846" s="218">
        <v>44846</v>
      </c>
      <c r="B18846" s="80" t="s">
        <v>8034</v>
      </c>
      <c r="C18846" s="87" t="s">
        <v>3982</v>
      </c>
      <c r="D18846" s="65">
        <v>1</v>
      </c>
      <c r="E18846" s="76" t="s">
        <v>31</v>
      </c>
      <c r="F18846" s="72">
        <v>57000</v>
      </c>
      <c r="G18846" s="95">
        <f t="shared" si="536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8035</v>
      </c>
      <c r="C18847" s="87" t="s">
        <v>3982</v>
      </c>
      <c r="D18847" s="65">
        <v>4</v>
      </c>
      <c r="E18847" s="76" t="s">
        <v>31</v>
      </c>
      <c r="F18847" s="68">
        <v>3000</v>
      </c>
      <c r="G18847" s="95">
        <f t="shared" si="536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4909</v>
      </c>
      <c r="C18848" s="60" t="s">
        <v>13492</v>
      </c>
      <c r="D18848" s="65">
        <v>1</v>
      </c>
      <c r="E18848" s="66" t="s">
        <v>71</v>
      </c>
      <c r="F18848" s="67">
        <v>2100000</v>
      </c>
      <c r="G18848" s="95">
        <f t="shared" si="536"/>
        <v>2100000</v>
      </c>
      <c r="H18848" s="69" t="s">
        <v>3530</v>
      </c>
      <c r="I18848" s="73" t="s">
        <v>13493</v>
      </c>
    </row>
    <row r="18849" spans="1:9" hidden="1" x14ac:dyDescent="0.25">
      <c r="A18849" s="218">
        <v>44846</v>
      </c>
      <c r="B18849" s="60" t="s">
        <v>4909</v>
      </c>
      <c r="C18849" s="60" t="s">
        <v>13494</v>
      </c>
      <c r="D18849" s="65">
        <v>1</v>
      </c>
      <c r="E18849" s="95" t="s">
        <v>71</v>
      </c>
      <c r="F18849" s="105">
        <v>2100000</v>
      </c>
      <c r="G18849" s="95">
        <f t="shared" si="536"/>
        <v>2100000</v>
      </c>
      <c r="H18849" s="69" t="s">
        <v>3530</v>
      </c>
      <c r="I18849" s="73" t="s">
        <v>13493</v>
      </c>
    </row>
    <row r="18850" spans="1:9" hidden="1" x14ac:dyDescent="0.25">
      <c r="A18850" s="218">
        <v>44846</v>
      </c>
      <c r="B18850" s="63" t="s">
        <v>7680</v>
      </c>
      <c r="C18850" s="75" t="s">
        <v>7681</v>
      </c>
      <c r="D18850" s="65">
        <v>3</v>
      </c>
      <c r="E18850" s="118" t="s">
        <v>31</v>
      </c>
      <c r="F18850" s="68">
        <v>130000</v>
      </c>
      <c r="G18850" s="95">
        <f t="shared" si="536"/>
        <v>390000</v>
      </c>
      <c r="H18850" s="69" t="s">
        <v>3530</v>
      </c>
      <c r="I18850" s="73" t="s">
        <v>13493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37">F18851*D18851</f>
        <v>888079</v>
      </c>
      <c r="H18851" s="69" t="s">
        <v>3530</v>
      </c>
      <c r="I18851" s="73" t="s">
        <v>13493</v>
      </c>
    </row>
    <row r="18852" spans="1:9" hidden="1" x14ac:dyDescent="0.25">
      <c r="A18852" s="218">
        <v>44846</v>
      </c>
      <c r="B18852" s="63" t="s">
        <v>7680</v>
      </c>
      <c r="C18852" s="75" t="s">
        <v>7681</v>
      </c>
      <c r="D18852" s="65">
        <v>1</v>
      </c>
      <c r="E18852" s="118" t="s">
        <v>31</v>
      </c>
      <c r="F18852" s="68">
        <v>130000</v>
      </c>
      <c r="G18852" s="68">
        <f t="shared" si="537"/>
        <v>130000</v>
      </c>
      <c r="H18852" s="69" t="s">
        <v>166</v>
      </c>
      <c r="I18852" s="73" t="s">
        <v>13495</v>
      </c>
    </row>
    <row r="18853" spans="1:9" hidden="1" x14ac:dyDescent="0.25">
      <c r="A18853" s="218">
        <v>44846</v>
      </c>
      <c r="B18853" s="79" t="s">
        <v>148</v>
      </c>
      <c r="C18853" s="60" t="s">
        <v>13496</v>
      </c>
      <c r="D18853" s="65">
        <v>1</v>
      </c>
      <c r="E18853" s="66" t="s">
        <v>31</v>
      </c>
      <c r="F18853" s="67">
        <v>184000</v>
      </c>
      <c r="G18853" s="68">
        <f t="shared" si="537"/>
        <v>184000</v>
      </c>
      <c r="H18853" s="69" t="s">
        <v>126</v>
      </c>
      <c r="I18853" s="73" t="s">
        <v>13497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37"/>
        <v>193500</v>
      </c>
      <c r="H18854" s="69" t="s">
        <v>126</v>
      </c>
      <c r="I18854" s="73" t="s">
        <v>13497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37"/>
        <v>40000</v>
      </c>
      <c r="H18855" s="69" t="s">
        <v>126</v>
      </c>
      <c r="I18855" s="73" t="s">
        <v>13497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37"/>
        <v>75000</v>
      </c>
      <c r="H18856" s="69" t="s">
        <v>126</v>
      </c>
      <c r="I18856" s="73" t="s">
        <v>13497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37"/>
        <v>28000</v>
      </c>
      <c r="H18857" s="69" t="s">
        <v>126</v>
      </c>
      <c r="I18857" s="73" t="s">
        <v>13497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37"/>
        <v>10000</v>
      </c>
      <c r="H18858" s="69" t="s">
        <v>126</v>
      </c>
      <c r="I18858" s="73" t="s">
        <v>13497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37"/>
        <v>26000</v>
      </c>
      <c r="H18859" s="69" t="s">
        <v>126</v>
      </c>
      <c r="I18859" s="73" t="s">
        <v>13497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37"/>
        <v>224000</v>
      </c>
      <c r="H18860" s="69" t="s">
        <v>2214</v>
      </c>
      <c r="I18860" s="73" t="s">
        <v>13498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37"/>
        <v>80000</v>
      </c>
      <c r="H18861" s="69" t="s">
        <v>2214</v>
      </c>
      <c r="I18861" s="73" t="s">
        <v>13498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37"/>
        <v>208000</v>
      </c>
      <c r="H18862" s="69" t="s">
        <v>2214</v>
      </c>
      <c r="I18862" s="73" t="s">
        <v>13498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37"/>
        <v>80000</v>
      </c>
      <c r="H18863" s="69" t="s">
        <v>2214</v>
      </c>
      <c r="I18863" s="73" t="s">
        <v>13498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56">
        <v>0.3</v>
      </c>
      <c r="E18864" s="657" t="s">
        <v>137</v>
      </c>
      <c r="F18864" s="397">
        <v>86250</v>
      </c>
      <c r="G18864" s="68">
        <f t="shared" si="537"/>
        <v>25875</v>
      </c>
      <c r="H18864" s="69" t="s">
        <v>2214</v>
      </c>
      <c r="I18864" s="73" t="s">
        <v>13498</v>
      </c>
    </row>
    <row r="18865" spans="1:9" hidden="1" x14ac:dyDescent="0.25">
      <c r="A18865" s="218">
        <v>44846</v>
      </c>
      <c r="B18865" s="74" t="s">
        <v>7552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37"/>
        <v>210000</v>
      </c>
      <c r="H18865" s="69" t="s">
        <v>2214</v>
      </c>
      <c r="I18865" s="73" t="s">
        <v>13498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37"/>
        <v>25000</v>
      </c>
      <c r="H18866" s="69" t="s">
        <v>1101</v>
      </c>
      <c r="I18866" s="73" t="s">
        <v>13499</v>
      </c>
    </row>
    <row r="18867" spans="1:9" hidden="1" x14ac:dyDescent="0.25">
      <c r="A18867" s="218">
        <v>44846</v>
      </c>
      <c r="B18867" s="60" t="s">
        <v>6981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37"/>
        <v>1305804</v>
      </c>
      <c r="H18867" s="69" t="s">
        <v>13500</v>
      </c>
      <c r="I18867" s="60" t="s">
        <v>13501</v>
      </c>
    </row>
    <row r="18868" spans="1:9" hidden="1" x14ac:dyDescent="0.25">
      <c r="A18868" s="218">
        <v>44846</v>
      </c>
      <c r="B18868" s="75" t="s">
        <v>6984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37"/>
        <v>940224</v>
      </c>
      <c r="H18868" s="69" t="s">
        <v>13500</v>
      </c>
      <c r="I18868" s="60" t="s">
        <v>13501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37"/>
        <v>2538200</v>
      </c>
      <c r="H18869" s="69" t="s">
        <v>13500</v>
      </c>
      <c r="I18869" s="60" t="s">
        <v>13501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37"/>
        <v>613164</v>
      </c>
      <c r="H18870" s="69" t="s">
        <v>13500</v>
      </c>
      <c r="I18870" s="60" t="s">
        <v>13501</v>
      </c>
    </row>
    <row r="18871" spans="1:9" hidden="1" x14ac:dyDescent="0.25">
      <c r="A18871" s="218">
        <v>44846</v>
      </c>
      <c r="B18871" s="132" t="s">
        <v>6985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37"/>
        <v>248936</v>
      </c>
      <c r="H18871" s="69" t="s">
        <v>13500</v>
      </c>
      <c r="I18871" s="60" t="s">
        <v>13501</v>
      </c>
    </row>
    <row r="18872" spans="1:9" hidden="1" x14ac:dyDescent="0.25">
      <c r="A18872" s="218">
        <v>44846</v>
      </c>
      <c r="B18872" s="63" t="s">
        <v>6982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37"/>
        <v>576608</v>
      </c>
      <c r="H18872" s="69" t="s">
        <v>13500</v>
      </c>
      <c r="I18872" s="60" t="s">
        <v>13501</v>
      </c>
    </row>
    <row r="18873" spans="1:9" hidden="1" x14ac:dyDescent="0.25">
      <c r="A18873" s="218">
        <v>44846</v>
      </c>
      <c r="B18873" s="60" t="s">
        <v>6983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37"/>
        <v>222296</v>
      </c>
      <c r="H18873" s="69" t="s">
        <v>13500</v>
      </c>
      <c r="I18873" s="60" t="s">
        <v>13501</v>
      </c>
    </row>
    <row r="18874" spans="1:9" hidden="1" x14ac:dyDescent="0.25">
      <c r="A18874" s="218">
        <v>44846</v>
      </c>
      <c r="B18874" s="63" t="s">
        <v>6980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37"/>
        <v>7641536</v>
      </c>
      <c r="H18874" s="69" t="s">
        <v>13500</v>
      </c>
      <c r="I18874" s="60" t="s">
        <v>13501</v>
      </c>
    </row>
    <row r="18875" spans="1:9" hidden="1" x14ac:dyDescent="0.25">
      <c r="A18875" s="218">
        <v>44846</v>
      </c>
      <c r="B18875" s="132" t="s">
        <v>6986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37"/>
        <v>632256</v>
      </c>
      <c r="H18875" s="69" t="s">
        <v>13500</v>
      </c>
      <c r="I18875" s="60" t="s">
        <v>13501</v>
      </c>
    </row>
    <row r="18876" spans="1:9" hidden="1" x14ac:dyDescent="0.25">
      <c r="A18876" s="218">
        <v>44846</v>
      </c>
      <c r="B18876" s="60" t="s">
        <v>6979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37"/>
        <v>846142</v>
      </c>
      <c r="H18876" s="69" t="s">
        <v>13500</v>
      </c>
      <c r="I18876" s="60" t="s">
        <v>13501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37"/>
        <v>860768</v>
      </c>
      <c r="H18877" s="69" t="s">
        <v>13500</v>
      </c>
      <c r="I18877" s="60" t="s">
        <v>13501</v>
      </c>
    </row>
    <row r="18878" spans="1:9" hidden="1" x14ac:dyDescent="0.25">
      <c r="A18878" s="218">
        <v>44846</v>
      </c>
      <c r="B18878" s="74" t="s">
        <v>8016</v>
      </c>
      <c r="C18878" s="87" t="s">
        <v>8017</v>
      </c>
      <c r="D18878" s="65">
        <v>8</v>
      </c>
      <c r="E18878" s="76" t="s">
        <v>31</v>
      </c>
      <c r="F18878" s="72">
        <v>60680</v>
      </c>
      <c r="G18878" s="68">
        <f t="shared" si="537"/>
        <v>485440</v>
      </c>
      <c r="H18878" s="69" t="s">
        <v>8018</v>
      </c>
      <c r="I18878" s="60" t="s">
        <v>13502</v>
      </c>
    </row>
    <row r="18879" spans="1:9" hidden="1" x14ac:dyDescent="0.25">
      <c r="A18879" s="218">
        <v>44846</v>
      </c>
      <c r="B18879" s="60" t="s">
        <v>8019</v>
      </c>
      <c r="C18879" s="87" t="s">
        <v>8017</v>
      </c>
      <c r="D18879" s="65">
        <v>4</v>
      </c>
      <c r="E18879" s="76" t="s">
        <v>31</v>
      </c>
      <c r="F18879" s="72">
        <v>1</v>
      </c>
      <c r="G18879" s="68">
        <f t="shared" si="537"/>
        <v>4</v>
      </c>
      <c r="H18879" s="69" t="s">
        <v>8018</v>
      </c>
      <c r="I18879" s="60" t="s">
        <v>13502</v>
      </c>
    </row>
    <row r="18880" spans="1:9" hidden="1" x14ac:dyDescent="0.25">
      <c r="A18880" s="218">
        <v>44846</v>
      </c>
      <c r="B18880" s="94" t="s">
        <v>8020</v>
      </c>
      <c r="C18880" s="87" t="s">
        <v>8017</v>
      </c>
      <c r="D18880" s="65">
        <v>4</v>
      </c>
      <c r="E18880" s="66" t="s">
        <v>31</v>
      </c>
      <c r="F18880" s="67">
        <v>1</v>
      </c>
      <c r="G18880" s="72">
        <f t="shared" si="537"/>
        <v>4</v>
      </c>
      <c r="H18880" s="69" t="s">
        <v>8018</v>
      </c>
      <c r="I18880" s="60" t="s">
        <v>13502</v>
      </c>
    </row>
    <row r="18881" spans="1:9" hidden="1" x14ac:dyDescent="0.25">
      <c r="A18881" s="218">
        <v>44846</v>
      </c>
      <c r="B18881" s="80" t="s">
        <v>8021</v>
      </c>
      <c r="C18881" s="87" t="s">
        <v>8017</v>
      </c>
      <c r="D18881" s="65">
        <v>4</v>
      </c>
      <c r="E18881" s="76" t="s">
        <v>31</v>
      </c>
      <c r="F18881" s="72">
        <v>1</v>
      </c>
      <c r="G18881" s="95">
        <f t="shared" si="537"/>
        <v>4</v>
      </c>
      <c r="H18881" s="69" t="s">
        <v>8018</v>
      </c>
      <c r="I18881" s="60" t="s">
        <v>13502</v>
      </c>
    </row>
    <row r="18882" spans="1:9" hidden="1" x14ac:dyDescent="0.25">
      <c r="A18882" s="218">
        <v>44846</v>
      </c>
      <c r="B18882" s="60" t="s">
        <v>8022</v>
      </c>
      <c r="C18882" s="87" t="s">
        <v>8017</v>
      </c>
      <c r="D18882" s="65">
        <v>4</v>
      </c>
      <c r="E18882" s="76" t="s">
        <v>31</v>
      </c>
      <c r="F18882" s="68">
        <v>1</v>
      </c>
      <c r="G18882" s="95">
        <f t="shared" si="537"/>
        <v>4</v>
      </c>
      <c r="H18882" s="69" t="s">
        <v>8018</v>
      </c>
      <c r="I18882" s="60" t="s">
        <v>13502</v>
      </c>
    </row>
    <row r="18883" spans="1:9" hidden="1" x14ac:dyDescent="0.25">
      <c r="A18883" s="218">
        <v>44846</v>
      </c>
      <c r="B18883" s="94" t="s">
        <v>1087</v>
      </c>
      <c r="C18883" s="60" t="s">
        <v>13503</v>
      </c>
      <c r="D18883" s="60">
        <v>1</v>
      </c>
      <c r="E18883" s="60" t="s">
        <v>31</v>
      </c>
      <c r="F18883" s="61">
        <v>787500</v>
      </c>
      <c r="G18883" s="68">
        <f t="shared" si="537"/>
        <v>787500</v>
      </c>
      <c r="H18883" s="86" t="s">
        <v>696</v>
      </c>
      <c r="I18883" s="60" t="s">
        <v>13504</v>
      </c>
    </row>
    <row r="18884" spans="1:9" hidden="1" x14ac:dyDescent="0.25">
      <c r="A18884" s="218">
        <v>44846</v>
      </c>
      <c r="B18884" s="94" t="s">
        <v>13476</v>
      </c>
      <c r="C18884" s="60" t="s">
        <v>13505</v>
      </c>
      <c r="D18884" s="60">
        <v>1</v>
      </c>
      <c r="E18884" s="60" t="s">
        <v>31</v>
      </c>
      <c r="F18884" s="61">
        <v>1050000</v>
      </c>
      <c r="G18884" s="68">
        <f t="shared" si="537"/>
        <v>1050000</v>
      </c>
      <c r="H18884" s="86" t="s">
        <v>696</v>
      </c>
      <c r="I18884" s="60" t="s">
        <v>13504</v>
      </c>
    </row>
    <row r="18885" spans="1:9" hidden="1" x14ac:dyDescent="0.25">
      <c r="A18885" s="218">
        <v>44846</v>
      </c>
      <c r="B18885" s="94" t="s">
        <v>13476</v>
      </c>
      <c r="C18885" s="60" t="s">
        <v>13506</v>
      </c>
      <c r="D18885" s="60">
        <v>1</v>
      </c>
      <c r="E18885" s="60" t="s">
        <v>31</v>
      </c>
      <c r="F18885" s="61">
        <v>1050000</v>
      </c>
      <c r="G18885" s="68">
        <f t="shared" si="537"/>
        <v>1050000</v>
      </c>
      <c r="H18885" s="86" t="s">
        <v>696</v>
      </c>
      <c r="I18885" s="60" t="s">
        <v>13504</v>
      </c>
    </row>
    <row r="18886" spans="1:9" hidden="1" x14ac:dyDescent="0.25">
      <c r="A18886" s="218">
        <v>44846</v>
      </c>
      <c r="B18886" s="94" t="s">
        <v>13476</v>
      </c>
      <c r="C18886" s="60" t="s">
        <v>13507</v>
      </c>
      <c r="D18886" s="60">
        <v>1</v>
      </c>
      <c r="E18886" s="60" t="s">
        <v>31</v>
      </c>
      <c r="F18886" s="61">
        <v>1050000</v>
      </c>
      <c r="G18886" s="68">
        <f t="shared" si="537"/>
        <v>1050000</v>
      </c>
      <c r="H18886" s="86" t="s">
        <v>696</v>
      </c>
      <c r="I18886" s="60" t="s">
        <v>13504</v>
      </c>
    </row>
    <row r="18887" spans="1:9" hidden="1" x14ac:dyDescent="0.25">
      <c r="A18887" s="218">
        <v>44846</v>
      </c>
      <c r="B18887" s="60" t="s">
        <v>9400</v>
      </c>
      <c r="C18887" s="60" t="s">
        <v>13508</v>
      </c>
      <c r="D18887" s="60">
        <v>1</v>
      </c>
      <c r="E18887" s="60" t="s">
        <v>31</v>
      </c>
      <c r="F18887" s="61">
        <v>500000</v>
      </c>
      <c r="G18887" s="68">
        <f t="shared" si="537"/>
        <v>500000</v>
      </c>
      <c r="H18887" s="86" t="s">
        <v>696</v>
      </c>
      <c r="I18887" s="60" t="s">
        <v>13504</v>
      </c>
    </row>
    <row r="18888" spans="1:9" hidden="1" x14ac:dyDescent="0.25">
      <c r="A18888" s="218">
        <v>44846</v>
      </c>
      <c r="B18888" s="60" t="s">
        <v>9400</v>
      </c>
      <c r="C18888" s="60" t="s">
        <v>13509</v>
      </c>
      <c r="D18888" s="60">
        <v>1</v>
      </c>
      <c r="E18888" s="60" t="s">
        <v>31</v>
      </c>
      <c r="F18888" s="61">
        <v>500000</v>
      </c>
      <c r="G18888" s="68">
        <f t="shared" si="537"/>
        <v>500000</v>
      </c>
      <c r="H18888" s="86" t="s">
        <v>696</v>
      </c>
      <c r="I18888" s="60" t="s">
        <v>13504</v>
      </c>
    </row>
    <row r="18889" spans="1:9" hidden="1" x14ac:dyDescent="0.25">
      <c r="A18889" s="218">
        <v>44846</v>
      </c>
      <c r="B18889" s="60" t="s">
        <v>9400</v>
      </c>
      <c r="C18889" s="60" t="s">
        <v>9401</v>
      </c>
      <c r="D18889" s="60">
        <v>1</v>
      </c>
      <c r="E18889" s="60" t="s">
        <v>31</v>
      </c>
      <c r="F18889" s="61">
        <v>500000</v>
      </c>
      <c r="G18889" s="68">
        <f t="shared" si="537"/>
        <v>500000</v>
      </c>
      <c r="H18889" s="86" t="s">
        <v>696</v>
      </c>
      <c r="I18889" s="60" t="s">
        <v>13504</v>
      </c>
    </row>
    <row r="18890" spans="1:9" hidden="1" x14ac:dyDescent="0.25">
      <c r="A18890" s="218">
        <v>44846</v>
      </c>
      <c r="B18890" s="60" t="s">
        <v>9400</v>
      </c>
      <c r="C18890" s="60" t="s">
        <v>13510</v>
      </c>
      <c r="D18890" s="60">
        <v>1</v>
      </c>
      <c r="E18890" s="60" t="s">
        <v>31</v>
      </c>
      <c r="F18890" s="61">
        <v>500000</v>
      </c>
      <c r="G18890" s="68">
        <f t="shared" si="537"/>
        <v>500000</v>
      </c>
      <c r="H18890" s="86" t="s">
        <v>696</v>
      </c>
      <c r="I18890" s="60" t="s">
        <v>13504</v>
      </c>
    </row>
    <row r="18891" spans="1:9" hidden="1" x14ac:dyDescent="0.25">
      <c r="A18891" s="218">
        <v>44846</v>
      </c>
      <c r="B18891" s="60" t="s">
        <v>13511</v>
      </c>
      <c r="C18891" s="60" t="s">
        <v>13512</v>
      </c>
      <c r="D18891" s="60">
        <v>1</v>
      </c>
      <c r="E18891" s="60" t="s">
        <v>31</v>
      </c>
      <c r="F18891" s="61">
        <v>1000000</v>
      </c>
      <c r="G18891" s="68">
        <f t="shared" si="537"/>
        <v>1000000</v>
      </c>
      <c r="H18891" s="86" t="s">
        <v>696</v>
      </c>
      <c r="I18891" s="60" t="s">
        <v>13513</v>
      </c>
    </row>
    <row r="18892" spans="1:9" hidden="1" x14ac:dyDescent="0.25">
      <c r="A18892" s="218">
        <v>44846</v>
      </c>
      <c r="B18892" s="60" t="s">
        <v>13514</v>
      </c>
      <c r="C18892" s="60" t="s">
        <v>13512</v>
      </c>
      <c r="D18892" s="60">
        <v>1</v>
      </c>
      <c r="E18892" s="60" t="s">
        <v>31</v>
      </c>
      <c r="F18892" s="61">
        <v>1000000</v>
      </c>
      <c r="G18892" s="68">
        <f t="shared" si="537"/>
        <v>1000000</v>
      </c>
      <c r="H18892" s="86" t="s">
        <v>696</v>
      </c>
      <c r="I18892" s="60" t="s">
        <v>13513</v>
      </c>
    </row>
    <row r="18893" spans="1:9" hidden="1" x14ac:dyDescent="0.25">
      <c r="A18893" s="218">
        <v>44846</v>
      </c>
      <c r="B18893" s="79" t="s">
        <v>5651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37"/>
        <v>500000</v>
      </c>
      <c r="H18893" s="86" t="s">
        <v>696</v>
      </c>
      <c r="I18893" s="60" t="s">
        <v>13513</v>
      </c>
    </row>
    <row r="18894" spans="1:9" hidden="1" x14ac:dyDescent="0.25">
      <c r="A18894" s="218">
        <v>44846</v>
      </c>
      <c r="B18894" s="60" t="s">
        <v>13515</v>
      </c>
      <c r="C18894" s="60" t="s">
        <v>13516</v>
      </c>
      <c r="D18894" s="60">
        <v>1</v>
      </c>
      <c r="E18894" s="60" t="s">
        <v>205</v>
      </c>
      <c r="F18894" s="60">
        <v>1</v>
      </c>
      <c r="G18894" s="68">
        <f t="shared" si="537"/>
        <v>1</v>
      </c>
      <c r="H18894" s="86" t="s">
        <v>696</v>
      </c>
      <c r="I18894" s="60" t="s">
        <v>13513</v>
      </c>
    </row>
    <row r="18895" spans="1:9" hidden="1" x14ac:dyDescent="0.25">
      <c r="A18895" s="218">
        <v>44846</v>
      </c>
      <c r="B18895" s="60" t="s">
        <v>8037</v>
      </c>
      <c r="C18895" s="60" t="s">
        <v>8038</v>
      </c>
      <c r="D18895" s="65">
        <v>1</v>
      </c>
      <c r="E18895" s="71" t="s">
        <v>638</v>
      </c>
      <c r="F18895" s="67">
        <v>350000</v>
      </c>
      <c r="G18895" s="68">
        <f t="shared" si="537"/>
        <v>350000</v>
      </c>
      <c r="H18895" s="69" t="s">
        <v>8039</v>
      </c>
      <c r="I18895" s="60"/>
    </row>
    <row r="18896" spans="1:9" hidden="1" x14ac:dyDescent="0.25">
      <c r="A18896" s="218">
        <v>44846</v>
      </c>
      <c r="B18896" s="60" t="s">
        <v>8040</v>
      </c>
      <c r="C18896" s="60" t="s">
        <v>8038</v>
      </c>
      <c r="D18896" s="88">
        <v>1</v>
      </c>
      <c r="E18896" s="71" t="s">
        <v>638</v>
      </c>
      <c r="F18896" s="89">
        <v>270000</v>
      </c>
      <c r="G18896" s="95">
        <f t="shared" si="537"/>
        <v>270000</v>
      </c>
      <c r="H18896" s="69" t="s">
        <v>8039</v>
      </c>
      <c r="I18896" s="60"/>
    </row>
    <row r="18897" spans="1:9" hidden="1" x14ac:dyDescent="0.25">
      <c r="A18897" s="218">
        <v>44846</v>
      </c>
      <c r="B18897" s="60" t="s">
        <v>8041</v>
      </c>
      <c r="C18897" s="87" t="s">
        <v>8038</v>
      </c>
      <c r="D18897" s="65">
        <v>1</v>
      </c>
      <c r="E18897" s="76" t="s">
        <v>638</v>
      </c>
      <c r="F18897" s="72">
        <v>130000</v>
      </c>
      <c r="G18897" s="95">
        <f t="shared" si="537"/>
        <v>130000</v>
      </c>
      <c r="H18897" s="69" t="s">
        <v>8039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37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13186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37"/>
        <v>70000</v>
      </c>
      <c r="H18899" s="69" t="s">
        <v>7813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37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7813</v>
      </c>
      <c r="I18901" s="73"/>
    </row>
    <row r="18902" spans="1:9" hidden="1" x14ac:dyDescent="0.25">
      <c r="A18902" s="218">
        <v>44907</v>
      </c>
      <c r="B18902" s="94" t="s">
        <v>8044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8045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8046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7813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37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37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13517</v>
      </c>
      <c r="D18909" s="65">
        <v>1</v>
      </c>
      <c r="E18909" s="76" t="s">
        <v>31</v>
      </c>
      <c r="F18909" s="68">
        <v>2100000</v>
      </c>
      <c r="G18909" s="95">
        <f t="shared" ref="G18909:G18924" si="538">F18909*D18909</f>
        <v>2100000</v>
      </c>
      <c r="H18909" s="69" t="s">
        <v>3239</v>
      </c>
      <c r="I18909" s="73" t="s">
        <v>13518</v>
      </c>
    </row>
    <row r="18910" spans="1:9" hidden="1" x14ac:dyDescent="0.25">
      <c r="A18910" s="218">
        <v>44907</v>
      </c>
      <c r="B18910" s="60" t="s">
        <v>7333</v>
      </c>
      <c r="C18910" s="60" t="s">
        <v>7332</v>
      </c>
      <c r="D18910" s="65">
        <v>2</v>
      </c>
      <c r="E18910" s="71" t="s">
        <v>31</v>
      </c>
      <c r="F18910" s="67">
        <v>58000</v>
      </c>
      <c r="G18910" s="68">
        <f t="shared" si="538"/>
        <v>116000</v>
      </c>
      <c r="H18910" s="69" t="s">
        <v>3239</v>
      </c>
      <c r="I18910" s="73" t="s">
        <v>13519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56">
        <v>0.5</v>
      </c>
      <c r="E18911" s="657" t="s">
        <v>137</v>
      </c>
      <c r="F18911" s="397">
        <v>86250</v>
      </c>
      <c r="G18911" s="95">
        <f t="shared" si="538"/>
        <v>43125</v>
      </c>
      <c r="H18911" s="69" t="s">
        <v>3239</v>
      </c>
      <c r="I18911" s="73" t="s">
        <v>13519</v>
      </c>
    </row>
    <row r="18912" spans="1:9" hidden="1" x14ac:dyDescent="0.25">
      <c r="A18912" s="218">
        <v>44907</v>
      </c>
      <c r="B18912" s="60" t="s">
        <v>8048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38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38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56">
        <v>0.5</v>
      </c>
      <c r="E18915" s="657" t="s">
        <v>137</v>
      </c>
      <c r="F18915" s="397">
        <v>86250</v>
      </c>
      <c r="G18915" s="95">
        <f t="shared" si="538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38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38"/>
        <v>297000</v>
      </c>
      <c r="H18917" s="69" t="s">
        <v>1095</v>
      </c>
      <c r="I18917" s="73" t="s">
        <v>13520</v>
      </c>
    </row>
    <row r="18918" spans="1:9" hidden="1" x14ac:dyDescent="0.25">
      <c r="A18918" s="218">
        <v>44907</v>
      </c>
      <c r="B18918" s="60" t="s">
        <v>8366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38"/>
        <v>83000</v>
      </c>
      <c r="H18918" s="69" t="s">
        <v>1095</v>
      </c>
      <c r="I18918" s="73" t="s">
        <v>13520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38"/>
        <v>39000</v>
      </c>
      <c r="H18919" s="69" t="s">
        <v>1095</v>
      </c>
      <c r="I18919" s="73" t="s">
        <v>13520</v>
      </c>
    </row>
    <row r="18920" spans="1:9" hidden="1" x14ac:dyDescent="0.25">
      <c r="A18920" s="218">
        <v>44907</v>
      </c>
      <c r="B18920" s="60" t="s">
        <v>8381</v>
      </c>
      <c r="C18920" s="60" t="s">
        <v>8382</v>
      </c>
      <c r="D18920" s="65">
        <v>1</v>
      </c>
      <c r="E18920" s="76" t="s">
        <v>31</v>
      </c>
      <c r="F18920" s="72">
        <v>93000</v>
      </c>
      <c r="G18920" s="68">
        <f t="shared" si="538"/>
        <v>93000</v>
      </c>
      <c r="H18920" s="69" t="s">
        <v>1095</v>
      </c>
      <c r="I18920" s="73" t="s">
        <v>13520</v>
      </c>
    </row>
    <row r="18921" spans="1:9" hidden="1" x14ac:dyDescent="0.25">
      <c r="A18921" s="218">
        <v>44907</v>
      </c>
      <c r="B18921" s="74" t="s">
        <v>7096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38"/>
        <v>900000</v>
      </c>
      <c r="H18921" s="69" t="s">
        <v>1095</v>
      </c>
      <c r="I18921" s="73" t="s">
        <v>13520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38"/>
        <v>94000</v>
      </c>
      <c r="H18922" s="69" t="s">
        <v>1095</v>
      </c>
      <c r="I18922" s="73" t="s">
        <v>13520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38"/>
        <v>108000</v>
      </c>
      <c r="H18923" s="69" t="s">
        <v>160</v>
      </c>
      <c r="I18923" s="73" t="s">
        <v>13521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38"/>
        <v>297000</v>
      </c>
      <c r="H18924" s="69" t="s">
        <v>160</v>
      </c>
      <c r="I18924" s="73" t="s">
        <v>13521</v>
      </c>
    </row>
    <row r="18925" spans="1:9" hidden="1" x14ac:dyDescent="0.25">
      <c r="A18925" s="218">
        <v>44907</v>
      </c>
      <c r="B18925" s="60" t="s">
        <v>8366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13521</v>
      </c>
    </row>
    <row r="18926" spans="1:9" hidden="1" x14ac:dyDescent="0.25">
      <c r="A18926" s="218">
        <v>44907</v>
      </c>
      <c r="B18926" s="111" t="s">
        <v>6937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13522</v>
      </c>
    </row>
    <row r="18927" spans="1:9" hidden="1" x14ac:dyDescent="0.25">
      <c r="A18927" s="218">
        <v>44907</v>
      </c>
      <c r="B18927" s="60" t="s">
        <v>7166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13523</v>
      </c>
    </row>
    <row r="18928" spans="1:9" hidden="1" x14ac:dyDescent="0.25">
      <c r="A18928" s="218">
        <v>44907</v>
      </c>
      <c r="B18928" s="60" t="s">
        <v>7432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13523</v>
      </c>
    </row>
    <row r="18929" spans="1:9" hidden="1" x14ac:dyDescent="0.25">
      <c r="A18929" s="218">
        <v>44907</v>
      </c>
      <c r="B18929" s="60" t="s">
        <v>8055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39">F18929*D18929</f>
        <v>3054000</v>
      </c>
      <c r="H18929" s="69" t="s">
        <v>8056</v>
      </c>
      <c r="I18929" s="60" t="s">
        <v>13524</v>
      </c>
    </row>
    <row r="18930" spans="1:9" hidden="1" x14ac:dyDescent="0.25">
      <c r="A18930" s="218">
        <v>44907</v>
      </c>
      <c r="B18930" s="74" t="s">
        <v>8049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39"/>
        <v>1500000</v>
      </c>
      <c r="H18930" s="69" t="s">
        <v>13525</v>
      </c>
      <c r="I18930" s="60" t="s">
        <v>13524</v>
      </c>
    </row>
    <row r="18931" spans="1:9" hidden="1" x14ac:dyDescent="0.25">
      <c r="A18931" s="218">
        <v>44907</v>
      </c>
      <c r="B18931" s="74" t="s">
        <v>8050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39"/>
        <v>65000</v>
      </c>
      <c r="H18931" s="69" t="s">
        <v>13257</v>
      </c>
      <c r="I18931" s="60" t="s">
        <v>13524</v>
      </c>
    </row>
    <row r="18932" spans="1:9" hidden="1" x14ac:dyDescent="0.25">
      <c r="A18932" s="218">
        <v>44907</v>
      </c>
      <c r="B18932" s="60" t="s">
        <v>8051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39"/>
        <v>110000</v>
      </c>
      <c r="H18932" s="69" t="s">
        <v>13257</v>
      </c>
      <c r="I18932" s="60" t="s">
        <v>13524</v>
      </c>
    </row>
    <row r="18933" spans="1:9" hidden="1" x14ac:dyDescent="0.25">
      <c r="A18933" s="218">
        <v>44907</v>
      </c>
      <c r="B18933" s="74" t="s">
        <v>7830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39"/>
        <v>20000</v>
      </c>
      <c r="H18933" s="69" t="s">
        <v>1306</v>
      </c>
      <c r="I18933" s="60"/>
    </row>
    <row r="18934" spans="1:9" hidden="1" x14ac:dyDescent="0.25">
      <c r="A18934" s="60" t="s">
        <v>8058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39"/>
        <v>66000</v>
      </c>
      <c r="H18934" s="69" t="s">
        <v>1301</v>
      </c>
      <c r="I18934" s="73"/>
    </row>
    <row r="18935" spans="1:9" hidden="1" x14ac:dyDescent="0.25">
      <c r="A18935" s="60" t="s">
        <v>8058</v>
      </c>
      <c r="B18935" s="213" t="s">
        <v>5733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39"/>
        <v>143750</v>
      </c>
      <c r="H18935" s="112" t="s">
        <v>552</v>
      </c>
      <c r="I18935" s="73" t="s">
        <v>13526</v>
      </c>
    </row>
    <row r="18936" spans="1:9" hidden="1" x14ac:dyDescent="0.25">
      <c r="A18936" s="60" t="s">
        <v>8058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39"/>
        <v>75000</v>
      </c>
      <c r="H18936" s="69" t="s">
        <v>552</v>
      </c>
      <c r="I18936" s="73" t="s">
        <v>13526</v>
      </c>
    </row>
    <row r="18937" spans="1:9" hidden="1" x14ac:dyDescent="0.25">
      <c r="A18937" s="60" t="s">
        <v>8058</v>
      </c>
      <c r="B18937" s="63" t="s">
        <v>7667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39"/>
        <v>112500</v>
      </c>
      <c r="H18937" s="69" t="s">
        <v>671</v>
      </c>
      <c r="I18937" s="73"/>
    </row>
    <row r="18938" spans="1:9" hidden="1" x14ac:dyDescent="0.25">
      <c r="A18938" s="60" t="s">
        <v>8058</v>
      </c>
      <c r="B18938" s="94" t="s">
        <v>8067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39"/>
        <v>75000</v>
      </c>
      <c r="H18938" s="69" t="s">
        <v>972</v>
      </c>
      <c r="I18938" s="73"/>
    </row>
    <row r="18939" spans="1:9" hidden="1" x14ac:dyDescent="0.25">
      <c r="A18939" s="60" t="s">
        <v>8058</v>
      </c>
      <c r="B18939" s="75" t="s">
        <v>8068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39"/>
        <v>85000</v>
      </c>
      <c r="H18939" s="69" t="s">
        <v>972</v>
      </c>
      <c r="I18939" s="73"/>
    </row>
    <row r="18940" spans="1:9" hidden="1" x14ac:dyDescent="0.25">
      <c r="A18940" s="60" t="s">
        <v>8058</v>
      </c>
      <c r="B18940" s="63" t="s">
        <v>8069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39"/>
        <v>45000</v>
      </c>
      <c r="H18940" s="69" t="s">
        <v>972</v>
      </c>
      <c r="I18940" s="73"/>
    </row>
    <row r="18941" spans="1:9" hidden="1" x14ac:dyDescent="0.25">
      <c r="A18941" s="60" t="s">
        <v>8058</v>
      </c>
      <c r="B18941" s="79" t="s">
        <v>8070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39"/>
        <v>85000</v>
      </c>
      <c r="H18941" s="69" t="s">
        <v>972</v>
      </c>
      <c r="I18941" s="73"/>
    </row>
    <row r="18942" spans="1:9" hidden="1" x14ac:dyDescent="0.25">
      <c r="A18942" s="60" t="s">
        <v>8058</v>
      </c>
      <c r="B18942" s="80" t="s">
        <v>8046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39"/>
        <v>200000</v>
      </c>
      <c r="H18942" s="86" t="s">
        <v>972</v>
      </c>
      <c r="I18942" s="364"/>
    </row>
    <row r="18943" spans="1:9" hidden="1" x14ac:dyDescent="0.25">
      <c r="A18943" s="60" t="s">
        <v>8058</v>
      </c>
      <c r="B18943" s="94" t="s">
        <v>4368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39"/>
        <v>297500</v>
      </c>
      <c r="H18943" s="69" t="s">
        <v>972</v>
      </c>
      <c r="I18943" s="73"/>
    </row>
    <row r="18944" spans="1:9" hidden="1" x14ac:dyDescent="0.25">
      <c r="A18944" s="60" t="s">
        <v>8058</v>
      </c>
      <c r="B18944" s="94" t="s">
        <v>5947</v>
      </c>
      <c r="C18944" s="417" t="s">
        <v>796</v>
      </c>
      <c r="D18944" s="65">
        <v>3</v>
      </c>
      <c r="E18944" s="118" t="s">
        <v>64</v>
      </c>
      <c r="F18944" s="72">
        <v>73000</v>
      </c>
      <c r="G18944" s="95">
        <f t="shared" si="539"/>
        <v>219000</v>
      </c>
      <c r="H18944" s="69" t="s">
        <v>972</v>
      </c>
      <c r="I18944" s="73"/>
    </row>
    <row r="18945" spans="1:9" hidden="1" x14ac:dyDescent="0.25">
      <c r="A18945" s="60" t="s">
        <v>8058</v>
      </c>
      <c r="B18945" s="60" t="s">
        <v>13186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39"/>
        <v>40000</v>
      </c>
      <c r="H18945" s="69" t="s">
        <v>972</v>
      </c>
      <c r="I18945" s="73"/>
    </row>
    <row r="18946" spans="1:9" hidden="1" x14ac:dyDescent="0.25">
      <c r="A18946" s="60" t="s">
        <v>8058</v>
      </c>
      <c r="B18946" s="74" t="s">
        <v>8059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39"/>
        <v>100000</v>
      </c>
      <c r="H18946" s="69" t="s">
        <v>972</v>
      </c>
      <c r="I18946" s="73"/>
    </row>
    <row r="18947" spans="1:9" hidden="1" x14ac:dyDescent="0.25">
      <c r="A18947" s="60" t="s">
        <v>8058</v>
      </c>
      <c r="B18947" s="80" t="s">
        <v>8046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39"/>
        <v>100000</v>
      </c>
      <c r="H18947" s="69" t="s">
        <v>972</v>
      </c>
      <c r="I18947" s="73"/>
    </row>
    <row r="18948" spans="1:9" hidden="1" x14ac:dyDescent="0.25">
      <c r="A18948" s="60" t="s">
        <v>8058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39"/>
        <v>77500</v>
      </c>
      <c r="H18948" s="69" t="s">
        <v>972</v>
      </c>
      <c r="I18948" s="73"/>
    </row>
    <row r="18949" spans="1:9" hidden="1" x14ac:dyDescent="0.25">
      <c r="A18949" s="60" t="s">
        <v>8058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39"/>
        <v>75000</v>
      </c>
      <c r="H18949" s="69" t="s">
        <v>972</v>
      </c>
      <c r="I18949" s="73"/>
    </row>
    <row r="18950" spans="1:9" hidden="1" x14ac:dyDescent="0.25">
      <c r="A18950" s="60" t="s">
        <v>8058</v>
      </c>
      <c r="B18950" s="94" t="s">
        <v>8071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39"/>
        <v>40000</v>
      </c>
      <c r="H18950" s="86" t="s">
        <v>972</v>
      </c>
      <c r="I18950" s="73"/>
    </row>
    <row r="18951" spans="1:9" hidden="1" x14ac:dyDescent="0.25">
      <c r="A18951" s="60" t="s">
        <v>8058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39"/>
        <v>297000</v>
      </c>
      <c r="H18951" s="69" t="s">
        <v>2277</v>
      </c>
      <c r="I18951" s="73" t="s">
        <v>13527</v>
      </c>
    </row>
    <row r="18952" spans="1:9" hidden="1" x14ac:dyDescent="0.25">
      <c r="A18952" s="60" t="s">
        <v>8058</v>
      </c>
      <c r="B18952" s="60" t="s">
        <v>8366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13527</v>
      </c>
    </row>
    <row r="18953" spans="1:9" hidden="1" x14ac:dyDescent="0.25">
      <c r="A18953" s="60" t="s">
        <v>8058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39"/>
        <v>39000</v>
      </c>
      <c r="H18953" s="69" t="s">
        <v>2277</v>
      </c>
      <c r="I18953" s="73" t="s">
        <v>13527</v>
      </c>
    </row>
    <row r="18954" spans="1:9" hidden="1" x14ac:dyDescent="0.25">
      <c r="A18954" s="60" t="s">
        <v>8058</v>
      </c>
      <c r="B18954" s="60" t="s">
        <v>8381</v>
      </c>
      <c r="C18954" s="60" t="s">
        <v>8382</v>
      </c>
      <c r="D18954" s="656">
        <v>1</v>
      </c>
      <c r="E18954" s="657" t="s">
        <v>31</v>
      </c>
      <c r="F18954" s="397">
        <v>93000</v>
      </c>
      <c r="G18954" s="95">
        <f t="shared" si="539"/>
        <v>93000</v>
      </c>
      <c r="H18954" s="69" t="s">
        <v>2277</v>
      </c>
      <c r="I18954" s="73" t="s">
        <v>13527</v>
      </c>
    </row>
    <row r="18955" spans="1:9" hidden="1" x14ac:dyDescent="0.25">
      <c r="A18955" s="60" t="s">
        <v>8058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39"/>
        <v>220000</v>
      </c>
      <c r="H18955" s="69" t="s">
        <v>2277</v>
      </c>
      <c r="I18955" s="73" t="s">
        <v>13527</v>
      </c>
    </row>
    <row r="18956" spans="1:9" hidden="1" x14ac:dyDescent="0.25">
      <c r="A18956" s="60" t="s">
        <v>8058</v>
      </c>
      <c r="B18956" s="63" t="s">
        <v>8003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39"/>
        <v>390000</v>
      </c>
      <c r="H18956" s="69" t="s">
        <v>1306</v>
      </c>
      <c r="I18956" s="73"/>
    </row>
    <row r="18957" spans="1:9" hidden="1" x14ac:dyDescent="0.25">
      <c r="A18957" s="60" t="s">
        <v>8058</v>
      </c>
      <c r="B18957" s="60" t="s">
        <v>8060</v>
      </c>
      <c r="C18957" s="87" t="s">
        <v>3982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8058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39"/>
        <v>100000</v>
      </c>
      <c r="H18958" s="69" t="s">
        <v>648</v>
      </c>
      <c r="I18958" s="73"/>
    </row>
    <row r="18959" spans="1:9" hidden="1" x14ac:dyDescent="0.25">
      <c r="A18959" s="60" t="s">
        <v>8058</v>
      </c>
      <c r="B18959" s="60" t="s">
        <v>7965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39"/>
        <v>115000</v>
      </c>
      <c r="H18959" s="69" t="s">
        <v>2048</v>
      </c>
      <c r="I18959" s="73" t="s">
        <v>13528</v>
      </c>
    </row>
    <row r="18960" spans="1:9" hidden="1" x14ac:dyDescent="0.25">
      <c r="A18960" s="60" t="s">
        <v>8079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39"/>
        <v>33000</v>
      </c>
      <c r="H18960" s="69" t="s">
        <v>147</v>
      </c>
      <c r="I18960" s="73"/>
    </row>
    <row r="18961" spans="1:9" hidden="1" x14ac:dyDescent="0.25">
      <c r="A18961" s="60" t="s">
        <v>8079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39"/>
        <v>24650</v>
      </c>
      <c r="H18961" s="69" t="s">
        <v>147</v>
      </c>
      <c r="I18961" s="73"/>
    </row>
    <row r="18962" spans="1:9" hidden="1" x14ac:dyDescent="0.25">
      <c r="A18962" s="60" t="s">
        <v>8079</v>
      </c>
      <c r="B18962" s="94" t="s">
        <v>4811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39"/>
        <v>90000</v>
      </c>
      <c r="H18962" s="69" t="s">
        <v>2277</v>
      </c>
      <c r="I18962" s="73"/>
    </row>
    <row r="18963" spans="1:9" hidden="1" x14ac:dyDescent="0.25">
      <c r="A18963" s="60" t="s">
        <v>8079</v>
      </c>
      <c r="B18963" s="60" t="s">
        <v>115</v>
      </c>
      <c r="C18963" s="87" t="s">
        <v>13529</v>
      </c>
      <c r="D18963" s="65">
        <v>1</v>
      </c>
      <c r="E18963" s="76" t="s">
        <v>31</v>
      </c>
      <c r="F18963" s="72">
        <v>2100000</v>
      </c>
      <c r="G18963" s="68">
        <f t="shared" si="539"/>
        <v>2100000</v>
      </c>
      <c r="H18963" s="86" t="s">
        <v>1095</v>
      </c>
      <c r="I18963" s="364" t="s">
        <v>13530</v>
      </c>
    </row>
    <row r="18964" spans="1:9" hidden="1" x14ac:dyDescent="0.25">
      <c r="A18964" s="60" t="s">
        <v>8079</v>
      </c>
      <c r="B18964" s="60" t="s">
        <v>115</v>
      </c>
      <c r="C18964" s="60" t="s">
        <v>13531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13530</v>
      </c>
    </row>
    <row r="18965" spans="1:9" hidden="1" x14ac:dyDescent="0.25">
      <c r="A18965" s="60" t="s">
        <v>8079</v>
      </c>
      <c r="B18965" s="79" t="s">
        <v>101</v>
      </c>
      <c r="C18965" s="60" t="s">
        <v>13532</v>
      </c>
      <c r="D18965" s="65">
        <v>1</v>
      </c>
      <c r="E18965" s="411" t="s">
        <v>31</v>
      </c>
      <c r="F18965" s="67">
        <v>3400000</v>
      </c>
      <c r="G18965" s="68">
        <f>F18965*D18965</f>
        <v>3400000</v>
      </c>
      <c r="H18965" s="69" t="s">
        <v>10174</v>
      </c>
      <c r="I18965" s="73" t="s">
        <v>13533</v>
      </c>
    </row>
    <row r="18966" spans="1:9" hidden="1" x14ac:dyDescent="0.25">
      <c r="A18966" s="60" t="s">
        <v>8079</v>
      </c>
      <c r="B18966" s="79" t="s">
        <v>101</v>
      </c>
      <c r="C18966" s="60" t="s">
        <v>13534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10174</v>
      </c>
      <c r="I18966" s="73" t="s">
        <v>13533</v>
      </c>
    </row>
    <row r="18967" spans="1:9" hidden="1" x14ac:dyDescent="0.25">
      <c r="A18967" s="60" t="s">
        <v>8079</v>
      </c>
      <c r="B18967" s="79" t="s">
        <v>101</v>
      </c>
      <c r="C18967" s="60" t="s">
        <v>13535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13533</v>
      </c>
    </row>
    <row r="18968" spans="1:9" hidden="1" x14ac:dyDescent="0.25">
      <c r="A18968" s="60" t="s">
        <v>8079</v>
      </c>
      <c r="B18968" s="79" t="s">
        <v>101</v>
      </c>
      <c r="C18968" s="60" t="s">
        <v>13536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13533</v>
      </c>
    </row>
    <row r="18969" spans="1:9" hidden="1" x14ac:dyDescent="0.25">
      <c r="A18969" s="60" t="s">
        <v>8079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40">F18969*D18969</f>
        <v>763158</v>
      </c>
      <c r="H18969" s="69" t="s">
        <v>552</v>
      </c>
      <c r="I18969" s="73" t="s">
        <v>13537</v>
      </c>
    </row>
    <row r="18970" spans="1:9" hidden="1" x14ac:dyDescent="0.25">
      <c r="A18970" s="60" t="s">
        <v>8079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40"/>
        <v>650000</v>
      </c>
      <c r="H18970" s="69" t="s">
        <v>552</v>
      </c>
      <c r="I18970" s="73" t="s">
        <v>13537</v>
      </c>
    </row>
    <row r="18971" spans="1:9" hidden="1" x14ac:dyDescent="0.25">
      <c r="A18971" s="60" t="s">
        <v>8079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13538</v>
      </c>
    </row>
    <row r="18972" spans="1:9" hidden="1" x14ac:dyDescent="0.25">
      <c r="A18972" s="60" t="s">
        <v>8079</v>
      </c>
      <c r="B18972" s="60" t="s">
        <v>8381</v>
      </c>
      <c r="C18972" s="60" t="s">
        <v>8382</v>
      </c>
      <c r="D18972" s="656">
        <v>1</v>
      </c>
      <c r="E18972" s="657" t="s">
        <v>31</v>
      </c>
      <c r="F18972" s="397">
        <v>93000</v>
      </c>
      <c r="G18972" s="95">
        <f t="shared" si="540"/>
        <v>93000</v>
      </c>
      <c r="H18972" s="86" t="s">
        <v>2744</v>
      </c>
      <c r="I18972" s="73" t="s">
        <v>13538</v>
      </c>
    </row>
    <row r="18973" spans="1:9" hidden="1" x14ac:dyDescent="0.25">
      <c r="A18973" s="60" t="s">
        <v>8079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40"/>
        <v>39000</v>
      </c>
      <c r="H18973" s="86" t="s">
        <v>2744</v>
      </c>
      <c r="I18973" s="73" t="s">
        <v>13538</v>
      </c>
    </row>
    <row r="18974" spans="1:9" hidden="1" x14ac:dyDescent="0.25">
      <c r="A18974" s="60" t="s">
        <v>8079</v>
      </c>
      <c r="B18974" s="111" t="s">
        <v>8579</v>
      </c>
      <c r="C18974" s="60" t="s">
        <v>7332</v>
      </c>
      <c r="D18974" s="65">
        <v>2</v>
      </c>
      <c r="E18974" s="76" t="s">
        <v>31</v>
      </c>
      <c r="F18974" s="72">
        <v>58000</v>
      </c>
      <c r="G18974" s="95">
        <f t="shared" si="540"/>
        <v>116000</v>
      </c>
      <c r="H18974" s="86" t="s">
        <v>2744</v>
      </c>
      <c r="I18974" s="73" t="s">
        <v>13538</v>
      </c>
    </row>
    <row r="18975" spans="1:9" hidden="1" x14ac:dyDescent="0.25">
      <c r="A18975" s="60" t="s">
        <v>8079</v>
      </c>
      <c r="B18975" s="74" t="s">
        <v>6879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8079</v>
      </c>
      <c r="B18976" s="80" t="s">
        <v>8080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8079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40"/>
        <v>693780</v>
      </c>
      <c r="H18977" s="69" t="s">
        <v>687</v>
      </c>
      <c r="I18977" s="73" t="s">
        <v>13539</v>
      </c>
    </row>
    <row r="18978" spans="1:9" hidden="1" x14ac:dyDescent="0.25">
      <c r="A18978" s="60" t="s">
        <v>8079</v>
      </c>
      <c r="B18978" s="63" t="s">
        <v>8043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40"/>
        <v>7700000</v>
      </c>
      <c r="H18978" s="69" t="s">
        <v>687</v>
      </c>
      <c r="I18978" s="73" t="s">
        <v>13539</v>
      </c>
    </row>
    <row r="18979" spans="1:9" hidden="1" x14ac:dyDescent="0.25">
      <c r="A18979" s="60" t="s">
        <v>8079</v>
      </c>
      <c r="B18979" s="60" t="s">
        <v>8081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13540</v>
      </c>
    </row>
    <row r="18980" spans="1:9" hidden="1" x14ac:dyDescent="0.25">
      <c r="A18980" s="60" t="s">
        <v>8079</v>
      </c>
      <c r="B18980" s="74" t="s">
        <v>8082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8083</v>
      </c>
      <c r="I18980" s="73" t="s">
        <v>13540</v>
      </c>
    </row>
    <row r="18981" spans="1:9" hidden="1" x14ac:dyDescent="0.25">
      <c r="A18981" s="60" t="s">
        <v>8079</v>
      </c>
      <c r="B18981" s="60" t="s">
        <v>7986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10174</v>
      </c>
      <c r="I18981" s="73" t="s">
        <v>13540</v>
      </c>
    </row>
    <row r="18982" spans="1:9" hidden="1" x14ac:dyDescent="0.25">
      <c r="A18982" s="60" t="s">
        <v>8079</v>
      </c>
      <c r="B18982" s="60" t="s">
        <v>8084</v>
      </c>
      <c r="C18982" s="60" t="s">
        <v>6195</v>
      </c>
      <c r="D18982" s="65">
        <v>1</v>
      </c>
      <c r="E18982" s="76" t="s">
        <v>31</v>
      </c>
      <c r="F18982" s="72">
        <v>1900000</v>
      </c>
      <c r="G18982" s="95">
        <f t="shared" ref="G18982:G19019" si="541">F18982*D18982</f>
        <v>1900000</v>
      </c>
      <c r="H18982" s="69" t="s">
        <v>8085</v>
      </c>
      <c r="I18982" s="73" t="s">
        <v>13540</v>
      </c>
    </row>
    <row r="18983" spans="1:9" hidden="1" x14ac:dyDescent="0.25">
      <c r="A18983" s="60" t="s">
        <v>8079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41"/>
        <v>693780</v>
      </c>
      <c r="H18983" s="69" t="s">
        <v>1306</v>
      </c>
      <c r="I18983" s="60"/>
    </row>
    <row r="18984" spans="1:9" hidden="1" x14ac:dyDescent="0.25">
      <c r="A18984" s="60" t="s">
        <v>8079</v>
      </c>
      <c r="B18984" s="60" t="s">
        <v>115</v>
      </c>
      <c r="C18984" s="60" t="s">
        <v>13541</v>
      </c>
      <c r="D18984" s="60">
        <v>1</v>
      </c>
      <c r="E18984" s="60" t="s">
        <v>3392</v>
      </c>
      <c r="F18984" s="72">
        <v>2100000</v>
      </c>
      <c r="G18984" s="68">
        <f t="shared" si="541"/>
        <v>2100000</v>
      </c>
      <c r="H18984" s="359" t="s">
        <v>166</v>
      </c>
      <c r="I18984" s="60" t="s">
        <v>13542</v>
      </c>
    </row>
    <row r="18985" spans="1:9" hidden="1" x14ac:dyDescent="0.25">
      <c r="A18985" s="60" t="s">
        <v>8079</v>
      </c>
      <c r="B18985" s="60" t="s">
        <v>115</v>
      </c>
      <c r="C18985" s="60" t="s">
        <v>13543</v>
      </c>
      <c r="D18985" s="60">
        <v>1</v>
      </c>
      <c r="E18985" s="60" t="s">
        <v>3392</v>
      </c>
      <c r="F18985" s="67">
        <v>2100000</v>
      </c>
      <c r="G18985" s="68">
        <f t="shared" si="541"/>
        <v>2100000</v>
      </c>
      <c r="H18985" s="359" t="s">
        <v>166</v>
      </c>
      <c r="I18985" s="60" t="s">
        <v>13542</v>
      </c>
    </row>
    <row r="18986" spans="1:9" hidden="1" x14ac:dyDescent="0.25">
      <c r="A18986" s="60" t="s">
        <v>8079</v>
      </c>
      <c r="B18986" s="60" t="s">
        <v>8064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41"/>
        <v>150000</v>
      </c>
      <c r="H18986" s="359" t="s">
        <v>166</v>
      </c>
      <c r="I18986" s="60" t="s">
        <v>13542</v>
      </c>
    </row>
    <row r="18987" spans="1:9" hidden="1" x14ac:dyDescent="0.25">
      <c r="A18987" s="60" t="s">
        <v>8079</v>
      </c>
      <c r="B18987" s="74" t="s">
        <v>7096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41"/>
        <v>900000</v>
      </c>
      <c r="H18987" s="359" t="s">
        <v>166</v>
      </c>
      <c r="I18987" s="60" t="s">
        <v>13542</v>
      </c>
    </row>
    <row r="18988" spans="1:9" hidden="1" x14ac:dyDescent="0.25">
      <c r="A18988" s="60" t="s">
        <v>8079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41"/>
        <v>140000</v>
      </c>
      <c r="H18988" s="69" t="s">
        <v>2214</v>
      </c>
      <c r="I18988" s="73" t="s">
        <v>8616</v>
      </c>
    </row>
    <row r="18989" spans="1:9" hidden="1" x14ac:dyDescent="0.25">
      <c r="A18989" s="60" t="s">
        <v>8079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41"/>
        <v>50000</v>
      </c>
      <c r="H18989" s="69" t="s">
        <v>2214</v>
      </c>
      <c r="I18989" s="73" t="s">
        <v>8616</v>
      </c>
    </row>
    <row r="18990" spans="1:9" hidden="1" x14ac:dyDescent="0.25">
      <c r="A18990" s="60" t="s">
        <v>8079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41"/>
        <v>130000</v>
      </c>
      <c r="H18990" s="69" t="s">
        <v>2214</v>
      </c>
      <c r="I18990" s="73" t="s">
        <v>8616</v>
      </c>
    </row>
    <row r="18991" spans="1:9" hidden="1" x14ac:dyDescent="0.25">
      <c r="A18991" s="60" t="s">
        <v>8079</v>
      </c>
      <c r="B18991" s="60" t="s">
        <v>7965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41"/>
        <v>345000</v>
      </c>
      <c r="H18991" s="69" t="s">
        <v>2214</v>
      </c>
      <c r="I18991" s="73" t="s">
        <v>8616</v>
      </c>
    </row>
    <row r="18992" spans="1:9" hidden="1" x14ac:dyDescent="0.25">
      <c r="A18992" s="60" t="s">
        <v>8079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41"/>
        <v>193500</v>
      </c>
      <c r="H18992" s="69" t="s">
        <v>2214</v>
      </c>
      <c r="I18992" s="73" t="s">
        <v>8616</v>
      </c>
    </row>
    <row r="18993" spans="1:9" hidden="1" x14ac:dyDescent="0.25">
      <c r="A18993" s="60" t="s">
        <v>8079</v>
      </c>
      <c r="B18993" s="79" t="s">
        <v>148</v>
      </c>
      <c r="C18993" s="60" t="s">
        <v>13496</v>
      </c>
      <c r="D18993" s="65">
        <v>1</v>
      </c>
      <c r="E18993" s="76" t="s">
        <v>31</v>
      </c>
      <c r="F18993" s="72">
        <v>184000</v>
      </c>
      <c r="G18993" s="68">
        <f t="shared" si="541"/>
        <v>184000</v>
      </c>
      <c r="H18993" s="69" t="s">
        <v>2214</v>
      </c>
      <c r="I18993" s="73" t="s">
        <v>8616</v>
      </c>
    </row>
    <row r="18994" spans="1:9" hidden="1" x14ac:dyDescent="0.25">
      <c r="A18994" s="60" t="s">
        <v>8079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41"/>
        <v>40000</v>
      </c>
      <c r="H18994" s="69" t="s">
        <v>2214</v>
      </c>
      <c r="I18994" s="73" t="s">
        <v>8616</v>
      </c>
    </row>
    <row r="18995" spans="1:9" hidden="1" x14ac:dyDescent="0.25">
      <c r="A18995" s="60" t="s">
        <v>8079</v>
      </c>
      <c r="B18995" s="60" t="s">
        <v>8061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41"/>
        <v>77500</v>
      </c>
      <c r="H18995" s="69" t="s">
        <v>7813</v>
      </c>
      <c r="I18995" s="73"/>
    </row>
    <row r="18996" spans="1:9" hidden="1" x14ac:dyDescent="0.25">
      <c r="A18996" s="60" t="s">
        <v>8079</v>
      </c>
      <c r="B18996" s="60" t="s">
        <v>13186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41"/>
        <v>60000</v>
      </c>
      <c r="H18996" s="69" t="s">
        <v>7813</v>
      </c>
      <c r="I18996" s="73"/>
    </row>
    <row r="18997" spans="1:9" x14ac:dyDescent="0.25">
      <c r="A18997" s="60" t="s">
        <v>8079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41"/>
        <v>22000</v>
      </c>
      <c r="H18997" s="69" t="s">
        <v>7813</v>
      </c>
      <c r="I18997" s="73"/>
    </row>
    <row r="18998" spans="1:9" hidden="1" x14ac:dyDescent="0.25">
      <c r="A18998" s="60" t="s">
        <v>8079</v>
      </c>
      <c r="B18998" s="75" t="s">
        <v>8068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41"/>
        <v>425000</v>
      </c>
      <c r="H18998" s="69" t="s">
        <v>7813</v>
      </c>
      <c r="I18998" s="73"/>
    </row>
    <row r="18999" spans="1:9" hidden="1" x14ac:dyDescent="0.25">
      <c r="A18999" s="60" t="s">
        <v>8079</v>
      </c>
      <c r="B18999" s="63" t="s">
        <v>8069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41"/>
        <v>225000</v>
      </c>
      <c r="H18999" s="69" t="s">
        <v>7813</v>
      </c>
      <c r="I18999" s="60"/>
    </row>
    <row r="19000" spans="1:9" hidden="1" x14ac:dyDescent="0.25">
      <c r="A19000" s="60" t="s">
        <v>8079</v>
      </c>
      <c r="B19000" s="79" t="s">
        <v>8070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41"/>
        <v>425000</v>
      </c>
      <c r="H19000" s="69" t="s">
        <v>7813</v>
      </c>
      <c r="I19000" s="60"/>
    </row>
    <row r="19001" spans="1:9" hidden="1" x14ac:dyDescent="0.25">
      <c r="A19001" s="60" t="s">
        <v>8079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41"/>
        <v>215000</v>
      </c>
      <c r="H19001" s="69" t="s">
        <v>7813</v>
      </c>
      <c r="I19001" s="60"/>
    </row>
    <row r="19002" spans="1:9" hidden="1" x14ac:dyDescent="0.25">
      <c r="A19002" s="60" t="s">
        <v>8079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41"/>
        <v>222500</v>
      </c>
      <c r="H19002" s="86" t="s">
        <v>631</v>
      </c>
      <c r="I19002" s="60"/>
    </row>
    <row r="19003" spans="1:9" hidden="1" x14ac:dyDescent="0.25">
      <c r="A19003" s="60" t="s">
        <v>8079</v>
      </c>
      <c r="B19003" s="63" t="s">
        <v>7715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41"/>
        <v>12500</v>
      </c>
      <c r="H19003" s="86" t="s">
        <v>631</v>
      </c>
      <c r="I19003" s="60"/>
    </row>
    <row r="19004" spans="1:9" hidden="1" x14ac:dyDescent="0.25">
      <c r="A19004" s="60" t="s">
        <v>8090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41"/>
        <v>155000</v>
      </c>
      <c r="H19004" s="69" t="s">
        <v>169</v>
      </c>
      <c r="I19004" s="73"/>
    </row>
    <row r="19005" spans="1:9" hidden="1" x14ac:dyDescent="0.25">
      <c r="A19005" s="60" t="s">
        <v>8090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41"/>
        <v>98600</v>
      </c>
      <c r="H19005" s="69" t="s">
        <v>169</v>
      </c>
      <c r="I19005" s="73"/>
    </row>
    <row r="19006" spans="1:9" x14ac:dyDescent="0.25">
      <c r="A19006" s="60" t="s">
        <v>8090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41"/>
        <v>11000</v>
      </c>
      <c r="H19006" s="86" t="s">
        <v>609</v>
      </c>
      <c r="I19006" s="364"/>
    </row>
    <row r="19007" spans="1:9" hidden="1" x14ac:dyDescent="0.25">
      <c r="A19007" s="60" t="s">
        <v>8090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41"/>
        <v>2500</v>
      </c>
      <c r="H19007" s="86" t="s">
        <v>609</v>
      </c>
      <c r="I19007" s="73"/>
    </row>
    <row r="19008" spans="1:9" hidden="1" x14ac:dyDescent="0.25">
      <c r="A19008" s="60" t="s">
        <v>8090</v>
      </c>
      <c r="B19008" s="75" t="s">
        <v>8096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41"/>
        <v>21000</v>
      </c>
      <c r="H19008" s="69" t="s">
        <v>134</v>
      </c>
      <c r="I19008" s="73"/>
    </row>
    <row r="19009" spans="1:9" hidden="1" x14ac:dyDescent="0.25">
      <c r="A19009" s="60" t="s">
        <v>8090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41"/>
        <v>6750</v>
      </c>
      <c r="H19009" s="69" t="s">
        <v>134</v>
      </c>
      <c r="I19009" s="73"/>
    </row>
    <row r="19010" spans="1:9" hidden="1" x14ac:dyDescent="0.25">
      <c r="A19010" s="60" t="s">
        <v>8090</v>
      </c>
      <c r="B19010" s="79" t="s">
        <v>8097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41"/>
        <v>3000</v>
      </c>
      <c r="H19010" s="69" t="s">
        <v>134</v>
      </c>
      <c r="I19010" s="73"/>
    </row>
    <row r="19011" spans="1:9" hidden="1" x14ac:dyDescent="0.25">
      <c r="A19011" s="60" t="s">
        <v>8090</v>
      </c>
      <c r="B19011" s="60" t="s">
        <v>8053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41"/>
        <v>600000</v>
      </c>
      <c r="H19011" s="69" t="s">
        <v>687</v>
      </c>
      <c r="I19011" s="73" t="s">
        <v>12604</v>
      </c>
    </row>
    <row r="19012" spans="1:9" hidden="1" x14ac:dyDescent="0.25">
      <c r="A19012" s="60" t="s">
        <v>8090</v>
      </c>
      <c r="B19012" s="60" t="s">
        <v>8088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41"/>
        <v>1155000</v>
      </c>
      <c r="H19012" s="69" t="s">
        <v>687</v>
      </c>
      <c r="I19012" s="73" t="s">
        <v>12604</v>
      </c>
    </row>
    <row r="19013" spans="1:9" hidden="1" x14ac:dyDescent="0.25">
      <c r="A19013" s="60" t="s">
        <v>8090</v>
      </c>
      <c r="B19013" s="79" t="s">
        <v>8099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41"/>
        <v>30000</v>
      </c>
      <c r="H19013" s="69" t="s">
        <v>8091</v>
      </c>
      <c r="I19013" s="73" t="s">
        <v>13544</v>
      </c>
    </row>
    <row r="19014" spans="1:9" hidden="1" x14ac:dyDescent="0.25">
      <c r="A19014" s="60" t="s">
        <v>8090</v>
      </c>
      <c r="B19014" s="60" t="s">
        <v>115</v>
      </c>
      <c r="C19014" s="60" t="s">
        <v>13545</v>
      </c>
      <c r="D19014" s="60">
        <v>1</v>
      </c>
      <c r="E19014" s="76" t="s">
        <v>71</v>
      </c>
      <c r="F19014" s="61">
        <v>2100000</v>
      </c>
      <c r="G19014" s="68">
        <f t="shared" si="541"/>
        <v>2100000</v>
      </c>
      <c r="H19014" s="69" t="s">
        <v>8091</v>
      </c>
      <c r="I19014" s="73" t="s">
        <v>13544</v>
      </c>
    </row>
    <row r="19015" spans="1:9" hidden="1" x14ac:dyDescent="0.25">
      <c r="A19015" s="60" t="s">
        <v>8090</v>
      </c>
      <c r="B19015" s="60" t="s">
        <v>115</v>
      </c>
      <c r="C19015" s="60" t="s">
        <v>13546</v>
      </c>
      <c r="D19015" s="65">
        <v>1</v>
      </c>
      <c r="E19015" s="76" t="s">
        <v>71</v>
      </c>
      <c r="F19015" s="61">
        <v>2100000</v>
      </c>
      <c r="G19015" s="95">
        <f t="shared" si="541"/>
        <v>2100000</v>
      </c>
      <c r="H19015" s="69" t="s">
        <v>8091</v>
      </c>
      <c r="I19015" s="73" t="s">
        <v>13544</v>
      </c>
    </row>
    <row r="19016" spans="1:9" hidden="1" x14ac:dyDescent="0.25">
      <c r="A19016" s="60" t="s">
        <v>8090</v>
      </c>
      <c r="B19016" s="60" t="s">
        <v>8177</v>
      </c>
      <c r="C19016" s="60" t="s">
        <v>11940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8091</v>
      </c>
      <c r="I19016" s="73" t="s">
        <v>13544</v>
      </c>
    </row>
    <row r="19017" spans="1:9" hidden="1" x14ac:dyDescent="0.25">
      <c r="A19017" s="60" t="s">
        <v>8090</v>
      </c>
      <c r="B19017" s="60" t="s">
        <v>8177</v>
      </c>
      <c r="C19017" s="60" t="s">
        <v>11940</v>
      </c>
      <c r="D19017" s="656">
        <v>1</v>
      </c>
      <c r="E19017" s="76" t="s">
        <v>71</v>
      </c>
      <c r="F19017" s="397">
        <v>2200000</v>
      </c>
      <c r="G19017" s="95">
        <f t="shared" si="541"/>
        <v>2200000</v>
      </c>
      <c r="H19017" s="69" t="s">
        <v>8091</v>
      </c>
      <c r="I19017" s="73" t="s">
        <v>13544</v>
      </c>
    </row>
    <row r="19018" spans="1:9" hidden="1" x14ac:dyDescent="0.25">
      <c r="A19018" s="60" t="s">
        <v>8090</v>
      </c>
      <c r="B19018" s="60" t="s">
        <v>12037</v>
      </c>
      <c r="C19018" s="353" t="s">
        <v>13547</v>
      </c>
      <c r="D19018" s="88">
        <v>1</v>
      </c>
      <c r="E19018" s="71" t="s">
        <v>31</v>
      </c>
      <c r="F19018" s="72">
        <v>1400000</v>
      </c>
      <c r="G19018" s="68">
        <f t="shared" si="541"/>
        <v>1400000</v>
      </c>
      <c r="H19018" s="69" t="s">
        <v>8091</v>
      </c>
      <c r="I19018" s="73" t="s">
        <v>13544</v>
      </c>
    </row>
    <row r="19019" spans="1:9" hidden="1" x14ac:dyDescent="0.25">
      <c r="A19019" s="60" t="s">
        <v>8090</v>
      </c>
      <c r="B19019" s="60" t="s">
        <v>12037</v>
      </c>
      <c r="C19019" s="365" t="s">
        <v>13548</v>
      </c>
      <c r="D19019" s="65">
        <v>1</v>
      </c>
      <c r="E19019" s="76" t="s">
        <v>31</v>
      </c>
      <c r="F19019" s="72">
        <v>1400000</v>
      </c>
      <c r="G19019" s="95">
        <f t="shared" si="541"/>
        <v>1400000</v>
      </c>
      <c r="H19019" s="69" t="s">
        <v>8091</v>
      </c>
      <c r="I19019" s="73" t="s">
        <v>13544</v>
      </c>
    </row>
    <row r="19020" spans="1:9" hidden="1" x14ac:dyDescent="0.25">
      <c r="A19020" s="60" t="s">
        <v>8090</v>
      </c>
      <c r="B19020" s="63" t="s">
        <v>7680</v>
      </c>
      <c r="C19020" s="75" t="s">
        <v>7681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8091</v>
      </c>
      <c r="I19020" s="73" t="s">
        <v>13544</v>
      </c>
    </row>
    <row r="19021" spans="1:9" hidden="1" x14ac:dyDescent="0.25">
      <c r="A19021" s="60" t="s">
        <v>8090</v>
      </c>
      <c r="B19021" s="63" t="s">
        <v>5290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8091</v>
      </c>
      <c r="I19021" s="73" t="s">
        <v>13544</v>
      </c>
    </row>
    <row r="19022" spans="1:9" hidden="1" x14ac:dyDescent="0.25">
      <c r="A19022" s="60" t="s">
        <v>8090</v>
      </c>
      <c r="B19022" s="74" t="s">
        <v>8093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8090</v>
      </c>
      <c r="B19023" s="60" t="s">
        <v>8094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42">F19023*D19023</f>
        <v>35000</v>
      </c>
      <c r="H19023" s="69" t="s">
        <v>972</v>
      </c>
      <c r="I19023" s="73"/>
    </row>
    <row r="19024" spans="1:9" hidden="1" x14ac:dyDescent="0.25">
      <c r="A19024" s="60" t="s">
        <v>8090</v>
      </c>
      <c r="B19024" s="60" t="s">
        <v>8095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42"/>
        <v>19500</v>
      </c>
      <c r="H19024" s="69" t="s">
        <v>972</v>
      </c>
      <c r="I19024" s="73"/>
    </row>
    <row r="19025" spans="1:9" hidden="1" x14ac:dyDescent="0.25">
      <c r="A19025" s="60" t="s">
        <v>8090</v>
      </c>
      <c r="B19025" s="60" t="s">
        <v>7612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42"/>
        <v>4500</v>
      </c>
      <c r="H19025" s="69" t="s">
        <v>972</v>
      </c>
      <c r="I19025" s="73"/>
    </row>
    <row r="19026" spans="1:9" x14ac:dyDescent="0.25">
      <c r="A19026" s="60" t="s">
        <v>8090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42"/>
        <v>11000</v>
      </c>
      <c r="H19026" s="69" t="s">
        <v>972</v>
      </c>
      <c r="I19026" s="73"/>
    </row>
    <row r="19027" spans="1:9" hidden="1" x14ac:dyDescent="0.25">
      <c r="A19027" s="60" t="s">
        <v>8090</v>
      </c>
      <c r="B19027" s="94" t="s">
        <v>5947</v>
      </c>
      <c r="C19027" s="417" t="s">
        <v>796</v>
      </c>
      <c r="D19027" s="65">
        <v>2</v>
      </c>
      <c r="E19027" s="118" t="s">
        <v>64</v>
      </c>
      <c r="F19027" s="72">
        <v>73000</v>
      </c>
      <c r="G19027" s="95">
        <f t="shared" si="542"/>
        <v>146000</v>
      </c>
      <c r="H19027" s="69" t="s">
        <v>972</v>
      </c>
      <c r="I19027" s="73"/>
    </row>
    <row r="19028" spans="1:9" hidden="1" x14ac:dyDescent="0.25">
      <c r="A19028" s="60" t="s">
        <v>8090</v>
      </c>
      <c r="B19028" s="60" t="s">
        <v>7235</v>
      </c>
      <c r="C19028" s="60" t="s">
        <v>5456</v>
      </c>
      <c r="D19028" s="88">
        <v>2</v>
      </c>
      <c r="E19028" s="71" t="s">
        <v>31</v>
      </c>
      <c r="F19028" s="89">
        <v>13000</v>
      </c>
      <c r="G19028" s="95">
        <f t="shared" si="542"/>
        <v>26000</v>
      </c>
      <c r="H19028" s="69" t="s">
        <v>972</v>
      </c>
      <c r="I19028" s="73"/>
    </row>
    <row r="19029" spans="1:9" hidden="1" x14ac:dyDescent="0.25">
      <c r="A19029" s="60" t="s">
        <v>8090</v>
      </c>
      <c r="B19029" s="80" t="s">
        <v>7003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42"/>
        <v>35000</v>
      </c>
      <c r="H19029" s="69" t="s">
        <v>1073</v>
      </c>
      <c r="I19029" s="73"/>
    </row>
    <row r="19030" spans="1:9" hidden="1" x14ac:dyDescent="0.25">
      <c r="A19030" s="60" t="s">
        <v>8090</v>
      </c>
      <c r="B19030" s="74" t="s">
        <v>7096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42"/>
        <v>900000</v>
      </c>
      <c r="H19030" s="69" t="s">
        <v>909</v>
      </c>
      <c r="I19030" s="60" t="s">
        <v>13549</v>
      </c>
    </row>
    <row r="19031" spans="1:9" hidden="1" x14ac:dyDescent="0.25">
      <c r="A19031" s="60" t="s">
        <v>8090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8090</v>
      </c>
      <c r="B19032" s="60" t="s">
        <v>8092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8090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8090</v>
      </c>
      <c r="B19034" s="63" t="s">
        <v>7715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8090</v>
      </c>
      <c r="B19035" s="60" t="s">
        <v>8098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42"/>
        <v>250000</v>
      </c>
      <c r="H19035" s="69" t="s">
        <v>2214</v>
      </c>
      <c r="I19035" s="73"/>
    </row>
    <row r="19036" spans="1:9" hidden="1" x14ac:dyDescent="0.25">
      <c r="A19036" s="60" t="s">
        <v>8090</v>
      </c>
      <c r="B19036" s="60" t="s">
        <v>8078</v>
      </c>
      <c r="C19036" s="60" t="s">
        <v>4933</v>
      </c>
      <c r="D19036" s="88">
        <v>3</v>
      </c>
      <c r="E19036" s="71" t="s">
        <v>638</v>
      </c>
      <c r="F19036" s="67">
        <v>512000</v>
      </c>
      <c r="G19036" s="68">
        <f t="shared" si="542"/>
        <v>1536000</v>
      </c>
      <c r="H19036" s="69" t="s">
        <v>2815</v>
      </c>
      <c r="I19036" s="73" t="s">
        <v>13550</v>
      </c>
    </row>
    <row r="19037" spans="1:9" hidden="1" x14ac:dyDescent="0.25">
      <c r="A19037" s="60" t="s">
        <v>8090</v>
      </c>
      <c r="B19037" s="63" t="s">
        <v>6422</v>
      </c>
      <c r="C19037" s="60" t="s">
        <v>4933</v>
      </c>
      <c r="D19037" s="81">
        <v>3</v>
      </c>
      <c r="E19037" s="66" t="s">
        <v>815</v>
      </c>
      <c r="F19037" s="72">
        <v>966500</v>
      </c>
      <c r="G19037" s="68">
        <f t="shared" si="542"/>
        <v>2899500</v>
      </c>
      <c r="H19037" s="69" t="s">
        <v>2815</v>
      </c>
      <c r="I19037" s="73" t="s">
        <v>13550</v>
      </c>
    </row>
    <row r="19038" spans="1:9" hidden="1" x14ac:dyDescent="0.25">
      <c r="A19038" s="60" t="s">
        <v>8090</v>
      </c>
      <c r="B19038" s="77" t="s">
        <v>8072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42"/>
        <v>240000</v>
      </c>
      <c r="H19038" s="86" t="s">
        <v>2815</v>
      </c>
      <c r="I19038" s="73" t="s">
        <v>13551</v>
      </c>
    </row>
    <row r="19039" spans="1:9" hidden="1" x14ac:dyDescent="0.25">
      <c r="A19039" s="60" t="s">
        <v>8090</v>
      </c>
      <c r="B19039" s="60" t="s">
        <v>6422</v>
      </c>
      <c r="C19039" s="60" t="s">
        <v>4933</v>
      </c>
      <c r="D19039" s="65">
        <v>2</v>
      </c>
      <c r="E19039" s="76" t="s">
        <v>815</v>
      </c>
      <c r="F19039" s="72">
        <v>966500</v>
      </c>
      <c r="G19039" s="68">
        <f t="shared" si="542"/>
        <v>1933000</v>
      </c>
      <c r="H19039" s="69" t="s">
        <v>2815</v>
      </c>
      <c r="I19039" s="73" t="s">
        <v>13551</v>
      </c>
    </row>
    <row r="19040" spans="1:9" hidden="1" x14ac:dyDescent="0.25">
      <c r="A19040" s="60" t="s">
        <v>8090</v>
      </c>
      <c r="B19040" s="79" t="s">
        <v>8073</v>
      </c>
      <c r="C19040" s="60" t="s">
        <v>4933</v>
      </c>
      <c r="D19040" s="65">
        <v>12</v>
      </c>
      <c r="E19040" s="76" t="s">
        <v>638</v>
      </c>
      <c r="F19040" s="72">
        <v>213500</v>
      </c>
      <c r="G19040" s="68">
        <f t="shared" si="542"/>
        <v>2562000</v>
      </c>
      <c r="H19040" s="69" t="s">
        <v>2815</v>
      </c>
      <c r="I19040" s="73" t="s">
        <v>13551</v>
      </c>
    </row>
    <row r="19041" spans="1:9" hidden="1" x14ac:dyDescent="0.25">
      <c r="A19041" s="60" t="s">
        <v>8090</v>
      </c>
      <c r="B19041" s="63" t="s">
        <v>2302</v>
      </c>
      <c r="C19041" s="60" t="s">
        <v>4933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13551</v>
      </c>
    </row>
    <row r="19042" spans="1:9" hidden="1" x14ac:dyDescent="0.25">
      <c r="A19042" s="60" t="s">
        <v>8090</v>
      </c>
      <c r="B19042" s="63" t="s">
        <v>8074</v>
      </c>
      <c r="C19042" s="60" t="s">
        <v>4933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13551</v>
      </c>
    </row>
    <row r="19043" spans="1:9" hidden="1" x14ac:dyDescent="0.25">
      <c r="A19043" s="60" t="s">
        <v>8090</v>
      </c>
      <c r="B19043" s="60" t="s">
        <v>8075</v>
      </c>
      <c r="C19043" s="60" t="s">
        <v>4933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13551</v>
      </c>
    </row>
    <row r="19044" spans="1:9" hidden="1" x14ac:dyDescent="0.25">
      <c r="A19044" s="60" t="s">
        <v>8090</v>
      </c>
      <c r="B19044" s="60" t="s">
        <v>8076</v>
      </c>
      <c r="C19044" s="60" t="s">
        <v>4933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13551</v>
      </c>
    </row>
    <row r="19045" spans="1:9" hidden="1" x14ac:dyDescent="0.25">
      <c r="A19045" s="60" t="s">
        <v>8090</v>
      </c>
      <c r="B19045" s="74" t="s">
        <v>8077</v>
      </c>
      <c r="C19045" s="60" t="s">
        <v>4933</v>
      </c>
      <c r="D19045" s="65">
        <v>2</v>
      </c>
      <c r="E19045" s="76" t="s">
        <v>638</v>
      </c>
      <c r="F19045" s="72">
        <v>675500</v>
      </c>
      <c r="G19045" s="95">
        <f t="shared" si="542"/>
        <v>1351000</v>
      </c>
      <c r="H19045" s="69" t="s">
        <v>2815</v>
      </c>
      <c r="I19045" s="73" t="s">
        <v>13551</v>
      </c>
    </row>
    <row r="19046" spans="1:9" hidden="1" x14ac:dyDescent="0.25">
      <c r="A19046" s="60" t="s">
        <v>8090</v>
      </c>
      <c r="B19046" s="74" t="s">
        <v>8078</v>
      </c>
      <c r="C19046" s="60" t="s">
        <v>4933</v>
      </c>
      <c r="D19046" s="65">
        <v>2</v>
      </c>
      <c r="E19046" s="76" t="s">
        <v>638</v>
      </c>
      <c r="F19046" s="72">
        <v>512000</v>
      </c>
      <c r="G19046" s="95">
        <f t="shared" si="542"/>
        <v>1024000</v>
      </c>
      <c r="H19046" s="69" t="s">
        <v>2815</v>
      </c>
      <c r="I19046" s="73" t="s">
        <v>13551</v>
      </c>
    </row>
    <row r="19047" spans="1:9" hidden="1" x14ac:dyDescent="0.25">
      <c r="A19047" s="60" t="s">
        <v>8090</v>
      </c>
      <c r="B19047" s="74" t="s">
        <v>882</v>
      </c>
      <c r="C19047" s="60" t="s">
        <v>4933</v>
      </c>
      <c r="D19047" s="65">
        <v>8</v>
      </c>
      <c r="E19047" s="76" t="s">
        <v>638</v>
      </c>
      <c r="F19047" s="72">
        <v>583500</v>
      </c>
      <c r="G19047" s="95">
        <f t="shared" si="542"/>
        <v>4668000</v>
      </c>
      <c r="H19047" s="69" t="s">
        <v>2815</v>
      </c>
      <c r="I19047" s="73" t="s">
        <v>13551</v>
      </c>
    </row>
    <row r="19048" spans="1:9" hidden="1" x14ac:dyDescent="0.25">
      <c r="A19048" s="60" t="s">
        <v>8090</v>
      </c>
      <c r="B19048" s="60" t="s">
        <v>7965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42"/>
        <v>57500</v>
      </c>
      <c r="H19048" s="86" t="s">
        <v>1146</v>
      </c>
      <c r="I19048" s="60" t="s">
        <v>13552</v>
      </c>
    </row>
    <row r="19049" spans="1:9" hidden="1" x14ac:dyDescent="0.25">
      <c r="A19049" s="60" t="s">
        <v>8090</v>
      </c>
      <c r="B19049" s="74" t="s">
        <v>7096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42"/>
        <v>900000</v>
      </c>
      <c r="H19049" s="86" t="s">
        <v>1146</v>
      </c>
      <c r="I19049" s="60" t="s">
        <v>13552</v>
      </c>
    </row>
    <row r="19050" spans="1:9" hidden="1" x14ac:dyDescent="0.25">
      <c r="A19050" s="60" t="s">
        <v>8090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42"/>
        <v>10000</v>
      </c>
      <c r="H19050" s="86" t="s">
        <v>1146</v>
      </c>
      <c r="I19050" s="60" t="s">
        <v>13552</v>
      </c>
    </row>
    <row r="19051" spans="1:9" hidden="1" x14ac:dyDescent="0.25">
      <c r="A19051" s="60" t="s">
        <v>8090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42"/>
        <v>210000</v>
      </c>
      <c r="H19051" s="86" t="s">
        <v>671</v>
      </c>
      <c r="I19051" s="60" t="s">
        <v>13553</v>
      </c>
    </row>
    <row r="19052" spans="1:9" hidden="1" x14ac:dyDescent="0.25">
      <c r="A19052" s="60" t="s">
        <v>8090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42"/>
        <v>264000</v>
      </c>
      <c r="H19052" s="86" t="s">
        <v>671</v>
      </c>
      <c r="I19052" s="60" t="s">
        <v>13553</v>
      </c>
    </row>
    <row r="19053" spans="1:9" hidden="1" x14ac:dyDescent="0.25">
      <c r="A19053" s="60" t="s">
        <v>8090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42"/>
        <v>1655242</v>
      </c>
      <c r="H19053" s="86" t="s">
        <v>687</v>
      </c>
      <c r="I19053" s="60" t="s">
        <v>13554</v>
      </c>
    </row>
    <row r="19054" spans="1:9" hidden="1" x14ac:dyDescent="0.25">
      <c r="A19054" s="60" t="s">
        <v>8102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42"/>
        <v>155000</v>
      </c>
      <c r="H19054" s="69" t="s">
        <v>169</v>
      </c>
      <c r="I19054" s="73"/>
    </row>
    <row r="19055" spans="1:9" hidden="1" x14ac:dyDescent="0.25">
      <c r="A19055" s="60" t="s">
        <v>8102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42"/>
        <v>98600</v>
      </c>
      <c r="H19055" s="69" t="s">
        <v>169</v>
      </c>
      <c r="I19055" s="73"/>
    </row>
    <row r="19056" spans="1:9" hidden="1" x14ac:dyDescent="0.25">
      <c r="A19056" s="60" t="s">
        <v>8102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42"/>
        <v>93000</v>
      </c>
      <c r="H19056" s="86" t="s">
        <v>2277</v>
      </c>
      <c r="I19056" s="364"/>
    </row>
    <row r="19057" spans="1:9" hidden="1" x14ac:dyDescent="0.25">
      <c r="A19057" s="60" t="s">
        <v>8102</v>
      </c>
      <c r="B19057" s="63" t="s">
        <v>8107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42"/>
        <v>72500</v>
      </c>
      <c r="H19057" s="69" t="s">
        <v>7813</v>
      </c>
      <c r="I19057" s="73"/>
    </row>
    <row r="19058" spans="1:9" hidden="1" x14ac:dyDescent="0.25">
      <c r="A19058" s="60" t="s">
        <v>8102</v>
      </c>
      <c r="B19058" s="79" t="s">
        <v>8108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7813</v>
      </c>
      <c r="I19058" s="73"/>
    </row>
    <row r="19059" spans="1:9" hidden="1" x14ac:dyDescent="0.25">
      <c r="A19059" s="60" t="s">
        <v>8102</v>
      </c>
      <c r="B19059" s="94" t="s">
        <v>5947</v>
      </c>
      <c r="C19059" s="417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43">F19059*D19059</f>
        <v>219000</v>
      </c>
      <c r="H19059" s="69" t="s">
        <v>7813</v>
      </c>
      <c r="I19059" s="73"/>
    </row>
    <row r="19060" spans="1:9" hidden="1" x14ac:dyDescent="0.25">
      <c r="A19060" s="60" t="s">
        <v>8102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43"/>
        <v>350000</v>
      </c>
      <c r="H19060" s="69" t="s">
        <v>7813</v>
      </c>
      <c r="I19060" s="73"/>
    </row>
    <row r="19061" spans="1:9" x14ac:dyDescent="0.25">
      <c r="A19061" s="60" t="s">
        <v>8102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43"/>
        <v>22000</v>
      </c>
      <c r="H19061" s="69" t="s">
        <v>7813</v>
      </c>
      <c r="I19061" s="73"/>
    </row>
    <row r="19062" spans="1:9" hidden="1" x14ac:dyDescent="0.25">
      <c r="A19062" s="60" t="s">
        <v>8102</v>
      </c>
      <c r="B19062" s="60" t="s">
        <v>8105</v>
      </c>
      <c r="C19062" s="60" t="s">
        <v>8106</v>
      </c>
      <c r="D19062" s="65">
        <v>1</v>
      </c>
      <c r="E19062" s="76" t="s">
        <v>31</v>
      </c>
      <c r="F19062" s="72">
        <v>50000</v>
      </c>
      <c r="G19062" s="95">
        <f t="shared" si="543"/>
        <v>50000</v>
      </c>
      <c r="H19062" s="69" t="s">
        <v>7813</v>
      </c>
      <c r="I19062" s="73"/>
    </row>
    <row r="19063" spans="1:9" hidden="1" x14ac:dyDescent="0.25">
      <c r="A19063" s="60" t="s">
        <v>8102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43"/>
        <v>310000</v>
      </c>
      <c r="H19063" s="69" t="s">
        <v>7813</v>
      </c>
      <c r="I19063" s="73"/>
    </row>
    <row r="19064" spans="1:9" hidden="1" x14ac:dyDescent="0.25">
      <c r="A19064" s="60" t="s">
        <v>8102</v>
      </c>
      <c r="B19064" s="60" t="s">
        <v>13555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43"/>
        <v>75000</v>
      </c>
      <c r="H19064" s="69" t="s">
        <v>7813</v>
      </c>
      <c r="I19064" s="73"/>
    </row>
    <row r="19065" spans="1:9" hidden="1" x14ac:dyDescent="0.25">
      <c r="A19065" s="60" t="s">
        <v>8102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43"/>
        <v>225600</v>
      </c>
      <c r="H19065" s="86" t="s">
        <v>1665</v>
      </c>
      <c r="I19065" s="73"/>
    </row>
    <row r="19066" spans="1:9" hidden="1" x14ac:dyDescent="0.25">
      <c r="A19066" s="60" t="s">
        <v>8102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43"/>
        <v>72000</v>
      </c>
      <c r="H19066" s="86" t="s">
        <v>1665</v>
      </c>
      <c r="I19066" s="73"/>
    </row>
    <row r="19067" spans="1:9" hidden="1" x14ac:dyDescent="0.25">
      <c r="A19067" s="60" t="s">
        <v>8102</v>
      </c>
      <c r="B19067" s="60" t="s">
        <v>8086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43"/>
        <v>280000</v>
      </c>
      <c r="H19067" s="69" t="s">
        <v>8083</v>
      </c>
      <c r="I19067" s="73" t="s">
        <v>13556</v>
      </c>
    </row>
    <row r="19068" spans="1:9" hidden="1" x14ac:dyDescent="0.25">
      <c r="A19068" s="60" t="s">
        <v>8102</v>
      </c>
      <c r="B19068" s="60" t="s">
        <v>8087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43"/>
        <v>100000</v>
      </c>
      <c r="H19068" s="69" t="s">
        <v>8083</v>
      </c>
      <c r="I19068" s="73" t="s">
        <v>13556</v>
      </c>
    </row>
    <row r="19069" spans="1:9" hidden="1" x14ac:dyDescent="0.25">
      <c r="A19069" s="60" t="s">
        <v>8102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43"/>
        <v>15650</v>
      </c>
      <c r="H19069" s="69" t="s">
        <v>147</v>
      </c>
      <c r="I19069" s="73"/>
    </row>
    <row r="19070" spans="1:9" hidden="1" x14ac:dyDescent="0.25">
      <c r="A19070" s="60" t="s">
        <v>8102</v>
      </c>
      <c r="B19070" s="79" t="s">
        <v>4281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8616</v>
      </c>
    </row>
    <row r="19071" spans="1:9" hidden="1" x14ac:dyDescent="0.25">
      <c r="A19071" s="60" t="s">
        <v>8102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44">F19071*D19071</f>
        <v>8000</v>
      </c>
      <c r="H19071" s="69" t="s">
        <v>648</v>
      </c>
      <c r="I19071" s="73"/>
    </row>
    <row r="19072" spans="1:9" hidden="1" x14ac:dyDescent="0.25">
      <c r="A19072" s="60" t="s">
        <v>8102</v>
      </c>
      <c r="B19072" s="60" t="s">
        <v>8105</v>
      </c>
      <c r="C19072" s="60" t="s">
        <v>8106</v>
      </c>
      <c r="D19072" s="65">
        <v>1</v>
      </c>
      <c r="E19072" s="76" t="s">
        <v>31</v>
      </c>
      <c r="F19072" s="72">
        <v>50000</v>
      </c>
      <c r="G19072" s="95">
        <f t="shared" si="544"/>
        <v>50000</v>
      </c>
      <c r="H19072" s="69" t="s">
        <v>609</v>
      </c>
      <c r="I19072" s="73"/>
    </row>
    <row r="19073" spans="1:9" hidden="1" x14ac:dyDescent="0.25">
      <c r="A19073" s="60" t="s">
        <v>8102</v>
      </c>
      <c r="B19073" s="60" t="s">
        <v>8110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44"/>
        <v>2300000</v>
      </c>
      <c r="H19073" s="69" t="s">
        <v>1306</v>
      </c>
      <c r="I19073" s="73"/>
    </row>
    <row r="19074" spans="1:9" hidden="1" x14ac:dyDescent="0.25">
      <c r="A19074" s="60" t="s">
        <v>8102</v>
      </c>
      <c r="B19074" s="79" t="s">
        <v>8111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8112</v>
      </c>
      <c r="I19074" s="60"/>
    </row>
    <row r="19075" spans="1:9" hidden="1" x14ac:dyDescent="0.25">
      <c r="A19075" s="60" t="s">
        <v>8102</v>
      </c>
      <c r="B19075" s="74" t="s">
        <v>8113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8112</v>
      </c>
      <c r="I19075" s="60"/>
    </row>
    <row r="19076" spans="1:9" hidden="1" x14ac:dyDescent="0.25">
      <c r="A19076" s="60" t="s">
        <v>8102</v>
      </c>
      <c r="B19076" s="60" t="s">
        <v>7794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8112</v>
      </c>
      <c r="I19076" s="60"/>
    </row>
    <row r="19077" spans="1:9" hidden="1" x14ac:dyDescent="0.25">
      <c r="A19077" s="60" t="s">
        <v>8102</v>
      </c>
      <c r="B19077" s="79" t="s">
        <v>148</v>
      </c>
      <c r="C19077" s="60" t="s">
        <v>13496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13557</v>
      </c>
    </row>
    <row r="19078" spans="1:9" hidden="1" x14ac:dyDescent="0.25">
      <c r="A19078" s="60" t="s">
        <v>8102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44"/>
        <v>193500</v>
      </c>
      <c r="H19078" s="69" t="s">
        <v>789</v>
      </c>
      <c r="I19078" s="73" t="s">
        <v>13557</v>
      </c>
    </row>
    <row r="19079" spans="1:9" hidden="1" x14ac:dyDescent="0.25">
      <c r="A19079" s="60" t="s">
        <v>8102</v>
      </c>
      <c r="B19079" s="60" t="s">
        <v>471</v>
      </c>
      <c r="C19079" s="60" t="s">
        <v>13558</v>
      </c>
      <c r="D19079" s="81">
        <v>1</v>
      </c>
      <c r="E19079" s="66" t="s">
        <v>31</v>
      </c>
      <c r="F19079" s="72">
        <v>3700000</v>
      </c>
      <c r="G19079" s="68">
        <f t="shared" si="544"/>
        <v>3700000</v>
      </c>
      <c r="H19079" s="69" t="s">
        <v>13559</v>
      </c>
      <c r="I19079" s="73" t="s">
        <v>13560</v>
      </c>
    </row>
    <row r="19080" spans="1:9" hidden="1" x14ac:dyDescent="0.25">
      <c r="A19080" s="60" t="s">
        <v>8102</v>
      </c>
      <c r="B19080" s="60" t="s">
        <v>471</v>
      </c>
      <c r="C19080" s="60" t="s">
        <v>13561</v>
      </c>
      <c r="D19080" s="60">
        <v>1</v>
      </c>
      <c r="E19080" s="76" t="s">
        <v>31</v>
      </c>
      <c r="F19080" s="61">
        <v>3700000</v>
      </c>
      <c r="G19080" s="68">
        <f t="shared" si="544"/>
        <v>3700000</v>
      </c>
      <c r="H19080" s="69" t="s">
        <v>13559</v>
      </c>
      <c r="I19080" s="73" t="s">
        <v>13560</v>
      </c>
    </row>
    <row r="19081" spans="1:9" hidden="1" x14ac:dyDescent="0.25">
      <c r="A19081" s="60" t="s">
        <v>8102</v>
      </c>
      <c r="B19081" s="74" t="s">
        <v>6307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44"/>
        <v>800000</v>
      </c>
      <c r="H19081" s="69" t="s">
        <v>5005</v>
      </c>
      <c r="I19081" s="73" t="s">
        <v>13560</v>
      </c>
    </row>
    <row r="19082" spans="1:9" hidden="1" x14ac:dyDescent="0.25">
      <c r="A19082" s="60" t="s">
        <v>8102</v>
      </c>
      <c r="B19082" s="60" t="s">
        <v>8066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44"/>
        <v>575000</v>
      </c>
      <c r="H19082" s="69" t="s">
        <v>5005</v>
      </c>
      <c r="I19082" s="73" t="s">
        <v>13560</v>
      </c>
    </row>
    <row r="19083" spans="1:9" hidden="1" x14ac:dyDescent="0.25">
      <c r="A19083" s="60" t="s">
        <v>8102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44"/>
        <v>1400000</v>
      </c>
      <c r="H19083" s="69" t="s">
        <v>5005</v>
      </c>
      <c r="I19083" s="73" t="s">
        <v>13560</v>
      </c>
    </row>
    <row r="19084" spans="1:9" hidden="1" x14ac:dyDescent="0.25">
      <c r="A19084" s="60" t="s">
        <v>8102</v>
      </c>
      <c r="B19084" s="94" t="s">
        <v>13562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44"/>
        <v>920000</v>
      </c>
      <c r="H19084" s="69" t="s">
        <v>5005</v>
      </c>
      <c r="I19084" s="73" t="s">
        <v>13560</v>
      </c>
    </row>
    <row r="19085" spans="1:9" hidden="1" x14ac:dyDescent="0.25">
      <c r="A19085" s="60" t="s">
        <v>8102</v>
      </c>
      <c r="B19085" s="60" t="s">
        <v>8062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44"/>
        <v>215000</v>
      </c>
      <c r="H19085" s="69" t="s">
        <v>5005</v>
      </c>
      <c r="I19085" s="73" t="s">
        <v>13560</v>
      </c>
    </row>
    <row r="19086" spans="1:9" hidden="1" x14ac:dyDescent="0.25">
      <c r="A19086" s="60" t="s">
        <v>8102</v>
      </c>
      <c r="B19086" s="60" t="s">
        <v>8063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44"/>
        <v>300000</v>
      </c>
      <c r="H19086" s="69" t="s">
        <v>5005</v>
      </c>
      <c r="I19086" s="73" t="s">
        <v>13560</v>
      </c>
    </row>
    <row r="19087" spans="1:9" hidden="1" x14ac:dyDescent="0.25">
      <c r="A19087" s="60" t="s">
        <v>8102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44"/>
        <v>839900</v>
      </c>
      <c r="H19087" s="69" t="s">
        <v>8018</v>
      </c>
      <c r="I19087" s="73" t="s">
        <v>13560</v>
      </c>
    </row>
    <row r="19088" spans="1:9" hidden="1" x14ac:dyDescent="0.25">
      <c r="A19088" s="60" t="s">
        <v>8102</v>
      </c>
      <c r="B19088" s="74" t="s">
        <v>8104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8018</v>
      </c>
      <c r="I19088" s="73" t="s">
        <v>13560</v>
      </c>
    </row>
    <row r="19089" spans="1:9" hidden="1" x14ac:dyDescent="0.25">
      <c r="A19089" s="60" t="s">
        <v>8102</v>
      </c>
      <c r="B19089" s="74" t="s">
        <v>10915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44"/>
        <v>1</v>
      </c>
      <c r="H19089" s="69" t="s">
        <v>9282</v>
      </c>
      <c r="I19089" s="73" t="s">
        <v>13560</v>
      </c>
    </row>
    <row r="19090" spans="1:9" hidden="1" x14ac:dyDescent="0.25">
      <c r="A19090" s="60" t="s">
        <v>8102</v>
      </c>
      <c r="B19090" s="60" t="s">
        <v>8115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44"/>
        <v>20000</v>
      </c>
      <c r="H19090" s="69" t="s">
        <v>8112</v>
      </c>
      <c r="I19090" s="73"/>
    </row>
    <row r="19091" spans="1:9" hidden="1" x14ac:dyDescent="0.25">
      <c r="A19091" s="60" t="s">
        <v>8102</v>
      </c>
      <c r="B19091" s="94" t="s">
        <v>8116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44"/>
        <v>55000</v>
      </c>
      <c r="H19091" s="69" t="s">
        <v>8112</v>
      </c>
      <c r="I19091" s="73"/>
    </row>
    <row r="19092" spans="1:9" hidden="1" x14ac:dyDescent="0.25">
      <c r="A19092" s="60" t="s">
        <v>8102</v>
      </c>
      <c r="B19092" s="94" t="s">
        <v>8046</v>
      </c>
      <c r="C19092" s="87" t="s">
        <v>8106</v>
      </c>
      <c r="D19092" s="65">
        <v>10</v>
      </c>
      <c r="E19092" s="66" t="s">
        <v>31</v>
      </c>
      <c r="F19092" s="72">
        <v>25000</v>
      </c>
      <c r="G19092" s="68">
        <f t="shared" si="544"/>
        <v>250000</v>
      </c>
      <c r="H19092" s="69" t="s">
        <v>7813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44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8117</v>
      </c>
      <c r="C19094" s="75" t="s">
        <v>8118</v>
      </c>
      <c r="D19094" s="65">
        <v>1</v>
      </c>
      <c r="E19094" s="66" t="s">
        <v>31</v>
      </c>
      <c r="F19094" s="67">
        <v>431500</v>
      </c>
      <c r="G19094" s="68">
        <f t="shared" si="544"/>
        <v>431500</v>
      </c>
      <c r="H19094" s="69" t="s">
        <v>8119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44"/>
        <v>264000</v>
      </c>
      <c r="H19095" s="86" t="s">
        <v>1032</v>
      </c>
      <c r="I19095" s="364" t="s">
        <v>13563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44"/>
        <v>66000</v>
      </c>
      <c r="H19096" s="69" t="s">
        <v>198</v>
      </c>
      <c r="I19096" s="73" t="s">
        <v>8616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13564</v>
      </c>
    </row>
    <row r="19098" spans="1:9" hidden="1" x14ac:dyDescent="0.25">
      <c r="A19098" s="60" t="s">
        <v>452</v>
      </c>
      <c r="B19098" s="60" t="s">
        <v>8381</v>
      </c>
      <c r="C19098" s="60" t="s">
        <v>8382</v>
      </c>
      <c r="D19098" s="65">
        <v>1</v>
      </c>
      <c r="E19098" s="118" t="s">
        <v>31</v>
      </c>
      <c r="F19098" s="72">
        <v>93000</v>
      </c>
      <c r="G19098" s="95">
        <f t="shared" ref="G19098:G19124" si="545">F19098*D19098</f>
        <v>93000</v>
      </c>
      <c r="H19098" s="69" t="s">
        <v>953</v>
      </c>
      <c r="I19098" s="73" t="s">
        <v>13564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45"/>
        <v>297500</v>
      </c>
      <c r="H19099" s="69" t="s">
        <v>7813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45"/>
        <v>75000</v>
      </c>
      <c r="H19100" s="69" t="s">
        <v>7813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45"/>
        <v>215000</v>
      </c>
      <c r="H19101" s="69" t="s">
        <v>7813</v>
      </c>
      <c r="I19101" s="73"/>
    </row>
    <row r="19102" spans="1:9" hidden="1" x14ac:dyDescent="0.25">
      <c r="A19102" s="60" t="s">
        <v>452</v>
      </c>
      <c r="B19102" s="60" t="s">
        <v>5896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45"/>
        <v>450000</v>
      </c>
      <c r="H19102" s="69" t="s">
        <v>7813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45"/>
        <v>264000</v>
      </c>
      <c r="H19103" s="69" t="s">
        <v>667</v>
      </c>
      <c r="I19103" s="73" t="s">
        <v>13565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45"/>
        <v>39000</v>
      </c>
      <c r="H19104" s="69" t="s">
        <v>667</v>
      </c>
      <c r="I19104" s="73" t="s">
        <v>13565</v>
      </c>
    </row>
    <row r="19105" spans="1:9" hidden="1" x14ac:dyDescent="0.25">
      <c r="A19105" s="60" t="s">
        <v>452</v>
      </c>
      <c r="B19105" s="60" t="s">
        <v>8381</v>
      </c>
      <c r="C19105" s="60" t="s">
        <v>8382</v>
      </c>
      <c r="D19105" s="65">
        <v>1</v>
      </c>
      <c r="E19105" s="76" t="s">
        <v>31</v>
      </c>
      <c r="F19105" s="72">
        <v>93000</v>
      </c>
      <c r="G19105" s="95">
        <f t="shared" si="545"/>
        <v>93000</v>
      </c>
      <c r="H19105" s="69" t="s">
        <v>667</v>
      </c>
      <c r="I19105" s="73" t="s">
        <v>13565</v>
      </c>
    </row>
    <row r="19106" spans="1:9" hidden="1" x14ac:dyDescent="0.25">
      <c r="A19106" s="60" t="s">
        <v>452</v>
      </c>
      <c r="B19106" s="74" t="s">
        <v>8120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45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4933</v>
      </c>
      <c r="D19107" s="65">
        <v>1</v>
      </c>
      <c r="E19107" s="76" t="s">
        <v>638</v>
      </c>
      <c r="F19107" s="72">
        <v>195000</v>
      </c>
      <c r="G19107" s="68">
        <f t="shared" si="545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5345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8123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8121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45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8" t="s">
        <v>135</v>
      </c>
      <c r="C19111" s="378" t="s">
        <v>136</v>
      </c>
      <c r="D19111" s="470">
        <v>9</v>
      </c>
      <c r="E19111" s="446" t="s">
        <v>137</v>
      </c>
      <c r="F19111" s="472">
        <v>33000</v>
      </c>
      <c r="G19111" s="380">
        <f t="shared" si="545"/>
        <v>297000</v>
      </c>
      <c r="H19111" s="445" t="s">
        <v>558</v>
      </c>
      <c r="I19111" s="446"/>
    </row>
    <row r="19112" spans="1:9" hidden="1" x14ac:dyDescent="0.25">
      <c r="A19112" s="60" t="s">
        <v>452</v>
      </c>
      <c r="B19112" s="60" t="s">
        <v>13566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45"/>
        <v>150000</v>
      </c>
      <c r="H19112" s="69" t="s">
        <v>4181</v>
      </c>
      <c r="I19112" s="73" t="s">
        <v>13567</v>
      </c>
    </row>
    <row r="19113" spans="1:9" hidden="1" x14ac:dyDescent="0.25">
      <c r="A19113" s="60" t="s">
        <v>452</v>
      </c>
      <c r="B19113" s="63" t="s">
        <v>8461</v>
      </c>
      <c r="C19113" s="60" t="s">
        <v>13568</v>
      </c>
      <c r="D19113" s="65">
        <v>1</v>
      </c>
      <c r="E19113" s="71" t="s">
        <v>31</v>
      </c>
      <c r="F19113" s="67">
        <v>1650000</v>
      </c>
      <c r="G19113" s="68">
        <f t="shared" si="545"/>
        <v>1650000</v>
      </c>
      <c r="H19113" s="69" t="s">
        <v>4181</v>
      </c>
      <c r="I19113" s="73" t="s">
        <v>13567</v>
      </c>
    </row>
    <row r="19114" spans="1:9" hidden="1" x14ac:dyDescent="0.25">
      <c r="A19114" s="60" t="s">
        <v>452</v>
      </c>
      <c r="B19114" s="63" t="s">
        <v>8461</v>
      </c>
      <c r="C19114" s="60" t="s">
        <v>13569</v>
      </c>
      <c r="D19114" s="65">
        <v>1</v>
      </c>
      <c r="E19114" s="76" t="s">
        <v>31</v>
      </c>
      <c r="F19114" s="72">
        <v>1650000</v>
      </c>
      <c r="G19114" s="95">
        <f t="shared" si="545"/>
        <v>1650000</v>
      </c>
      <c r="H19114" s="69" t="s">
        <v>4181</v>
      </c>
      <c r="I19114" s="73" t="s">
        <v>13567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7813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4933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13570</v>
      </c>
    </row>
    <row r="19117" spans="1:9" hidden="1" x14ac:dyDescent="0.25">
      <c r="A19117" s="60" t="s">
        <v>452</v>
      </c>
      <c r="B19117" s="63" t="s">
        <v>8124</v>
      </c>
      <c r="C19117" s="60" t="s">
        <v>8125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13570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45"/>
        <v>1230000</v>
      </c>
      <c r="H19118" s="69" t="s">
        <v>13571</v>
      </c>
      <c r="I19118" s="73" t="s">
        <v>13570</v>
      </c>
    </row>
    <row r="19119" spans="1:9" hidden="1" x14ac:dyDescent="0.25">
      <c r="A19119" s="60" t="s">
        <v>452</v>
      </c>
      <c r="B19119" s="79" t="s">
        <v>8065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13572</v>
      </c>
      <c r="I19119" s="73" t="s">
        <v>13570</v>
      </c>
    </row>
    <row r="19120" spans="1:9" hidden="1" x14ac:dyDescent="0.25">
      <c r="A19120" s="60" t="s">
        <v>452</v>
      </c>
      <c r="B19120" s="60" t="s">
        <v>8128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8129</v>
      </c>
      <c r="I19120" s="73" t="s">
        <v>13570</v>
      </c>
    </row>
    <row r="19121" spans="1:9" hidden="1" x14ac:dyDescent="0.25">
      <c r="A19121" s="60" t="s">
        <v>452</v>
      </c>
      <c r="B19121" s="60" t="s">
        <v>8126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8127</v>
      </c>
      <c r="I19121" s="73" t="s">
        <v>13570</v>
      </c>
    </row>
    <row r="19122" spans="1:9" hidden="1" x14ac:dyDescent="0.25">
      <c r="A19122" s="60" t="s">
        <v>452</v>
      </c>
      <c r="B19122" s="94" t="s">
        <v>13573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45"/>
        <v>1</v>
      </c>
      <c r="H19122" s="69" t="s">
        <v>1013</v>
      </c>
      <c r="I19122" s="73" t="s">
        <v>13570</v>
      </c>
    </row>
    <row r="19123" spans="1:9" hidden="1" x14ac:dyDescent="0.25">
      <c r="A19123" s="60" t="s">
        <v>452</v>
      </c>
      <c r="B19123" s="79" t="s">
        <v>4811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45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45"/>
        <v>46500</v>
      </c>
      <c r="H19124" s="69" t="s">
        <v>536</v>
      </c>
      <c r="I19124" s="73" t="s">
        <v>13574</v>
      </c>
    </row>
    <row r="19125" spans="1:9" hidden="1" x14ac:dyDescent="0.25">
      <c r="A19125" s="60" t="s">
        <v>452</v>
      </c>
      <c r="B19125" s="79" t="s">
        <v>5651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13574</v>
      </c>
    </row>
    <row r="19126" spans="1:9" hidden="1" x14ac:dyDescent="0.25">
      <c r="A19126" s="60" t="s">
        <v>8130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8130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8130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8130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13575</v>
      </c>
    </row>
    <row r="19130" spans="1:9" hidden="1" x14ac:dyDescent="0.25">
      <c r="A19130" s="60" t="s">
        <v>8130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46">F19130*D19130</f>
        <v>35000</v>
      </c>
      <c r="H19130" s="69" t="s">
        <v>2048</v>
      </c>
      <c r="I19130" s="73" t="s">
        <v>13575</v>
      </c>
    </row>
    <row r="19131" spans="1:9" hidden="1" x14ac:dyDescent="0.25">
      <c r="A19131" s="60" t="s">
        <v>8130</v>
      </c>
      <c r="B19131" s="60" t="s">
        <v>8145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46"/>
        <v>4050000</v>
      </c>
      <c r="H19131" s="69" t="s">
        <v>648</v>
      </c>
      <c r="I19131" s="73"/>
    </row>
    <row r="19132" spans="1:9" hidden="1" x14ac:dyDescent="0.25">
      <c r="A19132" s="60" t="s">
        <v>8130</v>
      </c>
      <c r="B19132" s="63" t="s">
        <v>8461</v>
      </c>
      <c r="C19132" s="60" t="s">
        <v>13576</v>
      </c>
      <c r="D19132" s="65">
        <v>1</v>
      </c>
      <c r="E19132" s="71" t="s">
        <v>31</v>
      </c>
      <c r="F19132" s="67">
        <v>1650000</v>
      </c>
      <c r="G19132" s="95">
        <f t="shared" si="546"/>
        <v>1650000</v>
      </c>
      <c r="H19132" s="69" t="s">
        <v>552</v>
      </c>
      <c r="I19132" s="73" t="s">
        <v>13577</v>
      </c>
    </row>
    <row r="19133" spans="1:9" hidden="1" x14ac:dyDescent="0.25">
      <c r="A19133" s="60" t="s">
        <v>8130</v>
      </c>
      <c r="B19133" s="63" t="s">
        <v>8461</v>
      </c>
      <c r="C19133" s="60" t="s">
        <v>13578</v>
      </c>
      <c r="D19133" s="65">
        <v>1</v>
      </c>
      <c r="E19133" s="66" t="s">
        <v>31</v>
      </c>
      <c r="F19133" s="67">
        <v>1650000</v>
      </c>
      <c r="G19133" s="95">
        <f t="shared" si="546"/>
        <v>1650000</v>
      </c>
      <c r="H19133" s="69" t="s">
        <v>552</v>
      </c>
      <c r="I19133" s="73" t="s">
        <v>13577</v>
      </c>
    </row>
    <row r="19134" spans="1:9" hidden="1" x14ac:dyDescent="0.25">
      <c r="A19134" s="60" t="s">
        <v>8130</v>
      </c>
      <c r="B19134" s="63" t="s">
        <v>8461</v>
      </c>
      <c r="C19134" s="60" t="s">
        <v>13579</v>
      </c>
      <c r="D19134" s="65">
        <v>1</v>
      </c>
      <c r="E19134" s="76" t="s">
        <v>31</v>
      </c>
      <c r="F19134" s="67">
        <v>1650000</v>
      </c>
      <c r="G19134" s="95">
        <f t="shared" si="546"/>
        <v>1650000</v>
      </c>
      <c r="H19134" s="69" t="s">
        <v>552</v>
      </c>
      <c r="I19134" s="73" t="s">
        <v>13577</v>
      </c>
    </row>
    <row r="19135" spans="1:9" hidden="1" x14ac:dyDescent="0.25">
      <c r="A19135" s="60" t="s">
        <v>8130</v>
      </c>
      <c r="B19135" s="63" t="s">
        <v>8461</v>
      </c>
      <c r="C19135" s="60" t="s">
        <v>9693</v>
      </c>
      <c r="D19135" s="88">
        <v>1</v>
      </c>
      <c r="E19135" s="71" t="s">
        <v>31</v>
      </c>
      <c r="F19135" s="67">
        <v>1650000</v>
      </c>
      <c r="G19135" s="68">
        <f t="shared" si="546"/>
        <v>1650000</v>
      </c>
      <c r="H19135" s="69" t="s">
        <v>552</v>
      </c>
      <c r="I19135" s="73" t="s">
        <v>13577</v>
      </c>
    </row>
    <row r="19136" spans="1:9" hidden="1" x14ac:dyDescent="0.25">
      <c r="A19136" s="60" t="s">
        <v>8130</v>
      </c>
      <c r="B19136" s="60" t="s">
        <v>328</v>
      </c>
      <c r="C19136" s="60" t="s">
        <v>329</v>
      </c>
      <c r="D19136" s="656">
        <v>1.5</v>
      </c>
      <c r="E19136" s="657" t="s">
        <v>137</v>
      </c>
      <c r="F19136" s="397">
        <v>86250</v>
      </c>
      <c r="G19136" s="95">
        <f t="shared" si="546"/>
        <v>129375</v>
      </c>
      <c r="H19136" s="69" t="s">
        <v>552</v>
      </c>
      <c r="I19136" s="73" t="s">
        <v>13577</v>
      </c>
    </row>
    <row r="19137" spans="1:9" hidden="1" x14ac:dyDescent="0.25">
      <c r="A19137" s="60" t="s">
        <v>8130</v>
      </c>
      <c r="B19137" s="79" t="s">
        <v>5651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46"/>
        <v>500000</v>
      </c>
      <c r="H19137" s="86" t="s">
        <v>3239</v>
      </c>
      <c r="I19137" s="73" t="s">
        <v>13580</v>
      </c>
    </row>
    <row r="19138" spans="1:9" hidden="1" x14ac:dyDescent="0.25">
      <c r="A19138" s="60" t="s">
        <v>8130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46"/>
        <v>264000</v>
      </c>
      <c r="H19138" s="69" t="s">
        <v>1041</v>
      </c>
      <c r="I19138" s="73" t="s">
        <v>13581</v>
      </c>
    </row>
    <row r="19139" spans="1:9" hidden="1" x14ac:dyDescent="0.25">
      <c r="A19139" s="60" t="s">
        <v>8130</v>
      </c>
      <c r="B19139" s="79" t="s">
        <v>5651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46"/>
        <v>500000</v>
      </c>
      <c r="H19139" s="69" t="s">
        <v>1041</v>
      </c>
      <c r="I19139" s="73" t="s">
        <v>13581</v>
      </c>
    </row>
    <row r="19140" spans="1:9" hidden="1" x14ac:dyDescent="0.25">
      <c r="A19140" s="60" t="s">
        <v>8130</v>
      </c>
      <c r="B19140" s="79" t="s">
        <v>6693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46"/>
        <v>310000</v>
      </c>
      <c r="H19140" s="69" t="s">
        <v>1041</v>
      </c>
      <c r="I19140" s="73" t="s">
        <v>13581</v>
      </c>
    </row>
    <row r="19141" spans="1:9" hidden="1" x14ac:dyDescent="0.25">
      <c r="A19141" s="60" t="s">
        <v>8130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46"/>
        <v>297000</v>
      </c>
      <c r="H19141" s="69" t="s">
        <v>1791</v>
      </c>
      <c r="I19141" s="73" t="s">
        <v>13582</v>
      </c>
    </row>
    <row r="19142" spans="1:9" hidden="1" x14ac:dyDescent="0.25">
      <c r="A19142" s="60" t="s">
        <v>8130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46"/>
        <v>39000</v>
      </c>
      <c r="H19142" s="69" t="s">
        <v>1791</v>
      </c>
      <c r="I19142" s="73" t="s">
        <v>13582</v>
      </c>
    </row>
    <row r="19143" spans="1:9" hidden="1" x14ac:dyDescent="0.25">
      <c r="A19143" s="60" t="s">
        <v>8130</v>
      </c>
      <c r="B19143" s="60" t="s">
        <v>8381</v>
      </c>
      <c r="C19143" s="60" t="s">
        <v>8382</v>
      </c>
      <c r="D19143" s="65">
        <v>1</v>
      </c>
      <c r="E19143" s="76" t="s">
        <v>31</v>
      </c>
      <c r="F19143" s="72">
        <v>93000</v>
      </c>
      <c r="G19143" s="95">
        <f t="shared" si="546"/>
        <v>93000</v>
      </c>
      <c r="H19143" s="69" t="s">
        <v>1791</v>
      </c>
      <c r="I19143" s="73" t="s">
        <v>13582</v>
      </c>
    </row>
    <row r="19144" spans="1:9" hidden="1" x14ac:dyDescent="0.25">
      <c r="A19144" s="60" t="s">
        <v>8130</v>
      </c>
      <c r="B19144" s="60" t="s">
        <v>7897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46"/>
        <v>95000</v>
      </c>
      <c r="H19144" s="69" t="s">
        <v>1791</v>
      </c>
      <c r="I19144" s="73" t="s">
        <v>13582</v>
      </c>
    </row>
    <row r="19145" spans="1:9" hidden="1" x14ac:dyDescent="0.25">
      <c r="A19145" s="60" t="s">
        <v>8130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46"/>
        <v>7500</v>
      </c>
      <c r="H19145" s="69" t="s">
        <v>198</v>
      </c>
      <c r="I19145" s="73" t="s">
        <v>13583</v>
      </c>
    </row>
    <row r="19146" spans="1:9" hidden="1" x14ac:dyDescent="0.25">
      <c r="A19146" s="60" t="s">
        <v>8130</v>
      </c>
      <c r="B19146" s="80" t="s">
        <v>8132</v>
      </c>
      <c r="C19146" s="87" t="s">
        <v>5950</v>
      </c>
      <c r="D19146" s="65">
        <v>1</v>
      </c>
      <c r="E19146" s="76" t="s">
        <v>31</v>
      </c>
      <c r="F19146" s="72">
        <v>275000</v>
      </c>
      <c r="G19146" s="95">
        <f t="shared" si="546"/>
        <v>275000</v>
      </c>
      <c r="H19146" s="69" t="s">
        <v>198</v>
      </c>
      <c r="I19146" s="73" t="s">
        <v>13583</v>
      </c>
    </row>
    <row r="19147" spans="1:9" hidden="1" x14ac:dyDescent="0.25">
      <c r="A19147" s="60" t="s">
        <v>8130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46"/>
        <v>900000</v>
      </c>
      <c r="H19147" s="69" t="s">
        <v>198</v>
      </c>
      <c r="I19147" s="73" t="s">
        <v>13583</v>
      </c>
    </row>
    <row r="19148" spans="1:9" hidden="1" x14ac:dyDescent="0.25">
      <c r="A19148" s="60" t="s">
        <v>8130</v>
      </c>
      <c r="B19148" s="63" t="s">
        <v>7680</v>
      </c>
      <c r="C19148" s="75" t="s">
        <v>7681</v>
      </c>
      <c r="D19148" s="65">
        <v>1</v>
      </c>
      <c r="E19148" s="118" t="s">
        <v>31</v>
      </c>
      <c r="F19148" s="68">
        <v>130000</v>
      </c>
      <c r="G19148" s="95">
        <f t="shared" si="546"/>
        <v>130000</v>
      </c>
      <c r="H19148" s="69" t="s">
        <v>198</v>
      </c>
      <c r="I19148" s="73" t="s">
        <v>13583</v>
      </c>
    </row>
    <row r="19149" spans="1:9" hidden="1" x14ac:dyDescent="0.25">
      <c r="A19149" s="60" t="s">
        <v>8130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46"/>
        <v>138756</v>
      </c>
      <c r="H19149" s="69" t="s">
        <v>198</v>
      </c>
      <c r="I19149" s="73" t="s">
        <v>13583</v>
      </c>
    </row>
    <row r="19150" spans="1:9" hidden="1" x14ac:dyDescent="0.25">
      <c r="A19150" s="60" t="s">
        <v>8130</v>
      </c>
      <c r="B19150" s="111" t="s">
        <v>7085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46"/>
        <v>30000</v>
      </c>
      <c r="H19150" s="69" t="s">
        <v>198</v>
      </c>
      <c r="I19150" s="73" t="s">
        <v>13583</v>
      </c>
    </row>
    <row r="19151" spans="1:9" hidden="1" x14ac:dyDescent="0.25">
      <c r="A19151" s="60" t="s">
        <v>8130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46"/>
        <v>49500</v>
      </c>
      <c r="H19151" s="69" t="s">
        <v>198</v>
      </c>
      <c r="I19151" s="73" t="s">
        <v>13583</v>
      </c>
    </row>
    <row r="19152" spans="1:9" hidden="1" x14ac:dyDescent="0.25">
      <c r="A19152" s="60" t="s">
        <v>8130</v>
      </c>
      <c r="B19152" s="60" t="s">
        <v>6373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46"/>
        <v>110000</v>
      </c>
      <c r="H19152" s="69" t="s">
        <v>2277</v>
      </c>
      <c r="I19152" s="73"/>
    </row>
    <row r="19153" spans="1:9" hidden="1" x14ac:dyDescent="0.25">
      <c r="A19153" s="60" t="s">
        <v>8130</v>
      </c>
      <c r="B19153" s="74" t="s">
        <v>8122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13565</v>
      </c>
    </row>
    <row r="19154" spans="1:9" hidden="1" x14ac:dyDescent="0.25">
      <c r="A19154" s="60" t="s">
        <v>8130</v>
      </c>
      <c r="B19154" s="60" t="s">
        <v>6197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8130</v>
      </c>
      <c r="B19155" s="60" t="s">
        <v>8135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8136</v>
      </c>
      <c r="I19155" s="73" t="s">
        <v>13584</v>
      </c>
    </row>
    <row r="19156" spans="1:9" hidden="1" x14ac:dyDescent="0.25">
      <c r="A19156" s="60" t="s">
        <v>8130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13585</v>
      </c>
    </row>
    <row r="19157" spans="1:9" hidden="1" x14ac:dyDescent="0.25">
      <c r="A19157" s="60" t="s">
        <v>8130</v>
      </c>
      <c r="B19157" s="79" t="s">
        <v>7597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13585</v>
      </c>
    </row>
    <row r="19158" spans="1:9" hidden="1" x14ac:dyDescent="0.25">
      <c r="A19158" s="60" t="s">
        <v>8130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46"/>
        <v>297000</v>
      </c>
      <c r="H19158" s="69" t="s">
        <v>1306</v>
      </c>
      <c r="I19158" s="73"/>
    </row>
    <row r="19159" spans="1:9" hidden="1" x14ac:dyDescent="0.25">
      <c r="A19159" s="60" t="s">
        <v>8130</v>
      </c>
      <c r="B19159" s="60" t="s">
        <v>7897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46"/>
        <v>95000</v>
      </c>
      <c r="H19159" s="69" t="s">
        <v>1306</v>
      </c>
      <c r="I19159" s="73"/>
    </row>
    <row r="19160" spans="1:9" hidden="1" x14ac:dyDescent="0.25">
      <c r="A19160" s="60" t="s">
        <v>8130</v>
      </c>
      <c r="B19160" s="63" t="s">
        <v>8139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46"/>
        <v>230000</v>
      </c>
      <c r="H19160" s="69" t="s">
        <v>687</v>
      </c>
      <c r="I19160" s="73" t="s">
        <v>13586</v>
      </c>
    </row>
    <row r="19161" spans="1:9" hidden="1" x14ac:dyDescent="0.25">
      <c r="A19161" s="60" t="s">
        <v>8130</v>
      </c>
      <c r="B19161" s="60" t="s">
        <v>8140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13586</v>
      </c>
    </row>
    <row r="19162" spans="1:9" hidden="1" x14ac:dyDescent="0.25">
      <c r="A19162" s="60" t="s">
        <v>8130</v>
      </c>
      <c r="B19162" s="60" t="s">
        <v>13587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8143</v>
      </c>
      <c r="I19162" s="73" t="s">
        <v>13586</v>
      </c>
    </row>
    <row r="19163" spans="1:9" hidden="1" x14ac:dyDescent="0.25">
      <c r="A19163" s="60" t="s">
        <v>8130</v>
      </c>
      <c r="B19163" s="63" t="s">
        <v>8131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46"/>
        <v>1440140</v>
      </c>
      <c r="H19163" s="69" t="s">
        <v>687</v>
      </c>
      <c r="I19163" s="73" t="s">
        <v>13586</v>
      </c>
    </row>
    <row r="19164" spans="1:9" hidden="1" x14ac:dyDescent="0.25">
      <c r="A19164" s="60" t="s">
        <v>8130</v>
      </c>
      <c r="B19164" s="94" t="s">
        <v>13588</v>
      </c>
      <c r="C19164" s="75" t="s">
        <v>10525</v>
      </c>
      <c r="D19164" s="65">
        <v>1</v>
      </c>
      <c r="E19164" s="66" t="s">
        <v>71</v>
      </c>
      <c r="F19164" s="67">
        <v>250000</v>
      </c>
      <c r="G19164" s="68">
        <f t="shared" si="546"/>
        <v>250000</v>
      </c>
      <c r="H19164" s="69" t="s">
        <v>556</v>
      </c>
      <c r="I19164" s="73" t="s">
        <v>13586</v>
      </c>
    </row>
    <row r="19165" spans="1:9" hidden="1" x14ac:dyDescent="0.25">
      <c r="A19165" s="60" t="s">
        <v>8130</v>
      </c>
      <c r="B19165" s="63" t="s">
        <v>8146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46"/>
        <v>15000</v>
      </c>
      <c r="H19165" s="69" t="s">
        <v>687</v>
      </c>
      <c r="I19165" s="73" t="s">
        <v>13586</v>
      </c>
    </row>
    <row r="19166" spans="1:9" hidden="1" x14ac:dyDescent="0.25">
      <c r="A19166" s="60" t="s">
        <v>8130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46"/>
        <v>4279300</v>
      </c>
      <c r="H19166" s="69" t="s">
        <v>687</v>
      </c>
      <c r="I19166" s="73" t="s">
        <v>13586</v>
      </c>
    </row>
    <row r="19167" spans="1:9" hidden="1" x14ac:dyDescent="0.25">
      <c r="A19167" s="60" t="s">
        <v>8130</v>
      </c>
      <c r="B19167" s="60" t="s">
        <v>8089</v>
      </c>
      <c r="C19167" s="87" t="s">
        <v>4933</v>
      </c>
      <c r="D19167" s="65">
        <v>5</v>
      </c>
      <c r="E19167" s="76" t="s">
        <v>638</v>
      </c>
      <c r="F19167" s="72">
        <v>7450000</v>
      </c>
      <c r="G19167" s="95">
        <f t="shared" si="546"/>
        <v>37250000</v>
      </c>
      <c r="H19167" s="69" t="s">
        <v>2815</v>
      </c>
      <c r="I19167" s="60" t="s">
        <v>13589</v>
      </c>
    </row>
    <row r="19168" spans="1:9" hidden="1" x14ac:dyDescent="0.25">
      <c r="A19168" s="60" t="s">
        <v>8130</v>
      </c>
      <c r="B19168" s="60" t="s">
        <v>8138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46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8130</v>
      </c>
      <c r="B19169" s="60" t="s">
        <v>8141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46"/>
        <v>675000</v>
      </c>
      <c r="H19169" s="86" t="s">
        <v>147</v>
      </c>
      <c r="I19169" s="60"/>
    </row>
    <row r="19170" spans="1:9" hidden="1" x14ac:dyDescent="0.25">
      <c r="A19170" s="60" t="s">
        <v>8130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46"/>
        <v>94000</v>
      </c>
      <c r="H19170" s="86" t="s">
        <v>147</v>
      </c>
      <c r="I19170" s="60"/>
    </row>
    <row r="19171" spans="1:9" hidden="1" x14ac:dyDescent="0.25">
      <c r="A19171" s="60" t="s">
        <v>8130</v>
      </c>
      <c r="B19171" s="80" t="s">
        <v>4765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46"/>
        <v>402000</v>
      </c>
      <c r="H19171" s="86" t="s">
        <v>1890</v>
      </c>
      <c r="I19171" s="60" t="s">
        <v>13590</v>
      </c>
    </row>
    <row r="19172" spans="1:9" hidden="1" x14ac:dyDescent="0.25">
      <c r="A19172" s="60" t="s">
        <v>8130</v>
      </c>
      <c r="B19172" s="94" t="s">
        <v>4765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46"/>
        <v>90000</v>
      </c>
      <c r="H19172" s="86" t="s">
        <v>1890</v>
      </c>
      <c r="I19172" s="60" t="s">
        <v>13590</v>
      </c>
    </row>
    <row r="19173" spans="1:9" hidden="1" x14ac:dyDescent="0.25">
      <c r="A19173" s="60" t="s">
        <v>8130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46"/>
        <v>479520</v>
      </c>
      <c r="H19173" s="86" t="s">
        <v>1890</v>
      </c>
      <c r="I19173" s="60" t="s">
        <v>13590</v>
      </c>
    </row>
    <row r="19174" spans="1:9" hidden="1" x14ac:dyDescent="0.25">
      <c r="A19174" s="60" t="s">
        <v>8147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46"/>
        <v>62000</v>
      </c>
      <c r="H19174" s="69" t="s">
        <v>169</v>
      </c>
      <c r="I19174" s="73"/>
    </row>
    <row r="19175" spans="1:9" hidden="1" x14ac:dyDescent="0.25">
      <c r="A19175" s="60" t="s">
        <v>8147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46"/>
        <v>49300</v>
      </c>
      <c r="H19175" s="69" t="s">
        <v>169</v>
      </c>
      <c r="I19175" s="73"/>
    </row>
    <row r="19176" spans="1:9" hidden="1" x14ac:dyDescent="0.25">
      <c r="A19176" s="60" t="s">
        <v>8147</v>
      </c>
      <c r="B19176" s="60" t="s">
        <v>328</v>
      </c>
      <c r="C19176" s="60" t="s">
        <v>329</v>
      </c>
      <c r="D19176" s="656">
        <v>0.3</v>
      </c>
      <c r="E19176" s="657" t="s">
        <v>137</v>
      </c>
      <c r="F19176" s="397">
        <v>86250</v>
      </c>
      <c r="G19176" s="68">
        <f t="shared" si="546"/>
        <v>25875</v>
      </c>
      <c r="H19176" s="69" t="s">
        <v>749</v>
      </c>
      <c r="I19176" s="364"/>
    </row>
    <row r="19177" spans="1:9" hidden="1" x14ac:dyDescent="0.25">
      <c r="A19177" s="60" t="s">
        <v>8147</v>
      </c>
      <c r="B19177" s="63" t="s">
        <v>8148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46"/>
        <v>250000</v>
      </c>
      <c r="H19177" s="69" t="s">
        <v>749</v>
      </c>
      <c r="I19177" s="73"/>
    </row>
    <row r="19178" spans="1:9" hidden="1" x14ac:dyDescent="0.25">
      <c r="A19178" s="60" t="s">
        <v>8147</v>
      </c>
      <c r="B19178" s="60" t="s">
        <v>8149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46"/>
        <v>25000</v>
      </c>
      <c r="H19178" s="69" t="s">
        <v>749</v>
      </c>
      <c r="I19178" s="73"/>
    </row>
    <row r="19179" spans="1:9" hidden="1" x14ac:dyDescent="0.25">
      <c r="A19179" s="60" t="s">
        <v>8147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46"/>
        <v>132000</v>
      </c>
      <c r="H19179" s="69" t="s">
        <v>1306</v>
      </c>
      <c r="I19179" s="73"/>
    </row>
    <row r="19180" spans="1:9" hidden="1" x14ac:dyDescent="0.25">
      <c r="A19180" s="60" t="s">
        <v>8147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46"/>
        <v>93000</v>
      </c>
      <c r="H19180" s="69" t="s">
        <v>2277</v>
      </c>
      <c r="I19180" s="73"/>
    </row>
    <row r="19181" spans="1:9" hidden="1" x14ac:dyDescent="0.25">
      <c r="A19181" s="60" t="s">
        <v>8147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46"/>
        <v>264000</v>
      </c>
      <c r="H19181" s="69" t="s">
        <v>714</v>
      </c>
      <c r="I19181" s="73" t="s">
        <v>13591</v>
      </c>
    </row>
    <row r="19182" spans="1:9" hidden="1" x14ac:dyDescent="0.25">
      <c r="A19182" s="60" t="s">
        <v>8147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46"/>
        <v>193500</v>
      </c>
      <c r="H19182" s="69" t="s">
        <v>714</v>
      </c>
      <c r="I19182" s="73" t="s">
        <v>13591</v>
      </c>
    </row>
    <row r="19183" spans="1:9" hidden="1" x14ac:dyDescent="0.25">
      <c r="A19183" s="60" t="s">
        <v>8147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46"/>
        <v>40000</v>
      </c>
      <c r="H19183" s="69" t="s">
        <v>714</v>
      </c>
      <c r="I19183" s="73" t="s">
        <v>13591</v>
      </c>
    </row>
    <row r="19184" spans="1:9" hidden="1" x14ac:dyDescent="0.25">
      <c r="A19184" s="60" t="s">
        <v>8147</v>
      </c>
      <c r="B19184" s="60" t="s">
        <v>7774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46"/>
        <v>2400000</v>
      </c>
      <c r="H19184" s="69" t="s">
        <v>714</v>
      </c>
      <c r="I19184" s="73" t="s">
        <v>13591</v>
      </c>
    </row>
    <row r="19185" spans="1:9" hidden="1" x14ac:dyDescent="0.25">
      <c r="A19185" s="60" t="s">
        <v>8147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46"/>
        <v>208134</v>
      </c>
      <c r="H19185" s="69" t="s">
        <v>714</v>
      </c>
      <c r="I19185" s="73" t="s">
        <v>13591</v>
      </c>
    </row>
    <row r="19186" spans="1:9" hidden="1" x14ac:dyDescent="0.25">
      <c r="A19186" s="60" t="s">
        <v>8147</v>
      </c>
      <c r="B19186" s="111" t="s">
        <v>7085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46"/>
        <v>15000</v>
      </c>
      <c r="H19186" s="69" t="s">
        <v>714</v>
      </c>
      <c r="I19186" s="73" t="s">
        <v>13591</v>
      </c>
    </row>
    <row r="19187" spans="1:9" hidden="1" x14ac:dyDescent="0.25">
      <c r="A19187" s="60" t="s">
        <v>8147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13591</v>
      </c>
    </row>
    <row r="19188" spans="1:9" hidden="1" x14ac:dyDescent="0.25">
      <c r="A19188" s="60" t="s">
        <v>8147</v>
      </c>
      <c r="B19188" s="60" t="s">
        <v>328</v>
      </c>
      <c r="C19188" s="60" t="s">
        <v>329</v>
      </c>
      <c r="D19188" s="656">
        <v>0.3</v>
      </c>
      <c r="E19188" s="657" t="s">
        <v>137</v>
      </c>
      <c r="F19188" s="397">
        <v>86250</v>
      </c>
      <c r="G19188" s="68">
        <f>F19188*D19188</f>
        <v>25875</v>
      </c>
      <c r="H19188" s="69" t="s">
        <v>714</v>
      </c>
      <c r="I19188" s="73" t="s">
        <v>13591</v>
      </c>
    </row>
    <row r="19189" spans="1:9" hidden="1" x14ac:dyDescent="0.25">
      <c r="A19189" s="60" t="s">
        <v>8147</v>
      </c>
      <c r="B19189" s="63" t="s">
        <v>8461</v>
      </c>
      <c r="C19189" s="60" t="s">
        <v>13592</v>
      </c>
      <c r="D19189" s="65">
        <v>1</v>
      </c>
      <c r="E19189" s="71" t="s">
        <v>31</v>
      </c>
      <c r="F19189" s="67">
        <v>1650000</v>
      </c>
      <c r="G19189" s="68">
        <f t="shared" si="546"/>
        <v>1650000</v>
      </c>
      <c r="H19189" s="69" t="s">
        <v>552</v>
      </c>
      <c r="I19189" s="73" t="s">
        <v>13593</v>
      </c>
    </row>
    <row r="19190" spans="1:9" hidden="1" x14ac:dyDescent="0.25">
      <c r="A19190" s="60" t="s">
        <v>8147</v>
      </c>
      <c r="B19190" s="79" t="s">
        <v>8461</v>
      </c>
      <c r="C19190" s="60" t="s">
        <v>13594</v>
      </c>
      <c r="D19190" s="81">
        <v>1</v>
      </c>
      <c r="E19190" s="66" t="s">
        <v>31</v>
      </c>
      <c r="F19190" s="217">
        <v>1650000</v>
      </c>
      <c r="G19190" s="68">
        <f t="shared" si="546"/>
        <v>1650000</v>
      </c>
      <c r="H19190" s="69" t="s">
        <v>552</v>
      </c>
      <c r="I19190" s="73" t="s">
        <v>13593</v>
      </c>
    </row>
    <row r="19191" spans="1:9" hidden="1" x14ac:dyDescent="0.25">
      <c r="A19191" s="60" t="s">
        <v>8147</v>
      </c>
      <c r="B19191" s="94" t="s">
        <v>13595</v>
      </c>
      <c r="C19191" s="94" t="s">
        <v>13596</v>
      </c>
      <c r="D19191" s="108">
        <v>1</v>
      </c>
      <c r="E19191" s="66" t="s">
        <v>28</v>
      </c>
      <c r="F19191" s="72">
        <f>60000/2</f>
        <v>30000</v>
      </c>
      <c r="G19191" s="95">
        <f t="shared" si="546"/>
        <v>30000</v>
      </c>
      <c r="H19191" s="69" t="s">
        <v>35</v>
      </c>
      <c r="I19191" s="73"/>
    </row>
    <row r="19192" spans="1:9" hidden="1" x14ac:dyDescent="0.25">
      <c r="A19192" s="60" t="s">
        <v>8147</v>
      </c>
      <c r="B19192" s="378" t="s">
        <v>135</v>
      </c>
      <c r="C19192" s="378" t="s">
        <v>136</v>
      </c>
      <c r="D19192" s="470">
        <v>9</v>
      </c>
      <c r="E19192" s="446" t="s">
        <v>137</v>
      </c>
      <c r="F19192" s="472">
        <v>33000</v>
      </c>
      <c r="G19192" s="380">
        <f>F19192*D19192</f>
        <v>297000</v>
      </c>
      <c r="H19192" s="445" t="s">
        <v>558</v>
      </c>
      <c r="I19192" s="446"/>
    </row>
    <row r="19193" spans="1:9" hidden="1" x14ac:dyDescent="0.25">
      <c r="A19193" s="60" t="s">
        <v>8147</v>
      </c>
      <c r="B19193" s="79" t="s">
        <v>4948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47">F19193*D19193</f>
        <v>1500000</v>
      </c>
      <c r="H19193" s="69" t="s">
        <v>198</v>
      </c>
      <c r="I19193" s="73" t="s">
        <v>13597</v>
      </c>
    </row>
    <row r="19194" spans="1:9" hidden="1" x14ac:dyDescent="0.25">
      <c r="A19194" s="60" t="s">
        <v>8147</v>
      </c>
      <c r="B19194" s="111" t="s">
        <v>7085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47"/>
        <v>15000</v>
      </c>
      <c r="H19194" s="69" t="s">
        <v>198</v>
      </c>
      <c r="I19194" s="73" t="s">
        <v>13597</v>
      </c>
    </row>
    <row r="19195" spans="1:9" hidden="1" x14ac:dyDescent="0.25">
      <c r="A19195" s="60" t="s">
        <v>8147</v>
      </c>
      <c r="B19195" s="60" t="s">
        <v>8157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47"/>
        <v>3450000</v>
      </c>
      <c r="H19195" s="69" t="s">
        <v>560</v>
      </c>
      <c r="I19195" s="73" t="s">
        <v>13598</v>
      </c>
    </row>
    <row r="19196" spans="1:9" hidden="1" x14ac:dyDescent="0.25">
      <c r="A19196" s="60" t="s">
        <v>8147</v>
      </c>
      <c r="B19196" s="60" t="s">
        <v>8158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47"/>
        <v>3260000</v>
      </c>
      <c r="H19196" s="69" t="s">
        <v>560</v>
      </c>
      <c r="I19196" s="73" t="s">
        <v>13598</v>
      </c>
    </row>
    <row r="19197" spans="1:9" hidden="1" x14ac:dyDescent="0.25">
      <c r="A19197" s="60" t="s">
        <v>8147</v>
      </c>
      <c r="B19197" s="74" t="s">
        <v>8150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47"/>
        <v>960000</v>
      </c>
      <c r="H19197" s="69" t="s">
        <v>7926</v>
      </c>
      <c r="I19197" s="73" t="s">
        <v>13598</v>
      </c>
    </row>
    <row r="19198" spans="1:9" hidden="1" x14ac:dyDescent="0.25">
      <c r="A19198" s="60" t="s">
        <v>8147</v>
      </c>
      <c r="B19198" s="60" t="s">
        <v>8151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47"/>
        <v>2070000</v>
      </c>
      <c r="H19198" s="69" t="s">
        <v>7926</v>
      </c>
      <c r="I19198" s="73" t="s">
        <v>13598</v>
      </c>
    </row>
    <row r="19199" spans="1:9" hidden="1" x14ac:dyDescent="0.25">
      <c r="A19199" s="60" t="s">
        <v>8147</v>
      </c>
      <c r="B19199" s="60" t="s">
        <v>8152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47"/>
        <v>600000</v>
      </c>
      <c r="H19199" s="69" t="s">
        <v>7926</v>
      </c>
      <c r="I19199" s="73" t="s">
        <v>13598</v>
      </c>
    </row>
    <row r="19200" spans="1:9" hidden="1" x14ac:dyDescent="0.25">
      <c r="A19200" s="60" t="s">
        <v>8147</v>
      </c>
      <c r="B19200" s="60" t="s">
        <v>8153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47"/>
        <v>1450000</v>
      </c>
      <c r="H19200" s="69" t="s">
        <v>7926</v>
      </c>
      <c r="I19200" s="73" t="s">
        <v>13598</v>
      </c>
    </row>
    <row r="19201" spans="1:9" hidden="1" x14ac:dyDescent="0.25">
      <c r="A19201" s="60" t="s">
        <v>8147</v>
      </c>
      <c r="B19201" s="60" t="s">
        <v>8154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47"/>
        <v>110000</v>
      </c>
      <c r="H19201" s="69" t="s">
        <v>8155</v>
      </c>
      <c r="I19201" s="73" t="s">
        <v>13598</v>
      </c>
    </row>
    <row r="19202" spans="1:9" hidden="1" x14ac:dyDescent="0.25">
      <c r="A19202" s="60" t="s">
        <v>8147</v>
      </c>
      <c r="B19202" s="63" t="s">
        <v>8156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47"/>
        <v>245000</v>
      </c>
      <c r="H19202" s="69" t="s">
        <v>7926</v>
      </c>
      <c r="I19202" s="73" t="s">
        <v>13598</v>
      </c>
    </row>
    <row r="19203" spans="1:9" hidden="1" x14ac:dyDescent="0.25">
      <c r="A19203" s="60" t="s">
        <v>8147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47"/>
        <v>73000</v>
      </c>
      <c r="H19203" s="69" t="s">
        <v>972</v>
      </c>
      <c r="I19203" s="73"/>
    </row>
    <row r="19204" spans="1:9" hidden="1" x14ac:dyDescent="0.25">
      <c r="A19204" s="60" t="s">
        <v>8147</v>
      </c>
      <c r="B19204" s="60" t="s">
        <v>13599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47"/>
        <v>75000</v>
      </c>
      <c r="H19204" s="645" t="s">
        <v>1155</v>
      </c>
      <c r="I19204" s="73"/>
    </row>
    <row r="19205" spans="1:9" hidden="1" x14ac:dyDescent="0.25">
      <c r="A19205" s="60" t="s">
        <v>8147</v>
      </c>
      <c r="B19205" s="60" t="s">
        <v>8159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47"/>
        <v>860000</v>
      </c>
      <c r="H19205" s="69" t="s">
        <v>2038</v>
      </c>
      <c r="I19205" s="73"/>
    </row>
    <row r="19206" spans="1:9" hidden="1" x14ac:dyDescent="0.25">
      <c r="A19206" s="60" t="s">
        <v>8164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47"/>
        <v>93000</v>
      </c>
      <c r="H19206" s="69" t="s">
        <v>169</v>
      </c>
      <c r="I19206" s="73"/>
    </row>
    <row r="19207" spans="1:9" hidden="1" x14ac:dyDescent="0.25">
      <c r="A19207" s="60" t="s">
        <v>8164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47"/>
        <v>62600</v>
      </c>
      <c r="H19207" s="69" t="s">
        <v>1155</v>
      </c>
      <c r="I19207" s="73"/>
    </row>
    <row r="19208" spans="1:9" hidden="1" x14ac:dyDescent="0.25">
      <c r="A19208" s="60" t="s">
        <v>8164</v>
      </c>
      <c r="B19208" s="63" t="s">
        <v>8165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47"/>
        <v>30000</v>
      </c>
      <c r="H19208" s="69" t="s">
        <v>1155</v>
      </c>
      <c r="I19208" s="364"/>
    </row>
    <row r="19209" spans="1:9" x14ac:dyDescent="0.25">
      <c r="A19209" s="60" t="s">
        <v>8164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47"/>
        <v>33000</v>
      </c>
      <c r="H19209" s="69" t="s">
        <v>1155</v>
      </c>
      <c r="I19209" s="364"/>
    </row>
    <row r="19210" spans="1:9" hidden="1" x14ac:dyDescent="0.25">
      <c r="A19210" s="60" t="s">
        <v>8164</v>
      </c>
      <c r="B19210" s="60" t="s">
        <v>8172</v>
      </c>
      <c r="C19210" s="60" t="s">
        <v>3982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8164</v>
      </c>
      <c r="B19211" s="74" t="s">
        <v>8173</v>
      </c>
      <c r="C19211" s="60" t="s">
        <v>3982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8164</v>
      </c>
      <c r="B19212" s="60" t="s">
        <v>8174</v>
      </c>
      <c r="C19212" s="60" t="s">
        <v>3982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8164</v>
      </c>
      <c r="B19213" s="63" t="s">
        <v>8175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8164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47"/>
        <v>50000</v>
      </c>
      <c r="H19214" s="69" t="s">
        <v>1155</v>
      </c>
      <c r="I19214" s="364"/>
    </row>
    <row r="19215" spans="1:9" hidden="1" x14ac:dyDescent="0.25">
      <c r="A19215" s="60" t="s">
        <v>8164</v>
      </c>
      <c r="B19215" s="60" t="s">
        <v>7462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47"/>
        <v>95000</v>
      </c>
      <c r="H19215" s="69" t="s">
        <v>2058</v>
      </c>
      <c r="I19215" s="73" t="s">
        <v>13600</v>
      </c>
    </row>
    <row r="19216" spans="1:9" hidden="1" x14ac:dyDescent="0.25">
      <c r="A19216" s="60" t="s">
        <v>8164</v>
      </c>
      <c r="B19216" s="60" t="s">
        <v>8122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47"/>
        <v>45000</v>
      </c>
      <c r="H19216" s="69" t="s">
        <v>2058</v>
      </c>
      <c r="I19216" s="73" t="s">
        <v>13600</v>
      </c>
    </row>
    <row r="19217" spans="1:9" hidden="1" x14ac:dyDescent="0.25">
      <c r="A19217" s="60" t="s">
        <v>8164</v>
      </c>
      <c r="B19217" s="60" t="s">
        <v>8177</v>
      </c>
      <c r="C19217" s="80" t="s">
        <v>8178</v>
      </c>
      <c r="D19217" s="65">
        <v>1</v>
      </c>
      <c r="E19217" s="76" t="s">
        <v>71</v>
      </c>
      <c r="F19217" s="90">
        <v>2200000</v>
      </c>
      <c r="G19217" s="95">
        <f t="shared" si="547"/>
        <v>2200000</v>
      </c>
      <c r="H19217" s="69" t="s">
        <v>2058</v>
      </c>
      <c r="I19217" s="73" t="s">
        <v>13600</v>
      </c>
    </row>
    <row r="19218" spans="1:9" hidden="1" x14ac:dyDescent="0.25">
      <c r="A19218" s="60" t="s">
        <v>8164</v>
      </c>
      <c r="B19218" s="60" t="s">
        <v>8177</v>
      </c>
      <c r="C19218" s="80" t="s">
        <v>8179</v>
      </c>
      <c r="D19218" s="65">
        <v>1</v>
      </c>
      <c r="E19218" s="76" t="s">
        <v>116</v>
      </c>
      <c r="F19218" s="90">
        <v>2200000</v>
      </c>
      <c r="G19218" s="95">
        <f t="shared" si="547"/>
        <v>2200000</v>
      </c>
      <c r="H19218" s="69" t="s">
        <v>2058</v>
      </c>
      <c r="I19218" s="73" t="s">
        <v>13600</v>
      </c>
    </row>
    <row r="19219" spans="1:9" hidden="1" x14ac:dyDescent="0.25">
      <c r="A19219" s="60" t="s">
        <v>8164</v>
      </c>
      <c r="B19219" s="79" t="s">
        <v>5651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47"/>
        <v>500000</v>
      </c>
      <c r="H19219" s="69" t="s">
        <v>2058</v>
      </c>
      <c r="I19219" s="73" t="s">
        <v>13600</v>
      </c>
    </row>
    <row r="19220" spans="1:9" hidden="1" x14ac:dyDescent="0.25">
      <c r="A19220" s="60" t="s">
        <v>8164</v>
      </c>
      <c r="B19220" s="60" t="s">
        <v>328</v>
      </c>
      <c r="C19220" s="60" t="s">
        <v>329</v>
      </c>
      <c r="D19220" s="656">
        <v>0.6</v>
      </c>
      <c r="E19220" s="657" t="s">
        <v>137</v>
      </c>
      <c r="F19220" s="397">
        <v>86250</v>
      </c>
      <c r="G19220" s="95">
        <f t="shared" si="547"/>
        <v>51750</v>
      </c>
      <c r="H19220" s="69" t="s">
        <v>2058</v>
      </c>
      <c r="I19220" s="73" t="s">
        <v>13600</v>
      </c>
    </row>
    <row r="19221" spans="1:9" hidden="1" x14ac:dyDescent="0.25">
      <c r="A19221" s="60" t="s">
        <v>8164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47"/>
        <v>1200000</v>
      </c>
      <c r="H19221" s="69" t="s">
        <v>714</v>
      </c>
      <c r="I19221" s="73" t="s">
        <v>13591</v>
      </c>
    </row>
    <row r="19222" spans="1:9" hidden="1" x14ac:dyDescent="0.25">
      <c r="A19222" s="60" t="s">
        <v>8164</v>
      </c>
      <c r="B19222" s="60" t="s">
        <v>8169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47"/>
        <v>45000</v>
      </c>
      <c r="H19222" s="69" t="s">
        <v>1306</v>
      </c>
      <c r="I19222" s="73"/>
    </row>
    <row r="19223" spans="1:9" hidden="1" x14ac:dyDescent="0.25">
      <c r="A19223" s="60" t="s">
        <v>8164</v>
      </c>
      <c r="B19223" s="60" t="s">
        <v>8170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47"/>
        <v>5000</v>
      </c>
      <c r="H19223" s="69" t="s">
        <v>1306</v>
      </c>
      <c r="I19223" s="73"/>
    </row>
    <row r="19224" spans="1:9" hidden="1" x14ac:dyDescent="0.25">
      <c r="A19224" s="60" t="s">
        <v>8164</v>
      </c>
      <c r="B19224" s="79" t="s">
        <v>5683</v>
      </c>
      <c r="C19224" s="60" t="s">
        <v>3982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8164</v>
      </c>
      <c r="B19225" s="60" t="s">
        <v>7234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8164</v>
      </c>
      <c r="B19226" s="60" t="s">
        <v>926</v>
      </c>
      <c r="C19226" s="60" t="s">
        <v>3982</v>
      </c>
      <c r="D19226" s="88">
        <v>1</v>
      </c>
      <c r="E19226" s="71" t="s">
        <v>31</v>
      </c>
      <c r="F19226" s="89">
        <v>57000</v>
      </c>
      <c r="G19226" s="95">
        <f t="shared" ref="G19226:G19282" si="548">F19226*D19226</f>
        <v>57000</v>
      </c>
      <c r="H19226" s="69" t="s">
        <v>138</v>
      </c>
      <c r="I19226" s="73"/>
    </row>
    <row r="19227" spans="1:9" hidden="1" x14ac:dyDescent="0.25">
      <c r="A19227" s="60" t="s">
        <v>8164</v>
      </c>
      <c r="B19227" s="60" t="s">
        <v>928</v>
      </c>
      <c r="C19227" s="60" t="s">
        <v>3982</v>
      </c>
      <c r="D19227" s="65">
        <v>4</v>
      </c>
      <c r="E19227" s="71" t="s">
        <v>31</v>
      </c>
      <c r="F19227" s="72">
        <v>3000</v>
      </c>
      <c r="G19227" s="95">
        <f t="shared" si="548"/>
        <v>12000</v>
      </c>
      <c r="H19227" s="69" t="s">
        <v>138</v>
      </c>
      <c r="I19227" s="73"/>
    </row>
    <row r="19228" spans="1:9" hidden="1" x14ac:dyDescent="0.25">
      <c r="A19228" s="60" t="s">
        <v>8164</v>
      </c>
      <c r="B19228" s="94" t="s">
        <v>8176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48"/>
        <v>108500</v>
      </c>
      <c r="H19228" s="69" t="s">
        <v>138</v>
      </c>
      <c r="I19228" s="73"/>
    </row>
    <row r="19229" spans="1:9" hidden="1" x14ac:dyDescent="0.25">
      <c r="A19229" s="60" t="s">
        <v>8164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48"/>
        <v>32000</v>
      </c>
      <c r="H19229" s="69" t="s">
        <v>138</v>
      </c>
      <c r="I19229" s="73"/>
    </row>
    <row r="19230" spans="1:9" hidden="1" x14ac:dyDescent="0.25">
      <c r="A19230" s="60" t="s">
        <v>8164</v>
      </c>
      <c r="B19230" s="94" t="s">
        <v>8184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48"/>
        <v>310000</v>
      </c>
      <c r="H19230" s="86" t="s">
        <v>138</v>
      </c>
      <c r="I19230" s="69"/>
    </row>
    <row r="19231" spans="1:9" hidden="1" x14ac:dyDescent="0.25">
      <c r="A19231" s="60" t="s">
        <v>8164</v>
      </c>
      <c r="B19231" s="79" t="s">
        <v>8187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48"/>
        <v>140000</v>
      </c>
      <c r="H19231" s="86" t="s">
        <v>138</v>
      </c>
      <c r="I19231" s="69"/>
    </row>
    <row r="19232" spans="1:9" hidden="1" x14ac:dyDescent="0.25">
      <c r="A19232" s="60" t="s">
        <v>8164</v>
      </c>
      <c r="B19232" s="63" t="s">
        <v>8180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48"/>
        <v>230000</v>
      </c>
      <c r="H19232" s="86" t="s">
        <v>138</v>
      </c>
      <c r="I19232" s="73"/>
    </row>
    <row r="19233" spans="1:9" hidden="1" x14ac:dyDescent="0.25">
      <c r="A19233" s="60" t="s">
        <v>8164</v>
      </c>
      <c r="B19233" s="111" t="s">
        <v>8181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48"/>
        <v>50000</v>
      </c>
      <c r="H19233" s="86" t="s">
        <v>138</v>
      </c>
      <c r="I19233" s="73"/>
    </row>
    <row r="19234" spans="1:9" hidden="1" x14ac:dyDescent="0.25">
      <c r="A19234" s="60" t="s">
        <v>8164</v>
      </c>
      <c r="B19234" s="60" t="s">
        <v>7633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48"/>
        <v>65000</v>
      </c>
      <c r="H19234" s="86" t="s">
        <v>138</v>
      </c>
      <c r="I19234" s="73"/>
    </row>
    <row r="19235" spans="1:9" hidden="1" x14ac:dyDescent="0.25">
      <c r="A19235" s="60" t="s">
        <v>8164</v>
      </c>
      <c r="B19235" s="74" t="s">
        <v>7632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48"/>
        <v>70000</v>
      </c>
      <c r="H19235" s="86" t="s">
        <v>138</v>
      </c>
      <c r="I19235" s="73"/>
    </row>
    <row r="19236" spans="1:9" hidden="1" x14ac:dyDescent="0.25">
      <c r="A19236" s="60" t="s">
        <v>8164</v>
      </c>
      <c r="B19236" s="79" t="s">
        <v>5204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48"/>
        <v>80000</v>
      </c>
      <c r="H19236" s="86" t="s">
        <v>138</v>
      </c>
      <c r="I19236" s="73"/>
    </row>
    <row r="19237" spans="1:9" hidden="1" x14ac:dyDescent="0.25">
      <c r="A19237" s="60" t="s">
        <v>8164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48"/>
        <v>210000</v>
      </c>
      <c r="H19237" s="69" t="s">
        <v>1301</v>
      </c>
      <c r="I19237" s="73" t="s">
        <v>13601</v>
      </c>
    </row>
    <row r="19238" spans="1:9" hidden="1" x14ac:dyDescent="0.25">
      <c r="A19238" s="60" t="s">
        <v>8164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48"/>
        <v>22500</v>
      </c>
      <c r="H19238" s="69" t="s">
        <v>154</v>
      </c>
      <c r="I19238" s="73"/>
    </row>
    <row r="19239" spans="1:9" hidden="1" x14ac:dyDescent="0.25">
      <c r="A19239" s="60" t="s">
        <v>8164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48"/>
        <v>32500</v>
      </c>
      <c r="H19239" s="69" t="s">
        <v>154</v>
      </c>
      <c r="I19239" s="73"/>
    </row>
    <row r="19240" spans="1:9" hidden="1" x14ac:dyDescent="0.25">
      <c r="A19240" s="60" t="s">
        <v>8164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48"/>
        <v>260000</v>
      </c>
      <c r="H19240" s="69" t="s">
        <v>154</v>
      </c>
      <c r="I19240" s="73"/>
    </row>
    <row r="19241" spans="1:9" hidden="1" x14ac:dyDescent="0.25">
      <c r="A19241" s="60" t="s">
        <v>8164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48"/>
        <v>35000</v>
      </c>
      <c r="H19241" s="69" t="s">
        <v>154</v>
      </c>
      <c r="I19241" s="73"/>
    </row>
    <row r="19242" spans="1:9" hidden="1" x14ac:dyDescent="0.25">
      <c r="A19242" s="60" t="s">
        <v>8164</v>
      </c>
      <c r="B19242" s="75" t="s">
        <v>7600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48"/>
        <v>390000</v>
      </c>
      <c r="H19242" s="69" t="s">
        <v>154</v>
      </c>
      <c r="I19242" s="73"/>
    </row>
    <row r="19243" spans="1:9" hidden="1" x14ac:dyDescent="0.25">
      <c r="A19243" s="60" t="s">
        <v>8164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48"/>
        <v>35000</v>
      </c>
      <c r="H19243" s="69" t="s">
        <v>154</v>
      </c>
      <c r="I19243" s="73"/>
    </row>
    <row r="19244" spans="1:9" hidden="1" x14ac:dyDescent="0.25">
      <c r="A19244" s="60" t="s">
        <v>8164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48"/>
        <v>15650</v>
      </c>
      <c r="H19244" s="69" t="s">
        <v>154</v>
      </c>
      <c r="I19244" s="73"/>
    </row>
    <row r="19245" spans="1:9" hidden="1" x14ac:dyDescent="0.25">
      <c r="A19245" s="60" t="s">
        <v>8164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48"/>
        <v>230000</v>
      </c>
      <c r="H19245" s="69" t="s">
        <v>154</v>
      </c>
      <c r="I19245" s="73"/>
    </row>
    <row r="19246" spans="1:9" hidden="1" x14ac:dyDescent="0.25">
      <c r="A19246" s="60" t="s">
        <v>8164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48"/>
        <v>190000</v>
      </c>
      <c r="H19246" s="69" t="s">
        <v>154</v>
      </c>
      <c r="I19246" s="73"/>
    </row>
    <row r="19247" spans="1:9" hidden="1" x14ac:dyDescent="0.25">
      <c r="A19247" s="60" t="s">
        <v>8164</v>
      </c>
      <c r="B19247" s="60" t="s">
        <v>328</v>
      </c>
      <c r="C19247" s="60" t="s">
        <v>329</v>
      </c>
      <c r="D19247" s="656">
        <v>1</v>
      </c>
      <c r="E19247" s="657" t="s">
        <v>137</v>
      </c>
      <c r="F19247" s="397">
        <v>86250</v>
      </c>
      <c r="G19247" s="95">
        <f t="shared" si="548"/>
        <v>86250</v>
      </c>
      <c r="H19247" s="69" t="s">
        <v>154</v>
      </c>
      <c r="I19247" s="73"/>
    </row>
    <row r="19248" spans="1:9" hidden="1" x14ac:dyDescent="0.25">
      <c r="A19248" s="60" t="s">
        <v>8164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48"/>
        <v>208134</v>
      </c>
      <c r="H19248" s="69" t="s">
        <v>154</v>
      </c>
      <c r="I19248" s="73"/>
    </row>
    <row r="19249" spans="1:9" hidden="1" x14ac:dyDescent="0.25">
      <c r="A19249" s="60" t="s">
        <v>8164</v>
      </c>
      <c r="B19249" s="63" t="s">
        <v>8199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48"/>
        <v>25000</v>
      </c>
      <c r="H19249" s="69" t="s">
        <v>154</v>
      </c>
      <c r="I19249" s="73"/>
    </row>
    <row r="19250" spans="1:9" hidden="1" x14ac:dyDescent="0.25">
      <c r="A19250" s="60" t="s">
        <v>8164</v>
      </c>
      <c r="B19250" s="79" t="s">
        <v>5651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48"/>
        <v>500000</v>
      </c>
      <c r="H19250" s="69" t="s">
        <v>160</v>
      </c>
      <c r="I19250" s="73" t="s">
        <v>13602</v>
      </c>
    </row>
    <row r="19251" spans="1:9" hidden="1" x14ac:dyDescent="0.25">
      <c r="A19251" s="60" t="s">
        <v>8164</v>
      </c>
      <c r="B19251" s="60" t="s">
        <v>328</v>
      </c>
      <c r="C19251" s="60" t="s">
        <v>329</v>
      </c>
      <c r="D19251" s="656">
        <v>0.6</v>
      </c>
      <c r="E19251" s="657" t="s">
        <v>137</v>
      </c>
      <c r="F19251" s="397">
        <v>86250</v>
      </c>
      <c r="G19251" s="95">
        <f t="shared" si="548"/>
        <v>51750</v>
      </c>
      <c r="H19251" s="69" t="s">
        <v>789</v>
      </c>
      <c r="I19251" s="73"/>
    </row>
    <row r="19252" spans="1:9" hidden="1" x14ac:dyDescent="0.25">
      <c r="A19252" s="60" t="s">
        <v>8164</v>
      </c>
      <c r="B19252" s="60" t="s">
        <v>328</v>
      </c>
      <c r="C19252" s="60" t="s">
        <v>329</v>
      </c>
      <c r="D19252" s="656">
        <v>0.3</v>
      </c>
      <c r="E19252" s="657" t="s">
        <v>137</v>
      </c>
      <c r="F19252" s="397">
        <v>86250</v>
      </c>
      <c r="G19252" s="68">
        <f t="shared" si="548"/>
        <v>25875</v>
      </c>
      <c r="H19252" s="69" t="s">
        <v>825</v>
      </c>
      <c r="I19252" s="73" t="s">
        <v>13603</v>
      </c>
    </row>
    <row r="19253" spans="1:9" hidden="1" x14ac:dyDescent="0.25">
      <c r="A19253" s="60" t="s">
        <v>8164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48"/>
        <v>40000</v>
      </c>
      <c r="H19253" s="69" t="s">
        <v>825</v>
      </c>
      <c r="I19253" s="73" t="s">
        <v>13603</v>
      </c>
    </row>
    <row r="19254" spans="1:9" hidden="1" x14ac:dyDescent="0.25">
      <c r="A19254" s="60" t="s">
        <v>8164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48"/>
        <v>14000</v>
      </c>
      <c r="H19254" s="69" t="s">
        <v>825</v>
      </c>
      <c r="I19254" s="73" t="s">
        <v>13603</v>
      </c>
    </row>
    <row r="19255" spans="1:9" hidden="1" x14ac:dyDescent="0.25">
      <c r="A19255" s="60" t="s">
        <v>8164</v>
      </c>
      <c r="B19255" s="80" t="s">
        <v>13604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48"/>
        <v>40000</v>
      </c>
      <c r="H19255" s="86" t="s">
        <v>552</v>
      </c>
      <c r="I19255" s="73" t="s">
        <v>13605</v>
      </c>
    </row>
    <row r="19256" spans="1:9" hidden="1" x14ac:dyDescent="0.25">
      <c r="A19256" s="60" t="s">
        <v>8164</v>
      </c>
      <c r="B19256" s="74" t="s">
        <v>8195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48"/>
        <v>15000</v>
      </c>
      <c r="H19256" s="69" t="s">
        <v>10991</v>
      </c>
      <c r="I19256" s="73" t="s">
        <v>13605</v>
      </c>
    </row>
    <row r="19257" spans="1:9" hidden="1" x14ac:dyDescent="0.25">
      <c r="A19257" s="60" t="s">
        <v>8164</v>
      </c>
      <c r="B19257" s="79" t="s">
        <v>5261</v>
      </c>
      <c r="C19257" s="60" t="s">
        <v>6195</v>
      </c>
      <c r="D19257" s="65">
        <v>1</v>
      </c>
      <c r="E19257" s="118" t="s">
        <v>31</v>
      </c>
      <c r="F19257" s="68">
        <v>110000</v>
      </c>
      <c r="G19257" s="95">
        <f t="shared" si="548"/>
        <v>110000</v>
      </c>
      <c r="H19257" s="69" t="s">
        <v>10991</v>
      </c>
      <c r="I19257" s="73" t="s">
        <v>13605</v>
      </c>
    </row>
    <row r="19258" spans="1:9" hidden="1" x14ac:dyDescent="0.25">
      <c r="A19258" s="60" t="s">
        <v>8164</v>
      </c>
      <c r="B19258" s="63" t="s">
        <v>8189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48"/>
        <v>250000</v>
      </c>
      <c r="H19258" s="69" t="s">
        <v>552</v>
      </c>
      <c r="I19258" s="73" t="s">
        <v>13605</v>
      </c>
    </row>
    <row r="19259" spans="1:9" hidden="1" x14ac:dyDescent="0.25">
      <c r="A19259" s="60" t="s">
        <v>8164</v>
      </c>
      <c r="B19259" s="63" t="s">
        <v>8190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48"/>
        <v>75000</v>
      </c>
      <c r="H19259" s="69" t="s">
        <v>552</v>
      </c>
      <c r="I19259" s="73" t="s">
        <v>13605</v>
      </c>
    </row>
    <row r="19260" spans="1:9" hidden="1" x14ac:dyDescent="0.25">
      <c r="A19260" s="60" t="s">
        <v>8164</v>
      </c>
      <c r="B19260" s="60" t="s">
        <v>8191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48"/>
        <v>100000</v>
      </c>
      <c r="H19260" s="69" t="s">
        <v>552</v>
      </c>
      <c r="I19260" s="73" t="s">
        <v>13605</v>
      </c>
    </row>
    <row r="19261" spans="1:9" hidden="1" x14ac:dyDescent="0.25">
      <c r="A19261" s="60" t="s">
        <v>8164</v>
      </c>
      <c r="B19261" s="74" t="s">
        <v>8193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48"/>
        <v>37500</v>
      </c>
      <c r="H19261" s="69" t="s">
        <v>552</v>
      </c>
      <c r="I19261" s="73" t="s">
        <v>13605</v>
      </c>
    </row>
    <row r="19262" spans="1:9" hidden="1" x14ac:dyDescent="0.25">
      <c r="A19262" s="60" t="s">
        <v>8164</v>
      </c>
      <c r="B19262" s="60" t="s">
        <v>8192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48"/>
        <v>320000</v>
      </c>
      <c r="H19262" s="69" t="s">
        <v>552</v>
      </c>
      <c r="I19262" s="73" t="s">
        <v>13605</v>
      </c>
    </row>
    <row r="19263" spans="1:9" hidden="1" x14ac:dyDescent="0.25">
      <c r="A19263" s="60" t="s">
        <v>8164</v>
      </c>
      <c r="B19263" s="74" t="s">
        <v>8197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48"/>
        <v>230000</v>
      </c>
      <c r="H19263" s="69" t="s">
        <v>9054</v>
      </c>
      <c r="I19263" s="73" t="s">
        <v>13605</v>
      </c>
    </row>
    <row r="19264" spans="1:9" hidden="1" x14ac:dyDescent="0.25">
      <c r="A19264" s="60" t="s">
        <v>8164</v>
      </c>
      <c r="B19264" s="94" t="s">
        <v>4765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48"/>
        <v>90000</v>
      </c>
      <c r="H19264" s="86" t="s">
        <v>2290</v>
      </c>
      <c r="I19264" s="73" t="s">
        <v>13605</v>
      </c>
    </row>
    <row r="19265" spans="1:9" hidden="1" x14ac:dyDescent="0.25">
      <c r="A19265" s="60" t="s">
        <v>8164</v>
      </c>
      <c r="B19265" s="60" t="s">
        <v>6128</v>
      </c>
      <c r="C19265" s="60" t="s">
        <v>6129</v>
      </c>
      <c r="D19265" s="65">
        <v>1</v>
      </c>
      <c r="E19265" s="66" t="s">
        <v>31</v>
      </c>
      <c r="F19265" s="82">
        <v>140000</v>
      </c>
      <c r="G19265" s="95">
        <f t="shared" si="548"/>
        <v>140000</v>
      </c>
      <c r="H19265" s="86" t="s">
        <v>2290</v>
      </c>
      <c r="I19265" s="73" t="s">
        <v>13605</v>
      </c>
    </row>
    <row r="19266" spans="1:9" hidden="1" x14ac:dyDescent="0.25">
      <c r="A19266" s="60" t="s">
        <v>8164</v>
      </c>
      <c r="B19266" s="79" t="s">
        <v>6068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48"/>
        <v>370000</v>
      </c>
      <c r="H19266" s="86" t="s">
        <v>2290</v>
      </c>
      <c r="I19266" s="73" t="s">
        <v>13605</v>
      </c>
    </row>
    <row r="19267" spans="1:9" hidden="1" x14ac:dyDescent="0.25">
      <c r="A19267" s="60" t="s">
        <v>8200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48"/>
        <v>93000</v>
      </c>
      <c r="H19267" s="69" t="s">
        <v>169</v>
      </c>
      <c r="I19267" s="73"/>
    </row>
    <row r="19268" spans="1:9" hidden="1" x14ac:dyDescent="0.25">
      <c r="A19268" s="60" t="s">
        <v>8200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48"/>
        <v>49300</v>
      </c>
      <c r="H19268" s="69" t="s">
        <v>169</v>
      </c>
      <c r="I19268" s="73"/>
    </row>
    <row r="19269" spans="1:9" hidden="1" x14ac:dyDescent="0.25">
      <c r="A19269" s="60" t="s">
        <v>8200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8200</v>
      </c>
      <c r="B19270" s="60" t="s">
        <v>5208</v>
      </c>
      <c r="C19270" s="75" t="s">
        <v>4854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8200</v>
      </c>
      <c r="B19271" s="60" t="s">
        <v>5207</v>
      </c>
      <c r="C19271" s="75" t="s">
        <v>4854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8200</v>
      </c>
      <c r="B19272" s="63" t="s">
        <v>8100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48"/>
        <v>30000</v>
      </c>
      <c r="H19272" s="69" t="s">
        <v>1665</v>
      </c>
      <c r="I19272" s="364"/>
    </row>
    <row r="19273" spans="1:9" hidden="1" x14ac:dyDescent="0.25">
      <c r="A19273" s="60" t="s">
        <v>8200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8200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x14ac:dyDescent="0.25">
      <c r="A19275" s="60" t="s">
        <v>8200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8200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48"/>
        <v>10000</v>
      </c>
      <c r="H19276" s="69" t="s">
        <v>1146</v>
      </c>
      <c r="I19276" s="73"/>
    </row>
    <row r="19277" spans="1:9" x14ac:dyDescent="0.25">
      <c r="A19277" s="60" t="s">
        <v>8200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48"/>
        <v>11000</v>
      </c>
      <c r="H19277" s="69" t="s">
        <v>1146</v>
      </c>
      <c r="I19277" s="73"/>
    </row>
    <row r="19278" spans="1:9" hidden="1" x14ac:dyDescent="0.25">
      <c r="A19278" s="60" t="s">
        <v>8200</v>
      </c>
      <c r="B19278" s="60" t="s">
        <v>7234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48"/>
        <v>170000</v>
      </c>
      <c r="H19278" s="69" t="s">
        <v>1146</v>
      </c>
      <c r="I19278" s="73"/>
    </row>
    <row r="19279" spans="1:9" hidden="1" x14ac:dyDescent="0.25">
      <c r="A19279" s="60" t="s">
        <v>8200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48"/>
        <v>17344.5</v>
      </c>
      <c r="H19279" s="69" t="s">
        <v>1146</v>
      </c>
      <c r="I19279" s="73"/>
    </row>
    <row r="19280" spans="1:9" hidden="1" x14ac:dyDescent="0.25">
      <c r="A19280" s="60" t="s">
        <v>8200</v>
      </c>
      <c r="B19280" s="60" t="s">
        <v>328</v>
      </c>
      <c r="C19280" s="60" t="s">
        <v>329</v>
      </c>
      <c r="D19280" s="656">
        <v>0.6</v>
      </c>
      <c r="E19280" s="657" t="s">
        <v>137</v>
      </c>
      <c r="F19280" s="397">
        <v>86250</v>
      </c>
      <c r="G19280" s="95">
        <f t="shared" si="548"/>
        <v>51750</v>
      </c>
      <c r="H19280" s="69" t="s">
        <v>1146</v>
      </c>
      <c r="I19280" s="73"/>
    </row>
    <row r="19281" spans="1:9" hidden="1" x14ac:dyDescent="0.25">
      <c r="A19281" s="60" t="s">
        <v>8200</v>
      </c>
      <c r="B19281" s="60" t="s">
        <v>8210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48"/>
        <v>300000</v>
      </c>
      <c r="H19281" s="69" t="s">
        <v>13606</v>
      </c>
      <c r="I19281" s="73" t="s">
        <v>13607</v>
      </c>
    </row>
    <row r="19282" spans="1:9" hidden="1" x14ac:dyDescent="0.25">
      <c r="A19282" s="60" t="s">
        <v>8200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48"/>
        <v>150000</v>
      </c>
      <c r="H19282" s="69" t="s">
        <v>552</v>
      </c>
      <c r="I19282" s="73" t="s">
        <v>13607</v>
      </c>
    </row>
    <row r="19283" spans="1:9" hidden="1" x14ac:dyDescent="0.25">
      <c r="A19283" s="60" t="s">
        <v>8200</v>
      </c>
      <c r="B19283" s="74" t="s">
        <v>8201</v>
      </c>
      <c r="C19283" s="60" t="s">
        <v>3982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8221</v>
      </c>
      <c r="I19283" s="73" t="s">
        <v>13608</v>
      </c>
    </row>
    <row r="19284" spans="1:9" hidden="1" x14ac:dyDescent="0.25">
      <c r="A19284" s="60" t="s">
        <v>8200</v>
      </c>
      <c r="B19284" s="60" t="s">
        <v>8202</v>
      </c>
      <c r="C19284" s="60" t="s">
        <v>3982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8221</v>
      </c>
      <c r="I19284" s="73" t="s">
        <v>13608</v>
      </c>
    </row>
    <row r="19285" spans="1:9" hidden="1" x14ac:dyDescent="0.25">
      <c r="A19285" s="60" t="s">
        <v>8200</v>
      </c>
      <c r="B19285" s="60" t="s">
        <v>8220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49">F19285*D19285</f>
        <v>2301000</v>
      </c>
      <c r="H19285" s="69" t="s">
        <v>8221</v>
      </c>
      <c r="I19285" s="73"/>
    </row>
    <row r="19286" spans="1:9" hidden="1" x14ac:dyDescent="0.25">
      <c r="A19286" s="60" t="s">
        <v>8200</v>
      </c>
      <c r="B19286" s="60" t="s">
        <v>8222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49"/>
        <v>1267500</v>
      </c>
      <c r="H19286" s="69" t="s">
        <v>8221</v>
      </c>
      <c r="I19286" s="73"/>
    </row>
    <row r="19287" spans="1:9" hidden="1" x14ac:dyDescent="0.25">
      <c r="A19287" s="60" t="s">
        <v>8200</v>
      </c>
      <c r="B19287" s="60" t="s">
        <v>8223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49"/>
        <v>110500</v>
      </c>
      <c r="H19287" s="69" t="s">
        <v>8221</v>
      </c>
      <c r="I19287" s="73"/>
    </row>
    <row r="19288" spans="1:9" hidden="1" x14ac:dyDescent="0.25">
      <c r="A19288" s="60" t="s">
        <v>8200</v>
      </c>
      <c r="B19288" s="63" t="s">
        <v>8215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49"/>
        <v>3737000</v>
      </c>
      <c r="H19288" s="69" t="s">
        <v>8216</v>
      </c>
      <c r="I19288" s="73"/>
    </row>
    <row r="19289" spans="1:9" hidden="1" x14ac:dyDescent="0.25">
      <c r="A19289" s="60" t="s">
        <v>8200</v>
      </c>
      <c r="B19289" s="94" t="s">
        <v>8217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49"/>
        <v>2364000</v>
      </c>
      <c r="H19289" s="69" t="s">
        <v>8218</v>
      </c>
      <c r="I19289" s="73"/>
    </row>
    <row r="19290" spans="1:9" hidden="1" x14ac:dyDescent="0.25">
      <c r="A19290" s="60" t="s">
        <v>8200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49"/>
        <v>390000</v>
      </c>
      <c r="H19290" s="69" t="s">
        <v>8213</v>
      </c>
      <c r="I19290" s="73"/>
    </row>
    <row r="19291" spans="1:9" hidden="1" x14ac:dyDescent="0.25">
      <c r="A19291" s="65" t="s">
        <v>8200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8200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50">F19292*D19292</f>
        <v>52033.5</v>
      </c>
      <c r="H19292" s="69" t="s">
        <v>631</v>
      </c>
      <c r="I19292" s="73"/>
    </row>
    <row r="19293" spans="1:9" hidden="1" x14ac:dyDescent="0.25">
      <c r="A19293" s="60" t="s">
        <v>8200</v>
      </c>
      <c r="B19293" s="63" t="s">
        <v>8461</v>
      </c>
      <c r="C19293" s="87" t="s">
        <v>13609</v>
      </c>
      <c r="D19293" s="65">
        <v>1</v>
      </c>
      <c r="E19293" s="66" t="s">
        <v>31</v>
      </c>
      <c r="F19293" s="67">
        <v>1650000</v>
      </c>
      <c r="G19293" s="68">
        <f t="shared" si="550"/>
        <v>1650000</v>
      </c>
      <c r="H19293" s="69" t="s">
        <v>8136</v>
      </c>
      <c r="I19293" s="73" t="s">
        <v>13610</v>
      </c>
    </row>
    <row r="19294" spans="1:9" hidden="1" x14ac:dyDescent="0.25">
      <c r="A19294" s="60" t="s">
        <v>8200</v>
      </c>
      <c r="B19294" s="63" t="s">
        <v>8461</v>
      </c>
      <c r="C19294" s="87" t="s">
        <v>13611</v>
      </c>
      <c r="D19294" s="65">
        <v>1</v>
      </c>
      <c r="E19294" s="66" t="s">
        <v>31</v>
      </c>
      <c r="F19294" s="67">
        <v>1650000</v>
      </c>
      <c r="G19294" s="68">
        <f t="shared" si="550"/>
        <v>1650000</v>
      </c>
      <c r="H19294" s="69" t="s">
        <v>8136</v>
      </c>
      <c r="I19294" s="73" t="s">
        <v>13610</v>
      </c>
    </row>
    <row r="19295" spans="1:9" hidden="1" x14ac:dyDescent="0.25">
      <c r="A19295" s="60" t="s">
        <v>8200</v>
      </c>
      <c r="B19295" s="63" t="s">
        <v>8461</v>
      </c>
      <c r="C19295" s="87" t="s">
        <v>9287</v>
      </c>
      <c r="D19295" s="60">
        <v>1</v>
      </c>
      <c r="E19295" s="76" t="s">
        <v>31</v>
      </c>
      <c r="F19295" s="67">
        <v>1650000</v>
      </c>
      <c r="G19295" s="68">
        <f t="shared" si="550"/>
        <v>1650000</v>
      </c>
      <c r="H19295" s="69" t="s">
        <v>8136</v>
      </c>
      <c r="I19295" s="73" t="s">
        <v>13610</v>
      </c>
    </row>
    <row r="19296" spans="1:9" hidden="1" x14ac:dyDescent="0.25">
      <c r="A19296" s="60" t="s">
        <v>8200</v>
      </c>
      <c r="B19296" s="63" t="s">
        <v>8461</v>
      </c>
      <c r="C19296" s="87" t="s">
        <v>9897</v>
      </c>
      <c r="D19296" s="65">
        <v>1</v>
      </c>
      <c r="E19296" s="76" t="s">
        <v>31</v>
      </c>
      <c r="F19296" s="67">
        <v>1650000</v>
      </c>
      <c r="G19296" s="68">
        <f t="shared" si="550"/>
        <v>1650000</v>
      </c>
      <c r="H19296" s="69" t="s">
        <v>8136</v>
      </c>
      <c r="I19296" s="73" t="s">
        <v>13610</v>
      </c>
    </row>
    <row r="19297" spans="1:9" hidden="1" x14ac:dyDescent="0.25">
      <c r="A19297" s="60" t="s">
        <v>8200</v>
      </c>
      <c r="B19297" s="79" t="s">
        <v>101</v>
      </c>
      <c r="C19297" s="75" t="s">
        <v>13612</v>
      </c>
      <c r="D19297" s="65">
        <v>1</v>
      </c>
      <c r="E19297" s="76" t="s">
        <v>31</v>
      </c>
      <c r="F19297" s="72">
        <v>3400000</v>
      </c>
      <c r="G19297" s="68">
        <f t="shared" si="550"/>
        <v>3400000</v>
      </c>
      <c r="H19297" s="69" t="s">
        <v>8136</v>
      </c>
      <c r="I19297" s="73" t="s">
        <v>13610</v>
      </c>
    </row>
    <row r="19298" spans="1:9" hidden="1" x14ac:dyDescent="0.25">
      <c r="A19298" s="60" t="s">
        <v>8200</v>
      </c>
      <c r="B19298" s="79" t="s">
        <v>101</v>
      </c>
      <c r="C19298" s="75" t="s">
        <v>13613</v>
      </c>
      <c r="D19298" s="65">
        <v>1</v>
      </c>
      <c r="E19298" s="76" t="s">
        <v>31</v>
      </c>
      <c r="F19298" s="72">
        <v>3400000</v>
      </c>
      <c r="G19298" s="68">
        <f t="shared" si="550"/>
        <v>3400000</v>
      </c>
      <c r="H19298" s="69" t="s">
        <v>8136</v>
      </c>
      <c r="I19298" s="73" t="s">
        <v>13610</v>
      </c>
    </row>
    <row r="19299" spans="1:9" hidden="1" x14ac:dyDescent="0.25">
      <c r="A19299" s="60" t="s">
        <v>8200</v>
      </c>
      <c r="B19299" s="60" t="s">
        <v>9075</v>
      </c>
      <c r="C19299" s="75" t="s">
        <v>9076</v>
      </c>
      <c r="D19299" s="88">
        <v>1</v>
      </c>
      <c r="E19299" s="118" t="s">
        <v>9077</v>
      </c>
      <c r="F19299" s="68">
        <v>150000</v>
      </c>
      <c r="G19299" s="95">
        <f t="shared" si="550"/>
        <v>150000</v>
      </c>
      <c r="H19299" s="86" t="s">
        <v>552</v>
      </c>
      <c r="I19299" s="73" t="s">
        <v>13610</v>
      </c>
    </row>
    <row r="19300" spans="1:9" hidden="1" x14ac:dyDescent="0.25">
      <c r="A19300" s="60" t="s">
        <v>8200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50"/>
        <v>195000</v>
      </c>
      <c r="H19300" s="69" t="s">
        <v>13614</v>
      </c>
      <c r="I19300" s="73"/>
    </row>
    <row r="19301" spans="1:9" hidden="1" x14ac:dyDescent="0.25">
      <c r="A19301" s="60" t="s">
        <v>8200</v>
      </c>
      <c r="B19301" s="111" t="s">
        <v>8225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50"/>
        <v>35000</v>
      </c>
      <c r="H19301" s="86" t="s">
        <v>792</v>
      </c>
      <c r="I19301" s="73"/>
    </row>
    <row r="19302" spans="1:9" hidden="1" x14ac:dyDescent="0.25">
      <c r="A19302" s="60" t="s">
        <v>8200</v>
      </c>
      <c r="B19302" s="79" t="s">
        <v>8226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50"/>
        <v>35000</v>
      </c>
      <c r="H19302" s="86" t="s">
        <v>792</v>
      </c>
      <c r="I19302" s="69"/>
    </row>
    <row r="19303" spans="1:9" hidden="1" x14ac:dyDescent="0.25">
      <c r="A19303" s="60" t="s">
        <v>8200</v>
      </c>
      <c r="B19303" s="80" t="s">
        <v>8227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50"/>
        <v>25000</v>
      </c>
      <c r="H19303" s="86" t="s">
        <v>792</v>
      </c>
      <c r="I19303" s="69"/>
    </row>
    <row r="19304" spans="1:9" hidden="1" x14ac:dyDescent="0.25">
      <c r="A19304" s="60" t="s">
        <v>8200</v>
      </c>
      <c r="B19304" s="60" t="s">
        <v>8231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50"/>
        <v>80000</v>
      </c>
      <c r="H19304" s="86" t="s">
        <v>792</v>
      </c>
      <c r="I19304" s="73"/>
    </row>
    <row r="19305" spans="1:9" hidden="1" x14ac:dyDescent="0.25">
      <c r="A19305" s="60" t="s">
        <v>8200</v>
      </c>
      <c r="B19305" s="79" t="s">
        <v>8232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50"/>
        <v>82500</v>
      </c>
      <c r="H19305" s="86" t="s">
        <v>792</v>
      </c>
      <c r="I19305" s="73"/>
    </row>
    <row r="19306" spans="1:9" hidden="1" x14ac:dyDescent="0.25">
      <c r="A19306" s="60" t="s">
        <v>8200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50"/>
        <v>1776158</v>
      </c>
      <c r="H19306" s="69" t="s">
        <v>9520</v>
      </c>
      <c r="I19306" s="73" t="s">
        <v>13615</v>
      </c>
    </row>
    <row r="19307" spans="1:9" hidden="1" x14ac:dyDescent="0.25">
      <c r="A19307" s="60" t="s">
        <v>8200</v>
      </c>
      <c r="B19307" s="63" t="s">
        <v>8100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50"/>
        <v>30000</v>
      </c>
      <c r="H19307" s="69" t="s">
        <v>9520</v>
      </c>
      <c r="I19307" s="73" t="s">
        <v>13615</v>
      </c>
    </row>
    <row r="19308" spans="1:9" hidden="1" x14ac:dyDescent="0.25">
      <c r="A19308" s="60" t="s">
        <v>8200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50"/>
        <v>39000</v>
      </c>
      <c r="H19308" s="69" t="s">
        <v>1606</v>
      </c>
      <c r="I19308" s="73" t="s">
        <v>13616</v>
      </c>
    </row>
    <row r="19309" spans="1:9" hidden="1" x14ac:dyDescent="0.25">
      <c r="A19309" s="60" t="s">
        <v>8200</v>
      </c>
      <c r="B19309" s="60" t="s">
        <v>8381</v>
      </c>
      <c r="C19309" s="60" t="s">
        <v>8382</v>
      </c>
      <c r="D19309" s="65">
        <v>1</v>
      </c>
      <c r="E19309" s="76" t="s">
        <v>31</v>
      </c>
      <c r="F19309" s="72">
        <v>93000</v>
      </c>
      <c r="G19309" s="68">
        <f t="shared" si="550"/>
        <v>93000</v>
      </c>
      <c r="H19309" s="69" t="s">
        <v>1606</v>
      </c>
      <c r="I19309" s="73" t="s">
        <v>13616</v>
      </c>
    </row>
    <row r="19310" spans="1:9" hidden="1" x14ac:dyDescent="0.25">
      <c r="A19310" s="60" t="s">
        <v>8200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50"/>
        <v>134500</v>
      </c>
      <c r="H19310" s="69" t="s">
        <v>1606</v>
      </c>
      <c r="I19310" s="73" t="s">
        <v>13616</v>
      </c>
    </row>
    <row r="19311" spans="1:9" hidden="1" x14ac:dyDescent="0.25">
      <c r="A19311" s="60" t="s">
        <v>8200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50"/>
        <v>83500</v>
      </c>
      <c r="H19311" s="69" t="s">
        <v>1606</v>
      </c>
      <c r="I19311" s="73" t="s">
        <v>13616</v>
      </c>
    </row>
    <row r="19312" spans="1:9" hidden="1" x14ac:dyDescent="0.25">
      <c r="A19312" s="60" t="s">
        <v>8200</v>
      </c>
      <c r="B19312" s="63" t="s">
        <v>4170</v>
      </c>
      <c r="C19312" s="63" t="s">
        <v>410</v>
      </c>
      <c r="D19312" s="656">
        <v>1</v>
      </c>
      <c r="E19312" s="657" t="s">
        <v>31</v>
      </c>
      <c r="F19312" s="397">
        <v>21000</v>
      </c>
      <c r="G19312" s="95">
        <f t="shared" si="550"/>
        <v>21000</v>
      </c>
      <c r="H19312" s="69" t="s">
        <v>1606</v>
      </c>
      <c r="I19312" s="73" t="s">
        <v>13616</v>
      </c>
    </row>
    <row r="19313" spans="1:9" hidden="1" x14ac:dyDescent="0.25">
      <c r="A19313" s="60" t="s">
        <v>8200</v>
      </c>
      <c r="B19313" s="79" t="s">
        <v>5651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50"/>
        <v>1000000</v>
      </c>
      <c r="H19313" s="69" t="s">
        <v>696</v>
      </c>
      <c r="I19313" s="73" t="s">
        <v>13617</v>
      </c>
    </row>
    <row r="19314" spans="1:9" hidden="1" x14ac:dyDescent="0.25">
      <c r="A19314" s="60" t="s">
        <v>8200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50"/>
        <v>135000</v>
      </c>
      <c r="H19314" s="442" t="s">
        <v>138</v>
      </c>
      <c r="I19314" s="73"/>
    </row>
    <row r="19315" spans="1:9" hidden="1" x14ac:dyDescent="0.25">
      <c r="A19315" s="60" t="s">
        <v>8200</v>
      </c>
      <c r="B19315" s="60" t="s">
        <v>328</v>
      </c>
      <c r="C19315" s="60" t="s">
        <v>329</v>
      </c>
      <c r="D19315" s="656">
        <v>0.6</v>
      </c>
      <c r="E19315" s="657" t="s">
        <v>137</v>
      </c>
      <c r="F19315" s="397">
        <v>86250</v>
      </c>
      <c r="G19315" s="95">
        <f t="shared" si="550"/>
        <v>51750</v>
      </c>
      <c r="H19315" s="442" t="s">
        <v>138</v>
      </c>
      <c r="I19315" s="73"/>
    </row>
    <row r="19316" spans="1:9" hidden="1" x14ac:dyDescent="0.25">
      <c r="A19316" s="60" t="s">
        <v>8200</v>
      </c>
      <c r="B19316" s="111" t="s">
        <v>7085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50"/>
        <v>15000</v>
      </c>
      <c r="H19316" s="442" t="s">
        <v>138</v>
      </c>
      <c r="I19316" s="73"/>
    </row>
    <row r="19317" spans="1:9" hidden="1" x14ac:dyDescent="0.25">
      <c r="A19317" s="60" t="s">
        <v>8200</v>
      </c>
      <c r="B19317" s="63" t="s">
        <v>8198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50"/>
        <v>110000</v>
      </c>
      <c r="H19317" s="442" t="s">
        <v>138</v>
      </c>
      <c r="I19317" s="73"/>
    </row>
    <row r="19318" spans="1:9" hidden="1" x14ac:dyDescent="0.25">
      <c r="A19318" s="60" t="s">
        <v>8200</v>
      </c>
      <c r="B19318" s="60" t="s">
        <v>4207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50"/>
        <v>140000</v>
      </c>
      <c r="H19318" s="442" t="s">
        <v>138</v>
      </c>
      <c r="I19318" s="60"/>
    </row>
    <row r="19319" spans="1:9" hidden="1" x14ac:dyDescent="0.25">
      <c r="A19319" s="60" t="s">
        <v>8200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50"/>
        <v>99000</v>
      </c>
      <c r="H19319" s="86" t="s">
        <v>792</v>
      </c>
      <c r="I19319" s="60"/>
    </row>
    <row r="19320" spans="1:9" hidden="1" x14ac:dyDescent="0.25">
      <c r="A19320" s="60" t="s">
        <v>8200</v>
      </c>
      <c r="B19320" s="111" t="s">
        <v>7085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50"/>
        <v>15000</v>
      </c>
      <c r="H19320" s="86" t="s">
        <v>198</v>
      </c>
      <c r="I19320" s="60"/>
    </row>
    <row r="19321" spans="1:9" hidden="1" x14ac:dyDescent="0.25">
      <c r="A19321" s="60" t="s">
        <v>8234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50"/>
        <v>620000</v>
      </c>
      <c r="H19321" s="69" t="s">
        <v>169</v>
      </c>
      <c r="I19321" s="73"/>
    </row>
    <row r="19322" spans="1:9" hidden="1" x14ac:dyDescent="0.25">
      <c r="A19322" s="60" t="s">
        <v>8234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50"/>
        <v>22500</v>
      </c>
      <c r="H19322" s="69" t="s">
        <v>147</v>
      </c>
      <c r="I19322" s="73"/>
    </row>
    <row r="19323" spans="1:9" hidden="1" x14ac:dyDescent="0.25">
      <c r="A19323" s="60" t="s">
        <v>8234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50"/>
        <v>65000</v>
      </c>
      <c r="H19323" s="69" t="s">
        <v>147</v>
      </c>
      <c r="I19323" s="73"/>
    </row>
    <row r="19324" spans="1:9" hidden="1" x14ac:dyDescent="0.25">
      <c r="A19324" s="60" t="s">
        <v>8234</v>
      </c>
      <c r="B19324" s="60" t="s">
        <v>7899</v>
      </c>
      <c r="C19324" s="60" t="s">
        <v>7900</v>
      </c>
      <c r="D19324" s="81">
        <v>1</v>
      </c>
      <c r="E19324" s="66" t="s">
        <v>31</v>
      </c>
      <c r="F19324" s="82">
        <v>1100000</v>
      </c>
      <c r="G19324" s="68">
        <f t="shared" si="550"/>
        <v>1100000</v>
      </c>
      <c r="H19324" s="69" t="s">
        <v>1606</v>
      </c>
      <c r="I19324" s="364" t="s">
        <v>13618</v>
      </c>
    </row>
    <row r="19325" spans="1:9" hidden="1" x14ac:dyDescent="0.25">
      <c r="A19325" s="60" t="s">
        <v>8234</v>
      </c>
      <c r="B19325" s="80" t="s">
        <v>7959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13618</v>
      </c>
    </row>
    <row r="19326" spans="1:9" hidden="1" x14ac:dyDescent="0.25">
      <c r="A19326" s="60" t="s">
        <v>8234</v>
      </c>
      <c r="B19326" s="63" t="s">
        <v>8399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8234</v>
      </c>
      <c r="B19327" s="60" t="s">
        <v>8236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50"/>
        <v>975000</v>
      </c>
      <c r="H19327" s="69" t="s">
        <v>1795</v>
      </c>
      <c r="I19327" s="73" t="s">
        <v>13619</v>
      </c>
    </row>
    <row r="19328" spans="1:9" hidden="1" x14ac:dyDescent="0.25">
      <c r="A19328" s="60" t="s">
        <v>8234</v>
      </c>
      <c r="B19328" s="79" t="s">
        <v>8237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13619</v>
      </c>
    </row>
    <row r="19329" spans="1:9" hidden="1" x14ac:dyDescent="0.25">
      <c r="A19329" s="60" t="s">
        <v>8234</v>
      </c>
      <c r="B19329" s="74" t="s">
        <v>8238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13619</v>
      </c>
    </row>
    <row r="19330" spans="1:9" hidden="1" x14ac:dyDescent="0.25">
      <c r="A19330" s="60" t="s">
        <v>8234</v>
      </c>
      <c r="B19330" s="60" t="s">
        <v>8239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13619</v>
      </c>
    </row>
    <row r="19331" spans="1:9" hidden="1" x14ac:dyDescent="0.25">
      <c r="A19331" s="60" t="s">
        <v>8234</v>
      </c>
      <c r="B19331" s="60" t="s">
        <v>8243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50"/>
        <v>50000</v>
      </c>
      <c r="H19331" s="69" t="s">
        <v>1306</v>
      </c>
      <c r="I19331" s="73"/>
    </row>
    <row r="19332" spans="1:9" hidden="1" x14ac:dyDescent="0.25">
      <c r="A19332" s="60" t="s">
        <v>8234</v>
      </c>
      <c r="B19332" s="74" t="s">
        <v>8245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50"/>
        <v>920000</v>
      </c>
      <c r="H19332" s="69" t="s">
        <v>1306</v>
      </c>
      <c r="I19332" s="73"/>
    </row>
    <row r="19333" spans="1:9" hidden="1" x14ac:dyDescent="0.25">
      <c r="A19333" s="60" t="s">
        <v>8234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50"/>
        <v>35000</v>
      </c>
      <c r="H19333" s="69" t="s">
        <v>1306</v>
      </c>
      <c r="I19333" s="73"/>
    </row>
    <row r="19334" spans="1:9" hidden="1" x14ac:dyDescent="0.25">
      <c r="A19334" s="60" t="s">
        <v>8234</v>
      </c>
      <c r="B19334" s="63" t="s">
        <v>8069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50"/>
        <v>90000</v>
      </c>
      <c r="H19334" s="69" t="s">
        <v>972</v>
      </c>
      <c r="I19334" s="73"/>
    </row>
    <row r="19335" spans="1:9" hidden="1" x14ac:dyDescent="0.25">
      <c r="A19335" s="60" t="s">
        <v>8234</v>
      </c>
      <c r="B19335" s="60" t="s">
        <v>115</v>
      </c>
      <c r="C19335" s="60" t="s">
        <v>13620</v>
      </c>
      <c r="D19335" s="65">
        <v>1</v>
      </c>
      <c r="E19335" s="71" t="s">
        <v>71</v>
      </c>
      <c r="F19335" s="72">
        <v>2100000</v>
      </c>
      <c r="G19335" s="68">
        <f t="shared" si="550"/>
        <v>2100000</v>
      </c>
      <c r="H19335" s="69" t="s">
        <v>3239</v>
      </c>
      <c r="I19335" s="73" t="s">
        <v>13621</v>
      </c>
    </row>
    <row r="19336" spans="1:9" hidden="1" x14ac:dyDescent="0.25">
      <c r="A19336" s="60" t="s">
        <v>8234</v>
      </c>
      <c r="B19336" s="60" t="s">
        <v>115</v>
      </c>
      <c r="C19336" s="60" t="s">
        <v>13622</v>
      </c>
      <c r="D19336" s="88">
        <v>1</v>
      </c>
      <c r="E19336" s="71" t="s">
        <v>71</v>
      </c>
      <c r="F19336" s="89">
        <v>2100000</v>
      </c>
      <c r="G19336" s="68">
        <f t="shared" si="550"/>
        <v>2100000</v>
      </c>
      <c r="H19336" s="69" t="s">
        <v>3239</v>
      </c>
      <c r="I19336" s="73" t="s">
        <v>13621</v>
      </c>
    </row>
    <row r="19337" spans="1:9" hidden="1" x14ac:dyDescent="0.25">
      <c r="A19337" s="60" t="s">
        <v>8234</v>
      </c>
      <c r="B19337" s="63" t="s">
        <v>9589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50"/>
        <v>10000</v>
      </c>
      <c r="H19337" s="69" t="s">
        <v>953</v>
      </c>
      <c r="I19337" s="73"/>
    </row>
    <row r="19338" spans="1:9" hidden="1" x14ac:dyDescent="0.25">
      <c r="A19338" s="60" t="s">
        <v>8234</v>
      </c>
      <c r="B19338" s="60" t="s">
        <v>8240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50"/>
        <v>10000</v>
      </c>
      <c r="H19338" s="69" t="s">
        <v>953</v>
      </c>
      <c r="I19338" s="73"/>
    </row>
    <row r="19339" spans="1:9" hidden="1" x14ac:dyDescent="0.25">
      <c r="A19339" s="60" t="s">
        <v>8234</v>
      </c>
      <c r="B19339" s="94" t="s">
        <v>8248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50"/>
        <v>200000</v>
      </c>
      <c r="H19339" s="69" t="s">
        <v>953</v>
      </c>
      <c r="I19339" s="73"/>
    </row>
    <row r="19340" spans="1:9" hidden="1" x14ac:dyDescent="0.25">
      <c r="A19340" s="60" t="s">
        <v>8234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50"/>
        <v>100000</v>
      </c>
      <c r="H19340" s="69" t="s">
        <v>687</v>
      </c>
      <c r="I19340" s="73" t="s">
        <v>13623</v>
      </c>
    </row>
    <row r="19341" spans="1:9" hidden="1" x14ac:dyDescent="0.25">
      <c r="A19341" s="60" t="s">
        <v>8234</v>
      </c>
      <c r="B19341" s="60" t="s">
        <v>8214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50"/>
        <v>866000</v>
      </c>
      <c r="H19341" s="69" t="s">
        <v>687</v>
      </c>
      <c r="I19341" s="73" t="s">
        <v>13623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50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8250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50"/>
        <v>40000</v>
      </c>
      <c r="H19343" s="69" t="s">
        <v>8251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50"/>
        <v>888079</v>
      </c>
      <c r="H19344" s="69" t="s">
        <v>1095</v>
      </c>
      <c r="I19344" s="73" t="s">
        <v>13624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50"/>
        <v>160000</v>
      </c>
      <c r="H19345" s="69" t="s">
        <v>8136</v>
      </c>
      <c r="I19345" s="73" t="s">
        <v>13625</v>
      </c>
    </row>
    <row r="19346" spans="1:9" hidden="1" x14ac:dyDescent="0.25">
      <c r="A19346" s="60" t="s">
        <v>358</v>
      </c>
      <c r="B19346" s="60" t="s">
        <v>8381</v>
      </c>
      <c r="C19346" s="60" t="s">
        <v>8382</v>
      </c>
      <c r="D19346" s="65">
        <v>1</v>
      </c>
      <c r="E19346" s="66" t="s">
        <v>31</v>
      </c>
      <c r="F19346" s="68">
        <v>93000</v>
      </c>
      <c r="G19346" s="68">
        <f t="shared" si="550"/>
        <v>93000</v>
      </c>
      <c r="H19346" s="69" t="s">
        <v>8136</v>
      </c>
      <c r="I19346" s="73" t="s">
        <v>13625</v>
      </c>
    </row>
    <row r="19347" spans="1:9" hidden="1" x14ac:dyDescent="0.25">
      <c r="A19347" s="60" t="s">
        <v>358</v>
      </c>
      <c r="B19347" s="60" t="s">
        <v>8241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50"/>
        <v>75000</v>
      </c>
      <c r="H19347" s="69" t="s">
        <v>8229</v>
      </c>
      <c r="I19347" s="73" t="s">
        <v>13625</v>
      </c>
    </row>
    <row r="19348" spans="1:9" hidden="1" x14ac:dyDescent="0.25">
      <c r="A19348" s="60" t="s">
        <v>358</v>
      </c>
      <c r="B19348" s="94" t="s">
        <v>8228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50"/>
        <v>320000</v>
      </c>
      <c r="H19348" s="86" t="s">
        <v>8229</v>
      </c>
      <c r="I19348" s="73" t="s">
        <v>13625</v>
      </c>
    </row>
    <row r="19349" spans="1:9" hidden="1" x14ac:dyDescent="0.25">
      <c r="A19349" s="60" t="s">
        <v>358</v>
      </c>
      <c r="B19349" s="77" t="s">
        <v>8230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50"/>
        <v>210000</v>
      </c>
      <c r="H19349" s="86" t="s">
        <v>1533</v>
      </c>
      <c r="I19349" s="73" t="s">
        <v>13625</v>
      </c>
    </row>
    <row r="19350" spans="1:9" hidden="1" x14ac:dyDescent="0.25">
      <c r="A19350" s="60" t="s">
        <v>358</v>
      </c>
      <c r="B19350" s="79" t="s">
        <v>356</v>
      </c>
      <c r="C19350" s="60" t="s">
        <v>11158</v>
      </c>
      <c r="D19350" s="65">
        <v>1</v>
      </c>
      <c r="E19350" s="66" t="s">
        <v>31</v>
      </c>
      <c r="F19350" s="67">
        <v>69000</v>
      </c>
      <c r="G19350" s="68">
        <f t="shared" si="550"/>
        <v>69000</v>
      </c>
      <c r="H19350" s="69" t="s">
        <v>2007</v>
      </c>
      <c r="I19350" s="73" t="s">
        <v>13626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50"/>
        <v>22500</v>
      </c>
      <c r="H19351" s="69" t="s">
        <v>2007</v>
      </c>
      <c r="I19351" s="73" t="s">
        <v>13626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13626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13627</v>
      </c>
    </row>
    <row r="19354" spans="1:9" hidden="1" x14ac:dyDescent="0.25">
      <c r="A19354" s="60" t="s">
        <v>358</v>
      </c>
      <c r="B19354" s="63" t="s">
        <v>7680</v>
      </c>
      <c r="C19354" s="75" t="s">
        <v>7681</v>
      </c>
      <c r="D19354" s="65">
        <v>1</v>
      </c>
      <c r="E19354" s="118" t="s">
        <v>31</v>
      </c>
      <c r="F19354" s="68">
        <v>130000</v>
      </c>
      <c r="G19354" s="68">
        <f t="shared" si="550"/>
        <v>130000</v>
      </c>
      <c r="H19354" s="69" t="s">
        <v>1788</v>
      </c>
      <c r="I19354" s="73" t="s">
        <v>13628</v>
      </c>
    </row>
    <row r="19355" spans="1:9" hidden="1" x14ac:dyDescent="0.25">
      <c r="A19355" s="60" t="s">
        <v>358</v>
      </c>
      <c r="B19355" s="79" t="s">
        <v>4281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50"/>
        <v>120000</v>
      </c>
      <c r="H19355" s="69" t="s">
        <v>166</v>
      </c>
      <c r="I19355" s="73" t="s">
        <v>13629</v>
      </c>
    </row>
    <row r="19356" spans="1:9" hidden="1" x14ac:dyDescent="0.25">
      <c r="A19356" s="60" t="s">
        <v>358</v>
      </c>
      <c r="B19356" s="63" t="s">
        <v>8198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51">F19356*D19356</f>
        <v>110000</v>
      </c>
      <c r="H19356" s="69" t="s">
        <v>166</v>
      </c>
      <c r="I19356" s="73" t="s">
        <v>13629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51"/>
        <v>146000</v>
      </c>
      <c r="H19357" s="69" t="s">
        <v>1155</v>
      </c>
      <c r="I19357" s="73"/>
    </row>
    <row r="19358" spans="1:9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51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8399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51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8261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51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8254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51"/>
        <v>60000</v>
      </c>
      <c r="H19361" s="69" t="s">
        <v>8127</v>
      </c>
      <c r="I19361" s="73" t="s">
        <v>13630</v>
      </c>
    </row>
    <row r="19362" spans="1:9" hidden="1" x14ac:dyDescent="0.25">
      <c r="A19362" s="60" t="s">
        <v>358</v>
      </c>
      <c r="B19362" s="60" t="s">
        <v>8255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51"/>
        <v>175000</v>
      </c>
      <c r="H19362" s="69" t="s">
        <v>8256</v>
      </c>
      <c r="I19362" s="73" t="s">
        <v>13630</v>
      </c>
    </row>
    <row r="19363" spans="1:9" hidden="1" x14ac:dyDescent="0.25">
      <c r="A19363" s="60" t="s">
        <v>358</v>
      </c>
      <c r="B19363" s="60" t="s">
        <v>8255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51"/>
        <v>517500</v>
      </c>
      <c r="H19363" s="69" t="s">
        <v>8256</v>
      </c>
      <c r="I19363" s="73" t="s">
        <v>13630</v>
      </c>
    </row>
    <row r="19364" spans="1:9" hidden="1" x14ac:dyDescent="0.25">
      <c r="A19364" s="60" t="s">
        <v>358</v>
      </c>
      <c r="B19364" s="60" t="s">
        <v>8257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51"/>
        <v>120000</v>
      </c>
      <c r="H19364" s="69" t="s">
        <v>1795</v>
      </c>
      <c r="I19364" s="73" t="s">
        <v>13630</v>
      </c>
    </row>
    <row r="19365" spans="1:9" hidden="1" x14ac:dyDescent="0.25">
      <c r="A19365" s="60" t="s">
        <v>358</v>
      </c>
      <c r="B19365" s="63" t="s">
        <v>8258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51"/>
        <v>95000</v>
      </c>
      <c r="H19365" s="69" t="s">
        <v>9054</v>
      </c>
      <c r="I19365" s="73" t="s">
        <v>13630</v>
      </c>
    </row>
    <row r="19366" spans="1:9" hidden="1" x14ac:dyDescent="0.25">
      <c r="A19366" s="60" t="s">
        <v>358</v>
      </c>
      <c r="B19366" s="60" t="s">
        <v>6331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51"/>
        <v>17500</v>
      </c>
      <c r="H19366" s="69" t="s">
        <v>967</v>
      </c>
      <c r="I19366" s="73" t="s">
        <v>13630</v>
      </c>
    </row>
    <row r="19367" spans="1:9" hidden="1" x14ac:dyDescent="0.25">
      <c r="A19367" s="60" t="s">
        <v>358</v>
      </c>
      <c r="B19367" s="60" t="s">
        <v>8260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51"/>
        <v>750000</v>
      </c>
      <c r="H19367" s="69" t="s">
        <v>13631</v>
      </c>
      <c r="I19367" s="73" t="s">
        <v>13630</v>
      </c>
    </row>
    <row r="19368" spans="1:9" hidden="1" x14ac:dyDescent="0.25">
      <c r="A19368" s="60" t="s">
        <v>358</v>
      </c>
      <c r="B19368" s="63" t="s">
        <v>8461</v>
      </c>
      <c r="C19368" s="75" t="s">
        <v>13632</v>
      </c>
      <c r="D19368" s="65">
        <v>1</v>
      </c>
      <c r="E19368" s="76" t="s">
        <v>31</v>
      </c>
      <c r="F19368" s="72">
        <v>1650000</v>
      </c>
      <c r="G19368" s="68">
        <f t="shared" si="551"/>
        <v>1650000</v>
      </c>
      <c r="H19368" s="69" t="s">
        <v>687</v>
      </c>
      <c r="I19368" s="73" t="s">
        <v>13633</v>
      </c>
    </row>
    <row r="19369" spans="1:9" hidden="1" x14ac:dyDescent="0.25">
      <c r="A19369" s="60" t="s">
        <v>358</v>
      </c>
      <c r="B19369" s="63" t="s">
        <v>8461</v>
      </c>
      <c r="C19369" s="75" t="s">
        <v>13634</v>
      </c>
      <c r="D19369" s="65">
        <v>1</v>
      </c>
      <c r="E19369" s="76" t="s">
        <v>31</v>
      </c>
      <c r="F19369" s="72">
        <v>1650000</v>
      </c>
      <c r="G19369" s="68">
        <f t="shared" si="551"/>
        <v>1650000</v>
      </c>
      <c r="H19369" s="69" t="s">
        <v>687</v>
      </c>
      <c r="I19369" s="73" t="s">
        <v>13633</v>
      </c>
    </row>
    <row r="19370" spans="1:9" hidden="1" x14ac:dyDescent="0.25">
      <c r="A19370" s="60" t="s">
        <v>358</v>
      </c>
      <c r="B19370" s="60" t="s">
        <v>8249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51"/>
        <v>525000</v>
      </c>
      <c r="H19370" s="69" t="s">
        <v>687</v>
      </c>
      <c r="I19370" s="73" t="s">
        <v>13633</v>
      </c>
    </row>
    <row r="19371" spans="1:9" hidden="1" x14ac:dyDescent="0.25">
      <c r="A19371" s="60" t="s">
        <v>358</v>
      </c>
      <c r="B19371" s="60" t="s">
        <v>115</v>
      </c>
      <c r="C19371" s="60" t="s">
        <v>13635</v>
      </c>
      <c r="D19371" s="65">
        <v>1</v>
      </c>
      <c r="E19371" s="66" t="s">
        <v>71</v>
      </c>
      <c r="F19371" s="72">
        <v>2100000</v>
      </c>
      <c r="G19371" s="68">
        <f t="shared" si="551"/>
        <v>2100000</v>
      </c>
      <c r="H19371" s="86" t="s">
        <v>2038</v>
      </c>
      <c r="I19371" s="73" t="s">
        <v>13633</v>
      </c>
    </row>
    <row r="19372" spans="1:9" hidden="1" x14ac:dyDescent="0.25">
      <c r="A19372" s="60" t="s">
        <v>358</v>
      </c>
      <c r="B19372" s="60" t="s">
        <v>115</v>
      </c>
      <c r="C19372" s="60" t="s">
        <v>13636</v>
      </c>
      <c r="D19372" s="65">
        <v>1</v>
      </c>
      <c r="E19372" s="66" t="s">
        <v>71</v>
      </c>
      <c r="F19372" s="72">
        <v>2100000</v>
      </c>
      <c r="G19372" s="68">
        <f t="shared" si="551"/>
        <v>2100000</v>
      </c>
      <c r="H19372" s="86" t="s">
        <v>2038</v>
      </c>
      <c r="I19372" s="73" t="s">
        <v>13633</v>
      </c>
    </row>
    <row r="19373" spans="1:9" hidden="1" x14ac:dyDescent="0.25">
      <c r="A19373" s="60" t="s">
        <v>358</v>
      </c>
      <c r="B19373" s="60" t="s">
        <v>115</v>
      </c>
      <c r="C19373" s="60" t="s">
        <v>13620</v>
      </c>
      <c r="D19373" s="65">
        <v>1</v>
      </c>
      <c r="E19373" s="66" t="s">
        <v>71</v>
      </c>
      <c r="F19373" s="72">
        <v>2100000</v>
      </c>
      <c r="G19373" s="68">
        <f t="shared" si="551"/>
        <v>2100000</v>
      </c>
      <c r="H19373" s="86" t="s">
        <v>2038</v>
      </c>
      <c r="I19373" s="73" t="s">
        <v>13633</v>
      </c>
    </row>
    <row r="19374" spans="1:9" hidden="1" x14ac:dyDescent="0.25">
      <c r="A19374" s="60" t="s">
        <v>358</v>
      </c>
      <c r="B19374" s="60" t="s">
        <v>115</v>
      </c>
      <c r="C19374" s="60" t="s">
        <v>13637</v>
      </c>
      <c r="D19374" s="81">
        <v>1</v>
      </c>
      <c r="E19374" s="66" t="s">
        <v>71</v>
      </c>
      <c r="F19374" s="72">
        <v>2100000</v>
      </c>
      <c r="G19374" s="95">
        <f t="shared" si="551"/>
        <v>2100000</v>
      </c>
      <c r="H19374" s="86" t="s">
        <v>2038</v>
      </c>
      <c r="I19374" s="73" t="s">
        <v>13633</v>
      </c>
    </row>
    <row r="19375" spans="1:9" hidden="1" x14ac:dyDescent="0.25">
      <c r="A19375" s="60" t="s">
        <v>358</v>
      </c>
      <c r="B19375" s="60" t="s">
        <v>471</v>
      </c>
      <c r="C19375" s="80" t="s">
        <v>13638</v>
      </c>
      <c r="D19375" s="65">
        <v>1</v>
      </c>
      <c r="E19375" s="66" t="s">
        <v>31</v>
      </c>
      <c r="F19375" s="67">
        <v>3700000</v>
      </c>
      <c r="G19375" s="95">
        <f t="shared" si="551"/>
        <v>3700000</v>
      </c>
      <c r="H19375" s="86" t="s">
        <v>10870</v>
      </c>
      <c r="I19375" s="73" t="s">
        <v>13633</v>
      </c>
    </row>
    <row r="19376" spans="1:9" hidden="1" x14ac:dyDescent="0.25">
      <c r="A19376" s="60" t="s">
        <v>358</v>
      </c>
      <c r="B19376" s="60" t="s">
        <v>13639</v>
      </c>
      <c r="C19376" s="60" t="s">
        <v>13640</v>
      </c>
      <c r="D19376" s="65">
        <v>1</v>
      </c>
      <c r="E19376" s="76" t="s">
        <v>31</v>
      </c>
      <c r="F19376" s="72">
        <v>3000000</v>
      </c>
      <c r="G19376" s="68">
        <f t="shared" si="551"/>
        <v>3000000</v>
      </c>
      <c r="H19376" s="86" t="s">
        <v>10870</v>
      </c>
      <c r="I19376" s="73" t="s">
        <v>13633</v>
      </c>
    </row>
    <row r="19377" spans="1:9" hidden="1" x14ac:dyDescent="0.25">
      <c r="A19377" s="60" t="s">
        <v>358</v>
      </c>
      <c r="B19377" s="60" t="s">
        <v>13641</v>
      </c>
      <c r="C19377" s="60" t="s">
        <v>13642</v>
      </c>
      <c r="D19377" s="65">
        <v>1</v>
      </c>
      <c r="E19377" s="76" t="s">
        <v>31</v>
      </c>
      <c r="F19377" s="62">
        <v>1450000</v>
      </c>
      <c r="G19377" s="72">
        <f t="shared" si="551"/>
        <v>1450000</v>
      </c>
      <c r="H19377" s="69" t="s">
        <v>687</v>
      </c>
      <c r="I19377" s="73" t="s">
        <v>13633</v>
      </c>
    </row>
    <row r="19378" spans="1:9" hidden="1" x14ac:dyDescent="0.25">
      <c r="A19378" s="60" t="s">
        <v>358</v>
      </c>
      <c r="B19378" s="60" t="s">
        <v>13641</v>
      </c>
      <c r="C19378" s="60" t="s">
        <v>13643</v>
      </c>
      <c r="D19378" s="65">
        <v>1</v>
      </c>
      <c r="E19378" s="76" t="s">
        <v>31</v>
      </c>
      <c r="F19378" s="62">
        <v>1450000</v>
      </c>
      <c r="G19378" s="68">
        <f t="shared" si="551"/>
        <v>1450000</v>
      </c>
      <c r="H19378" s="69" t="s">
        <v>687</v>
      </c>
      <c r="I19378" s="73" t="s">
        <v>13633</v>
      </c>
    </row>
    <row r="19379" spans="1:9" hidden="1" x14ac:dyDescent="0.25">
      <c r="A19379" s="60" t="s">
        <v>358</v>
      </c>
      <c r="B19379" s="60" t="s">
        <v>13641</v>
      </c>
      <c r="C19379" s="60" t="s">
        <v>13644</v>
      </c>
      <c r="D19379" s="656">
        <v>1</v>
      </c>
      <c r="E19379" s="657" t="s">
        <v>31</v>
      </c>
      <c r="F19379" s="62">
        <v>1450000</v>
      </c>
      <c r="G19379" s="95">
        <f t="shared" si="551"/>
        <v>1450000</v>
      </c>
      <c r="H19379" s="69" t="s">
        <v>687</v>
      </c>
      <c r="I19379" s="73" t="s">
        <v>13633</v>
      </c>
    </row>
    <row r="19380" spans="1:9" hidden="1" x14ac:dyDescent="0.25">
      <c r="A19380" s="60" t="s">
        <v>358</v>
      </c>
      <c r="B19380" s="60" t="s">
        <v>13641</v>
      </c>
      <c r="C19380" s="60" t="s">
        <v>13645</v>
      </c>
      <c r="D19380" s="65">
        <v>1</v>
      </c>
      <c r="E19380" s="657" t="s">
        <v>31</v>
      </c>
      <c r="F19380" s="62">
        <v>1450000</v>
      </c>
      <c r="G19380" s="95">
        <f t="shared" si="551"/>
        <v>1450000</v>
      </c>
      <c r="H19380" s="69" t="s">
        <v>687</v>
      </c>
      <c r="I19380" s="73" t="s">
        <v>13646</v>
      </c>
    </row>
    <row r="19381" spans="1:9" hidden="1" x14ac:dyDescent="0.25">
      <c r="A19381" s="60" t="s">
        <v>358</v>
      </c>
      <c r="B19381" s="60" t="s">
        <v>13218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51"/>
        <v>325000</v>
      </c>
      <c r="H19381" s="69" t="s">
        <v>687</v>
      </c>
      <c r="I19381" s="73" t="s">
        <v>13646</v>
      </c>
    </row>
    <row r="19382" spans="1:9" hidden="1" x14ac:dyDescent="0.25">
      <c r="A19382" s="60" t="s">
        <v>358</v>
      </c>
      <c r="B19382" s="60" t="s">
        <v>8259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51"/>
        <v>57500</v>
      </c>
      <c r="H19382" s="69" t="s">
        <v>2274</v>
      </c>
      <c r="I19382" s="73" t="s">
        <v>13647</v>
      </c>
    </row>
    <row r="19383" spans="1:9" hidden="1" x14ac:dyDescent="0.25">
      <c r="A19383" s="60" t="s">
        <v>358</v>
      </c>
      <c r="B19383" s="63" t="s">
        <v>7866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51"/>
        <v>35000</v>
      </c>
      <c r="H19383" s="69" t="s">
        <v>2274</v>
      </c>
      <c r="I19383" s="73" t="s">
        <v>13647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51"/>
        <v>208134</v>
      </c>
      <c r="H19384" s="69" t="s">
        <v>126</v>
      </c>
      <c r="I19384" s="364" t="s">
        <v>8616</v>
      </c>
    </row>
    <row r="19385" spans="1:9" hidden="1" x14ac:dyDescent="0.25">
      <c r="A19385" s="60" t="s">
        <v>358</v>
      </c>
      <c r="B19385" s="60" t="s">
        <v>8054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51"/>
        <v>87500</v>
      </c>
      <c r="H19385" s="69" t="s">
        <v>126</v>
      </c>
      <c r="I19385" s="364" t="s">
        <v>8616</v>
      </c>
    </row>
    <row r="19386" spans="1:9" hidden="1" x14ac:dyDescent="0.25">
      <c r="A19386" s="60" t="s">
        <v>358</v>
      </c>
      <c r="B19386" s="94" t="s">
        <v>8101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51"/>
        <v>30000</v>
      </c>
      <c r="H19386" s="69" t="s">
        <v>126</v>
      </c>
      <c r="I19386" s="364" t="s">
        <v>8616</v>
      </c>
    </row>
    <row r="19387" spans="1:9" hidden="1" x14ac:dyDescent="0.25">
      <c r="A19387" s="60" t="s">
        <v>358</v>
      </c>
      <c r="B19387" s="60" t="s">
        <v>7234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51"/>
        <v>85000</v>
      </c>
      <c r="H19387" s="69" t="s">
        <v>126</v>
      </c>
      <c r="I19387" s="364" t="s">
        <v>8616</v>
      </c>
    </row>
    <row r="19388" spans="1:9" hidden="1" x14ac:dyDescent="0.25">
      <c r="A19388" s="60" t="s">
        <v>358</v>
      </c>
      <c r="B19388" s="63" t="s">
        <v>7715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51"/>
        <v>12500</v>
      </c>
      <c r="H19388" s="69" t="s">
        <v>126</v>
      </c>
      <c r="I19388" s="364" t="s">
        <v>8616</v>
      </c>
    </row>
    <row r="19389" spans="1:9" hidden="1" x14ac:dyDescent="0.25">
      <c r="A19389" s="60" t="s">
        <v>8263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51"/>
        <v>93000</v>
      </c>
      <c r="H19389" s="69" t="s">
        <v>2277</v>
      </c>
      <c r="I19389" s="73"/>
    </row>
    <row r="19390" spans="1:9" hidden="1" x14ac:dyDescent="0.25">
      <c r="A19390" s="60" t="s">
        <v>8263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51"/>
        <v>2500</v>
      </c>
      <c r="H19390" s="69" t="s">
        <v>134</v>
      </c>
      <c r="I19390" s="73"/>
    </row>
    <row r="19391" spans="1:9" hidden="1" x14ac:dyDescent="0.25">
      <c r="A19391" s="60" t="s">
        <v>8263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51"/>
        <v>12325</v>
      </c>
      <c r="H19391" s="69" t="s">
        <v>953</v>
      </c>
      <c r="I19391" s="73"/>
    </row>
    <row r="19392" spans="1:9" hidden="1" x14ac:dyDescent="0.25">
      <c r="A19392" s="60" t="s">
        <v>8263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51"/>
        <v>33000</v>
      </c>
      <c r="H19392" s="69" t="s">
        <v>147</v>
      </c>
      <c r="I19392" s="73"/>
    </row>
    <row r="19393" spans="1:9" hidden="1" x14ac:dyDescent="0.25">
      <c r="A19393" s="60" t="s">
        <v>8263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51"/>
        <v>49500</v>
      </c>
      <c r="H19393" s="86" t="s">
        <v>154</v>
      </c>
      <c r="I19393" s="73"/>
    </row>
    <row r="19394" spans="1:9" hidden="1" x14ac:dyDescent="0.25">
      <c r="A19394" s="60" t="s">
        <v>8263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51"/>
        <v>40000</v>
      </c>
      <c r="H19394" s="69" t="s">
        <v>126</v>
      </c>
      <c r="I19394" s="73" t="s">
        <v>13648</v>
      </c>
    </row>
    <row r="19395" spans="1:9" hidden="1" x14ac:dyDescent="0.25">
      <c r="A19395" s="60" t="s">
        <v>8263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51"/>
        <v>12325</v>
      </c>
      <c r="H19395" s="69" t="s">
        <v>126</v>
      </c>
      <c r="I19395" s="73" t="s">
        <v>13648</v>
      </c>
    </row>
    <row r="19396" spans="1:9" hidden="1" x14ac:dyDescent="0.25">
      <c r="A19396" s="60" t="s">
        <v>8263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51"/>
        <v>62000</v>
      </c>
      <c r="H19396" s="69" t="s">
        <v>126</v>
      </c>
      <c r="I19396" s="73" t="s">
        <v>13648</v>
      </c>
    </row>
    <row r="19397" spans="1:9" hidden="1" x14ac:dyDescent="0.25">
      <c r="A19397" s="60" t="s">
        <v>8263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13648</v>
      </c>
    </row>
    <row r="19398" spans="1:9" hidden="1" x14ac:dyDescent="0.25">
      <c r="A19398" s="60" t="s">
        <v>8263</v>
      </c>
      <c r="B19398" s="63" t="s">
        <v>7850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13648</v>
      </c>
    </row>
    <row r="19399" spans="1:9" hidden="1" x14ac:dyDescent="0.25">
      <c r="A19399" s="60" t="s">
        <v>8263</v>
      </c>
      <c r="B19399" s="94" t="s">
        <v>8101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51"/>
        <v>60000</v>
      </c>
      <c r="H19399" s="69" t="s">
        <v>126</v>
      </c>
      <c r="I19399" s="73" t="s">
        <v>13648</v>
      </c>
    </row>
    <row r="19400" spans="1:9" hidden="1" x14ac:dyDescent="0.25">
      <c r="A19400" s="60" t="s">
        <v>8263</v>
      </c>
      <c r="B19400" s="60" t="s">
        <v>8054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51"/>
        <v>43750</v>
      </c>
      <c r="H19400" s="69" t="s">
        <v>126</v>
      </c>
      <c r="I19400" s="73" t="s">
        <v>13648</v>
      </c>
    </row>
    <row r="19401" spans="1:9" hidden="1" x14ac:dyDescent="0.25">
      <c r="A19401" s="60" t="s">
        <v>8263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51"/>
        <v>25875</v>
      </c>
      <c r="H19401" s="69" t="s">
        <v>126</v>
      </c>
      <c r="I19401" s="73" t="s">
        <v>13648</v>
      </c>
    </row>
    <row r="19402" spans="1:9" hidden="1" x14ac:dyDescent="0.25">
      <c r="A19402" s="60" t="s">
        <v>8263</v>
      </c>
      <c r="B19402" s="60" t="s">
        <v>6653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51"/>
        <v>10000</v>
      </c>
      <c r="H19402" s="69" t="s">
        <v>126</v>
      </c>
      <c r="I19402" s="73" t="s">
        <v>13648</v>
      </c>
    </row>
    <row r="19403" spans="1:9" hidden="1" x14ac:dyDescent="0.25">
      <c r="A19403" s="60" t="s">
        <v>8263</v>
      </c>
      <c r="B19403" s="60" t="s">
        <v>5395</v>
      </c>
      <c r="C19403" s="60" t="s">
        <v>5396</v>
      </c>
      <c r="D19403" s="65">
        <v>1</v>
      </c>
      <c r="E19403" s="66" t="s">
        <v>28</v>
      </c>
      <c r="F19403" s="67">
        <v>21000</v>
      </c>
      <c r="G19403" s="95">
        <f t="shared" si="551"/>
        <v>21000</v>
      </c>
      <c r="H19403" s="69" t="s">
        <v>126</v>
      </c>
      <c r="I19403" s="73" t="s">
        <v>13648</v>
      </c>
    </row>
    <row r="19404" spans="1:9" hidden="1" x14ac:dyDescent="0.25">
      <c r="A19404" s="60" t="s">
        <v>8263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51"/>
        <v>134500</v>
      </c>
      <c r="H19404" s="69" t="s">
        <v>126</v>
      </c>
      <c r="I19404" s="73" t="s">
        <v>13648</v>
      </c>
    </row>
    <row r="19405" spans="1:9" hidden="1" x14ac:dyDescent="0.25">
      <c r="A19405" s="60" t="s">
        <v>8263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51"/>
        <v>83500</v>
      </c>
      <c r="H19405" s="69" t="s">
        <v>126</v>
      </c>
      <c r="I19405" s="73" t="s">
        <v>13648</v>
      </c>
    </row>
    <row r="19406" spans="1:9" hidden="1" x14ac:dyDescent="0.25">
      <c r="A19406" s="60" t="s">
        <v>8263</v>
      </c>
      <c r="B19406" s="74" t="s">
        <v>7830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51"/>
        <v>10000</v>
      </c>
      <c r="H19406" s="69" t="s">
        <v>126</v>
      </c>
      <c r="I19406" s="73" t="s">
        <v>13648</v>
      </c>
    </row>
    <row r="19407" spans="1:9" hidden="1" x14ac:dyDescent="0.25">
      <c r="A19407" s="60" t="s">
        <v>8263</v>
      </c>
      <c r="B19407" s="74" t="s">
        <v>7830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51"/>
        <v>10000</v>
      </c>
      <c r="H19407" s="69" t="s">
        <v>126</v>
      </c>
      <c r="I19407" s="73" t="s">
        <v>13648</v>
      </c>
    </row>
    <row r="19408" spans="1:9" hidden="1" x14ac:dyDescent="0.25">
      <c r="A19408" s="60" t="s">
        <v>8263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51"/>
        <v>75000</v>
      </c>
      <c r="H19408" s="69" t="s">
        <v>1155</v>
      </c>
      <c r="I19408" s="73"/>
    </row>
    <row r="19409" spans="1:9" hidden="1" x14ac:dyDescent="0.25">
      <c r="A19409" s="60" t="s">
        <v>8263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51"/>
        <v>292000</v>
      </c>
      <c r="H19409" s="69" t="s">
        <v>1155</v>
      </c>
      <c r="I19409" s="73"/>
    </row>
    <row r="19410" spans="1:9" hidden="1" x14ac:dyDescent="0.25">
      <c r="A19410" s="60" t="s">
        <v>8263</v>
      </c>
      <c r="B19410" s="60" t="s">
        <v>4368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51"/>
        <v>350000</v>
      </c>
      <c r="H19410" s="69" t="s">
        <v>1155</v>
      </c>
      <c r="I19410" s="73"/>
    </row>
    <row r="19411" spans="1:9" hidden="1" x14ac:dyDescent="0.25">
      <c r="A19411" s="60" t="s">
        <v>8263</v>
      </c>
      <c r="B19411" s="60" t="s">
        <v>6477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51"/>
        <v>55000</v>
      </c>
      <c r="H19411" s="69" t="s">
        <v>1306</v>
      </c>
      <c r="I19411" s="73"/>
    </row>
    <row r="19412" spans="1:9" hidden="1" x14ac:dyDescent="0.25">
      <c r="A19412" s="60" t="s">
        <v>8263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51"/>
        <v>12084</v>
      </c>
      <c r="H19412" s="69" t="s">
        <v>13649</v>
      </c>
      <c r="I19412" s="73"/>
    </row>
    <row r="19413" spans="1:9" hidden="1" x14ac:dyDescent="0.25">
      <c r="A19413" s="60" t="s">
        <v>8263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51"/>
        <v>5000</v>
      </c>
      <c r="H19413" s="69" t="s">
        <v>13649</v>
      </c>
      <c r="I19413" s="73"/>
    </row>
    <row r="19414" spans="1:9" hidden="1" x14ac:dyDescent="0.25">
      <c r="A19414" s="60" t="s">
        <v>8263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51"/>
        <v>264000</v>
      </c>
      <c r="H19414" s="69" t="s">
        <v>1306</v>
      </c>
      <c r="I19414" s="73"/>
    </row>
    <row r="19415" spans="1:9" hidden="1" x14ac:dyDescent="0.25">
      <c r="A19415" s="60" t="s">
        <v>8263</v>
      </c>
      <c r="B19415" s="63" t="s">
        <v>8100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51"/>
        <v>15000</v>
      </c>
      <c r="H19415" s="69" t="s">
        <v>1306</v>
      </c>
      <c r="I19415" s="73"/>
    </row>
    <row r="19416" spans="1:9" hidden="1" x14ac:dyDescent="0.25">
      <c r="A19416" s="60" t="s">
        <v>8263</v>
      </c>
      <c r="B19416" s="60" t="s">
        <v>8264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51"/>
        <v>1170000</v>
      </c>
      <c r="H19416" s="69" t="s">
        <v>2600</v>
      </c>
      <c r="I19416" s="73" t="s">
        <v>13650</v>
      </c>
    </row>
    <row r="19417" spans="1:9" hidden="1" x14ac:dyDescent="0.25">
      <c r="A19417" s="60" t="s">
        <v>8263</v>
      </c>
      <c r="B19417" s="79" t="s">
        <v>8267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51"/>
        <v>100000</v>
      </c>
      <c r="H19417" s="69" t="s">
        <v>1916</v>
      </c>
      <c r="I19417" s="73" t="s">
        <v>13650</v>
      </c>
    </row>
    <row r="19418" spans="1:9" hidden="1" x14ac:dyDescent="0.25">
      <c r="A19418" s="60" t="s">
        <v>8263</v>
      </c>
      <c r="B19418" s="74" t="s">
        <v>7558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51"/>
        <v>70000</v>
      </c>
      <c r="H19418" s="69" t="s">
        <v>1146</v>
      </c>
      <c r="I19418" s="73"/>
    </row>
    <row r="19419" spans="1:9" hidden="1" x14ac:dyDescent="0.25">
      <c r="A19419" s="60" t="s">
        <v>8263</v>
      </c>
      <c r="B19419" s="63" t="s">
        <v>8100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51"/>
        <v>60000</v>
      </c>
      <c r="H19419" s="69" t="s">
        <v>1850</v>
      </c>
      <c r="I19419" s="73"/>
    </row>
    <row r="19420" spans="1:9" hidden="1" x14ac:dyDescent="0.25">
      <c r="A19420" s="60" t="s">
        <v>8263</v>
      </c>
      <c r="B19420" s="60" t="s">
        <v>13641</v>
      </c>
      <c r="C19420" s="75" t="s">
        <v>13651</v>
      </c>
      <c r="D19420" s="65">
        <v>1</v>
      </c>
      <c r="E19420" s="76" t="s">
        <v>31</v>
      </c>
      <c r="F19420" s="62">
        <v>1450000</v>
      </c>
      <c r="G19420" s="68">
        <f t="shared" ref="G19420:G19436" si="552">F19420*D19420</f>
        <v>1450000</v>
      </c>
      <c r="H19420" s="86" t="s">
        <v>552</v>
      </c>
      <c r="I19420" s="73" t="s">
        <v>13652</v>
      </c>
    </row>
    <row r="19421" spans="1:9" hidden="1" x14ac:dyDescent="0.25">
      <c r="A19421" s="60" t="s">
        <v>8263</v>
      </c>
      <c r="B19421" s="60" t="s">
        <v>13641</v>
      </c>
      <c r="C19421" s="75" t="s">
        <v>13653</v>
      </c>
      <c r="D19421" s="65">
        <v>1</v>
      </c>
      <c r="E19421" s="76" t="s">
        <v>31</v>
      </c>
      <c r="F19421" s="62">
        <v>1450000</v>
      </c>
      <c r="G19421" s="95">
        <f t="shared" si="552"/>
        <v>1450000</v>
      </c>
      <c r="H19421" s="86" t="s">
        <v>552</v>
      </c>
      <c r="I19421" s="73" t="s">
        <v>13652</v>
      </c>
    </row>
    <row r="19422" spans="1:9" hidden="1" x14ac:dyDescent="0.25">
      <c r="A19422" s="60" t="s">
        <v>8263</v>
      </c>
      <c r="B19422" s="60" t="s">
        <v>13641</v>
      </c>
      <c r="C19422" s="75" t="s">
        <v>13654</v>
      </c>
      <c r="D19422" s="65">
        <v>1</v>
      </c>
      <c r="E19422" s="76" t="s">
        <v>31</v>
      </c>
      <c r="F19422" s="62">
        <v>1450000</v>
      </c>
      <c r="G19422" s="68">
        <f t="shared" si="552"/>
        <v>1450000</v>
      </c>
      <c r="H19422" s="86" t="s">
        <v>696</v>
      </c>
      <c r="I19422" s="73" t="s">
        <v>13655</v>
      </c>
    </row>
    <row r="19423" spans="1:9" hidden="1" x14ac:dyDescent="0.25">
      <c r="A19423" s="60" t="s">
        <v>8263</v>
      </c>
      <c r="B19423" s="60" t="s">
        <v>13641</v>
      </c>
      <c r="C19423" s="75" t="s">
        <v>13656</v>
      </c>
      <c r="D19423" s="65">
        <v>1</v>
      </c>
      <c r="E19423" s="76" t="s">
        <v>31</v>
      </c>
      <c r="F19423" s="62">
        <v>1450000</v>
      </c>
      <c r="G19423" s="72">
        <f t="shared" si="552"/>
        <v>1450000</v>
      </c>
      <c r="H19423" s="86" t="s">
        <v>696</v>
      </c>
      <c r="I19423" s="73" t="s">
        <v>13655</v>
      </c>
    </row>
    <row r="19424" spans="1:9" hidden="1" x14ac:dyDescent="0.25">
      <c r="A19424" s="60" t="s">
        <v>8263</v>
      </c>
      <c r="B19424" s="60" t="s">
        <v>13641</v>
      </c>
      <c r="C19424" s="75" t="s">
        <v>13657</v>
      </c>
      <c r="D19424" s="65">
        <v>1</v>
      </c>
      <c r="E19424" s="76" t="s">
        <v>31</v>
      </c>
      <c r="F19424" s="62">
        <v>1450000</v>
      </c>
      <c r="G19424" s="68">
        <f t="shared" si="552"/>
        <v>1450000</v>
      </c>
      <c r="H19424" s="86" t="s">
        <v>696</v>
      </c>
      <c r="I19424" s="73" t="s">
        <v>13655</v>
      </c>
    </row>
    <row r="19425" spans="1:9" hidden="1" x14ac:dyDescent="0.25">
      <c r="A19425" s="60" t="s">
        <v>8263</v>
      </c>
      <c r="B19425" s="60" t="s">
        <v>13641</v>
      </c>
      <c r="C19425" s="75" t="s">
        <v>13658</v>
      </c>
      <c r="D19425" s="656">
        <v>1</v>
      </c>
      <c r="E19425" s="657" t="s">
        <v>31</v>
      </c>
      <c r="F19425" s="62">
        <v>1450000</v>
      </c>
      <c r="G19425" s="95">
        <f t="shared" si="552"/>
        <v>1450000</v>
      </c>
      <c r="H19425" s="86" t="s">
        <v>696</v>
      </c>
      <c r="I19425" s="73" t="s">
        <v>13655</v>
      </c>
    </row>
    <row r="19426" spans="1:9" hidden="1" x14ac:dyDescent="0.25">
      <c r="A19426" s="60" t="s">
        <v>8263</v>
      </c>
      <c r="B19426" s="60" t="s">
        <v>13641</v>
      </c>
      <c r="C19426" s="75" t="s">
        <v>13659</v>
      </c>
      <c r="D19426" s="65">
        <v>1</v>
      </c>
      <c r="E19426" s="657" t="s">
        <v>31</v>
      </c>
      <c r="F19426" s="62">
        <v>1450000</v>
      </c>
      <c r="G19426" s="95">
        <f t="shared" si="552"/>
        <v>1450000</v>
      </c>
      <c r="H19426" s="86" t="s">
        <v>696</v>
      </c>
      <c r="I19426" s="73" t="s">
        <v>13655</v>
      </c>
    </row>
    <row r="19427" spans="1:9" hidden="1" x14ac:dyDescent="0.25">
      <c r="A19427" s="60" t="s">
        <v>8263</v>
      </c>
      <c r="B19427" s="60" t="s">
        <v>13641</v>
      </c>
      <c r="C19427" s="75" t="s">
        <v>13660</v>
      </c>
      <c r="D19427" s="60">
        <v>1</v>
      </c>
      <c r="E19427" s="76" t="s">
        <v>31</v>
      </c>
      <c r="F19427" s="62">
        <v>1450000</v>
      </c>
      <c r="G19427" s="95">
        <f t="shared" si="552"/>
        <v>1450000</v>
      </c>
      <c r="H19427" s="86" t="s">
        <v>696</v>
      </c>
      <c r="I19427" s="73" t="s">
        <v>13655</v>
      </c>
    </row>
    <row r="19428" spans="1:9" hidden="1" x14ac:dyDescent="0.25">
      <c r="A19428" s="60" t="s">
        <v>8263</v>
      </c>
      <c r="B19428" s="79" t="s">
        <v>5651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52"/>
        <v>500000</v>
      </c>
      <c r="H19428" s="69" t="s">
        <v>1791</v>
      </c>
      <c r="I19428" s="73" t="s">
        <v>13661</v>
      </c>
    </row>
    <row r="19429" spans="1:9" hidden="1" x14ac:dyDescent="0.25">
      <c r="A19429" s="60" t="s">
        <v>8263</v>
      </c>
      <c r="B19429" s="60" t="s">
        <v>8271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52"/>
        <v>57500</v>
      </c>
      <c r="H19429" s="69" t="s">
        <v>198</v>
      </c>
      <c r="I19429" s="73" t="s">
        <v>13662</v>
      </c>
    </row>
    <row r="19430" spans="1:9" hidden="1" x14ac:dyDescent="0.25">
      <c r="A19430" s="60" t="s">
        <v>8263</v>
      </c>
      <c r="B19430" s="63" t="s">
        <v>8224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52"/>
        <v>10500</v>
      </c>
      <c r="H19430" s="69" t="s">
        <v>198</v>
      </c>
      <c r="I19430" s="73" t="s">
        <v>13662</v>
      </c>
    </row>
    <row r="19431" spans="1:9" hidden="1" x14ac:dyDescent="0.25">
      <c r="A19431" s="60" t="s">
        <v>8263</v>
      </c>
      <c r="B19431" s="60" t="s">
        <v>8259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52"/>
        <v>115000</v>
      </c>
      <c r="H19431" s="69" t="s">
        <v>909</v>
      </c>
      <c r="I19431" s="73" t="s">
        <v>13663</v>
      </c>
    </row>
    <row r="19432" spans="1:9" hidden="1" x14ac:dyDescent="0.25">
      <c r="A19432" s="60" t="s">
        <v>8263</v>
      </c>
      <c r="B19432" s="60" t="s">
        <v>8192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52"/>
        <v>40000</v>
      </c>
      <c r="H19432" s="69" t="s">
        <v>909</v>
      </c>
      <c r="I19432" s="73" t="s">
        <v>13663</v>
      </c>
    </row>
    <row r="19433" spans="1:9" hidden="1" x14ac:dyDescent="0.25">
      <c r="A19433" s="60" t="s">
        <v>8263</v>
      </c>
      <c r="B19433" s="79" t="s">
        <v>5651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52"/>
        <v>500000</v>
      </c>
      <c r="H19433" s="69" t="s">
        <v>620</v>
      </c>
      <c r="I19433" s="73" t="s">
        <v>13664</v>
      </c>
    </row>
    <row r="19434" spans="1:9" hidden="1" x14ac:dyDescent="0.25">
      <c r="A19434" s="60" t="s">
        <v>8263</v>
      </c>
      <c r="B19434" s="60" t="s">
        <v>7410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52"/>
        <v>5000</v>
      </c>
      <c r="H19434" s="69" t="s">
        <v>1306</v>
      </c>
      <c r="I19434" s="73"/>
    </row>
    <row r="19435" spans="1:9" hidden="1" x14ac:dyDescent="0.25">
      <c r="A19435" s="60" t="s">
        <v>8275</v>
      </c>
      <c r="B19435" s="60" t="s">
        <v>13665</v>
      </c>
      <c r="C19435" s="80" t="s">
        <v>13666</v>
      </c>
      <c r="D19435" s="65">
        <v>2</v>
      </c>
      <c r="E19435" s="76" t="s">
        <v>28</v>
      </c>
      <c r="F19435" s="72">
        <v>38000</v>
      </c>
      <c r="G19435" s="68">
        <f t="shared" si="552"/>
        <v>76000</v>
      </c>
      <c r="H19435" s="69" t="s">
        <v>687</v>
      </c>
      <c r="I19435" s="73" t="s">
        <v>13667</v>
      </c>
    </row>
    <row r="19436" spans="1:9" hidden="1" x14ac:dyDescent="0.25">
      <c r="A19436" s="60" t="s">
        <v>8275</v>
      </c>
      <c r="B19436" s="60" t="s">
        <v>8269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52"/>
        <v>150000</v>
      </c>
      <c r="H19436" s="69" t="s">
        <v>687</v>
      </c>
      <c r="I19436" s="73" t="s">
        <v>13667</v>
      </c>
    </row>
    <row r="19437" spans="1:9" hidden="1" x14ac:dyDescent="0.25">
      <c r="A19437" s="60" t="s">
        <v>8275</v>
      </c>
      <c r="B19437" s="74" t="s">
        <v>8268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13667</v>
      </c>
    </row>
    <row r="19438" spans="1:9" hidden="1" x14ac:dyDescent="0.25">
      <c r="A19438" s="60" t="s">
        <v>8275</v>
      </c>
      <c r="B19438" s="60" t="s">
        <v>13668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13667</v>
      </c>
    </row>
    <row r="19439" spans="1:9" hidden="1" x14ac:dyDescent="0.25">
      <c r="A19439" s="60" t="s">
        <v>8275</v>
      </c>
      <c r="B19439" s="60" t="s">
        <v>13669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13667</v>
      </c>
    </row>
    <row r="19440" spans="1:9" hidden="1" x14ac:dyDescent="0.25">
      <c r="A19440" s="60" t="s">
        <v>8275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53">F19440*D19440</f>
        <v>16000</v>
      </c>
      <c r="H19440" s="69" t="s">
        <v>687</v>
      </c>
      <c r="I19440" s="73" t="s">
        <v>13667</v>
      </c>
    </row>
    <row r="19441" spans="1:9" hidden="1" x14ac:dyDescent="0.25">
      <c r="A19441" s="60" t="s">
        <v>8275</v>
      </c>
      <c r="B19441" s="94" t="s">
        <v>6401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53"/>
        <v>1340000</v>
      </c>
      <c r="H19441" s="69" t="s">
        <v>696</v>
      </c>
      <c r="I19441" s="73" t="s">
        <v>13670</v>
      </c>
    </row>
    <row r="19442" spans="1:9" hidden="1" x14ac:dyDescent="0.25">
      <c r="A19442" s="65" t="s">
        <v>8275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53"/>
        <v>36975</v>
      </c>
      <c r="H19442" s="69" t="s">
        <v>631</v>
      </c>
      <c r="I19442" s="73" t="s">
        <v>13671</v>
      </c>
    </row>
    <row r="19443" spans="1:9" hidden="1" x14ac:dyDescent="0.25">
      <c r="A19443" s="60" t="s">
        <v>8275</v>
      </c>
      <c r="B19443" s="60" t="s">
        <v>8205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53"/>
        <v>260000</v>
      </c>
      <c r="H19443" s="69" t="s">
        <v>631</v>
      </c>
      <c r="I19443" s="73" t="s">
        <v>13671</v>
      </c>
    </row>
    <row r="19444" spans="1:9" hidden="1" x14ac:dyDescent="0.25">
      <c r="A19444" s="60" t="s">
        <v>8275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13671</v>
      </c>
    </row>
    <row r="19445" spans="1:9" hidden="1" x14ac:dyDescent="0.25">
      <c r="A19445" s="60" t="s">
        <v>8275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54">F19445*D19445</f>
        <v>297000</v>
      </c>
      <c r="H19445" s="69" t="s">
        <v>559</v>
      </c>
      <c r="I19445" s="73" t="s">
        <v>13672</v>
      </c>
    </row>
    <row r="19446" spans="1:9" hidden="1" x14ac:dyDescent="0.25">
      <c r="A19446" s="60" t="s">
        <v>8275</v>
      </c>
      <c r="B19446" s="75" t="s">
        <v>8366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54"/>
        <v>83000</v>
      </c>
      <c r="H19446" s="69" t="s">
        <v>559</v>
      </c>
      <c r="I19446" s="73" t="s">
        <v>13672</v>
      </c>
    </row>
    <row r="19447" spans="1:9" hidden="1" x14ac:dyDescent="0.25">
      <c r="A19447" s="60" t="s">
        <v>8275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54"/>
        <v>210000</v>
      </c>
      <c r="H19447" s="69" t="s">
        <v>559</v>
      </c>
      <c r="I19447" s="73" t="s">
        <v>13672</v>
      </c>
    </row>
    <row r="19448" spans="1:9" hidden="1" x14ac:dyDescent="0.25">
      <c r="A19448" s="60" t="s">
        <v>8275</v>
      </c>
      <c r="B19448" s="79" t="s">
        <v>8632</v>
      </c>
      <c r="C19448" s="80" t="s">
        <v>8459</v>
      </c>
      <c r="D19448" s="65">
        <v>0.3</v>
      </c>
      <c r="E19448" s="66" t="s">
        <v>137</v>
      </c>
      <c r="F19448" s="67">
        <v>82500</v>
      </c>
      <c r="G19448" s="68">
        <f t="shared" si="554"/>
        <v>24750</v>
      </c>
      <c r="H19448" s="69" t="s">
        <v>559</v>
      </c>
      <c r="I19448" s="73" t="s">
        <v>13672</v>
      </c>
    </row>
    <row r="19449" spans="1:9" hidden="1" x14ac:dyDescent="0.25">
      <c r="A19449" s="60" t="s">
        <v>8275</v>
      </c>
      <c r="B19449" s="60" t="s">
        <v>5397</v>
      </c>
      <c r="C19449" s="60" t="s">
        <v>5396</v>
      </c>
      <c r="D19449" s="81">
        <v>1</v>
      </c>
      <c r="E19449" s="66" t="s">
        <v>31</v>
      </c>
      <c r="F19449" s="217">
        <v>31000</v>
      </c>
      <c r="G19449" s="68">
        <f t="shared" si="554"/>
        <v>31000</v>
      </c>
      <c r="H19449" s="69" t="s">
        <v>559</v>
      </c>
      <c r="I19449" s="73" t="s">
        <v>13672</v>
      </c>
    </row>
    <row r="19450" spans="1:9" hidden="1" x14ac:dyDescent="0.25">
      <c r="A19450" s="60" t="s">
        <v>8275</v>
      </c>
      <c r="B19450" s="94" t="s">
        <v>8101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54"/>
        <v>15000</v>
      </c>
      <c r="H19450" s="69" t="s">
        <v>154</v>
      </c>
      <c r="I19450" s="73" t="s">
        <v>13673</v>
      </c>
    </row>
    <row r="19451" spans="1:9" hidden="1" x14ac:dyDescent="0.25">
      <c r="A19451" s="60" t="s">
        <v>8275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54"/>
        <v>30000</v>
      </c>
      <c r="H19451" s="69" t="s">
        <v>154</v>
      </c>
      <c r="I19451" s="73" t="s">
        <v>13673</v>
      </c>
    </row>
    <row r="19452" spans="1:9" hidden="1" x14ac:dyDescent="0.25">
      <c r="A19452" s="60" t="s">
        <v>8275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54"/>
        <v>888079</v>
      </c>
      <c r="H19452" s="69" t="s">
        <v>154</v>
      </c>
      <c r="I19452" s="73" t="s">
        <v>13673</v>
      </c>
    </row>
    <row r="19453" spans="1:9" hidden="1" x14ac:dyDescent="0.25">
      <c r="A19453" s="60" t="s">
        <v>8275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53"/>
        <v>135000</v>
      </c>
      <c r="H19453" s="69" t="s">
        <v>147</v>
      </c>
      <c r="I19453" s="73" t="s">
        <v>13674</v>
      </c>
    </row>
    <row r="19454" spans="1:9" hidden="1" x14ac:dyDescent="0.25">
      <c r="A19454" s="60" t="s">
        <v>8275</v>
      </c>
      <c r="B19454" s="111" t="s">
        <v>8579</v>
      </c>
      <c r="C19454" s="60" t="s">
        <v>7332</v>
      </c>
      <c r="D19454" s="65">
        <v>2</v>
      </c>
      <c r="E19454" s="76" t="s">
        <v>31</v>
      </c>
      <c r="F19454" s="72">
        <v>58000</v>
      </c>
      <c r="G19454" s="95">
        <f t="shared" si="553"/>
        <v>116000</v>
      </c>
      <c r="H19454" s="69" t="s">
        <v>1043</v>
      </c>
      <c r="I19454" s="73" t="s">
        <v>13675</v>
      </c>
    </row>
    <row r="19455" spans="1:9" hidden="1" x14ac:dyDescent="0.25">
      <c r="A19455" s="60" t="s">
        <v>8275</v>
      </c>
      <c r="B19455" s="60" t="s">
        <v>8259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53"/>
        <v>115000</v>
      </c>
      <c r="H19455" s="69" t="s">
        <v>1043</v>
      </c>
      <c r="I19455" s="73" t="s">
        <v>13675</v>
      </c>
    </row>
    <row r="19456" spans="1:9" hidden="1" x14ac:dyDescent="0.25">
      <c r="A19456" s="60" t="s">
        <v>8275</v>
      </c>
      <c r="B19456" s="79" t="s">
        <v>5651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53"/>
        <v>500000</v>
      </c>
      <c r="H19456" s="69" t="s">
        <v>1043</v>
      </c>
      <c r="I19456" s="73" t="s">
        <v>13675</v>
      </c>
    </row>
    <row r="19457" spans="1:9" hidden="1" x14ac:dyDescent="0.25">
      <c r="A19457" s="60" t="s">
        <v>8275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53"/>
        <v>108000</v>
      </c>
      <c r="H19457" s="69" t="s">
        <v>1043</v>
      </c>
      <c r="I19457" s="73" t="s">
        <v>13675</v>
      </c>
    </row>
    <row r="19458" spans="1:9" hidden="1" x14ac:dyDescent="0.25">
      <c r="A19458" s="60" t="s">
        <v>8275</v>
      </c>
      <c r="B19458" s="378" t="s">
        <v>8366</v>
      </c>
      <c r="C19458" s="378" t="s">
        <v>340</v>
      </c>
      <c r="D19458" s="377">
        <v>1</v>
      </c>
      <c r="E19458" s="443" t="s">
        <v>31</v>
      </c>
      <c r="F19458" s="380">
        <v>83000</v>
      </c>
      <c r="G19458" s="457">
        <f t="shared" si="553"/>
        <v>83000</v>
      </c>
      <c r="H19458" s="445" t="s">
        <v>13676</v>
      </c>
      <c r="I19458" s="446" t="s">
        <v>13677</v>
      </c>
    </row>
    <row r="19459" spans="1:9" hidden="1" x14ac:dyDescent="0.25">
      <c r="A19459" s="60" t="s">
        <v>8275</v>
      </c>
      <c r="B19459" s="388" t="s">
        <v>380</v>
      </c>
      <c r="C19459" s="378" t="s">
        <v>381</v>
      </c>
      <c r="D19459" s="378">
        <v>1</v>
      </c>
      <c r="E19459" s="443" t="s">
        <v>31</v>
      </c>
      <c r="F19459" s="641">
        <v>360000</v>
      </c>
      <c r="G19459" s="457">
        <f t="shared" si="553"/>
        <v>360000</v>
      </c>
      <c r="H19459" s="445" t="s">
        <v>13676</v>
      </c>
      <c r="I19459" s="446" t="s">
        <v>13677</v>
      </c>
    </row>
    <row r="19460" spans="1:9" hidden="1" x14ac:dyDescent="0.25">
      <c r="A19460" s="60" t="s">
        <v>8275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53"/>
        <v>80000</v>
      </c>
      <c r="H19460" s="69" t="s">
        <v>1105</v>
      </c>
      <c r="I19460" s="73" t="s">
        <v>13678</v>
      </c>
    </row>
    <row r="19461" spans="1:9" hidden="1" x14ac:dyDescent="0.25">
      <c r="A19461" s="60" t="s">
        <v>8275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53"/>
        <v>80000</v>
      </c>
      <c r="H19461" s="69" t="s">
        <v>1105</v>
      </c>
      <c r="I19461" s="73" t="s">
        <v>13678</v>
      </c>
    </row>
    <row r="19462" spans="1:9" hidden="1" x14ac:dyDescent="0.25">
      <c r="A19462" s="60" t="s">
        <v>8275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53"/>
        <v>387000</v>
      </c>
      <c r="H19462" s="69" t="s">
        <v>1105</v>
      </c>
      <c r="I19462" s="73" t="s">
        <v>13678</v>
      </c>
    </row>
    <row r="19463" spans="1:9" hidden="1" x14ac:dyDescent="0.25">
      <c r="A19463" s="60" t="s">
        <v>8275</v>
      </c>
      <c r="B19463" s="79" t="s">
        <v>148</v>
      </c>
      <c r="C19463" s="60" t="s">
        <v>13496</v>
      </c>
      <c r="D19463" s="65">
        <v>1</v>
      </c>
      <c r="E19463" s="76" t="s">
        <v>31</v>
      </c>
      <c r="F19463" s="72">
        <v>184000</v>
      </c>
      <c r="G19463" s="95">
        <f t="shared" si="553"/>
        <v>184000</v>
      </c>
      <c r="H19463" s="69" t="s">
        <v>1105</v>
      </c>
      <c r="I19463" s="73" t="s">
        <v>13678</v>
      </c>
    </row>
    <row r="19464" spans="1:9" hidden="1" x14ac:dyDescent="0.25">
      <c r="A19464" s="60" t="s">
        <v>8275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53"/>
        <v>297000</v>
      </c>
      <c r="H19464" s="69" t="s">
        <v>1105</v>
      </c>
      <c r="I19464" s="73" t="s">
        <v>13678</v>
      </c>
    </row>
    <row r="19465" spans="1:9" hidden="1" x14ac:dyDescent="0.25">
      <c r="A19465" s="60" t="s">
        <v>8275</v>
      </c>
      <c r="B19465" s="75" t="s">
        <v>8366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53"/>
        <v>83000</v>
      </c>
      <c r="H19465" s="69" t="s">
        <v>1105</v>
      </c>
      <c r="I19465" s="73" t="s">
        <v>13678</v>
      </c>
    </row>
    <row r="19466" spans="1:9" hidden="1" x14ac:dyDescent="0.25">
      <c r="A19466" s="60" t="s">
        <v>8275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53"/>
        <v>39000</v>
      </c>
      <c r="H19466" s="69" t="s">
        <v>1105</v>
      </c>
      <c r="I19466" s="73" t="s">
        <v>13678</v>
      </c>
    </row>
    <row r="19467" spans="1:9" hidden="1" x14ac:dyDescent="0.25">
      <c r="A19467" s="60" t="s">
        <v>8275</v>
      </c>
      <c r="B19467" s="60" t="s">
        <v>8381</v>
      </c>
      <c r="C19467" s="60" t="s">
        <v>8382</v>
      </c>
      <c r="D19467" s="65">
        <v>1</v>
      </c>
      <c r="E19467" s="66" t="s">
        <v>28</v>
      </c>
      <c r="F19467" s="68">
        <v>93000</v>
      </c>
      <c r="G19467" s="68">
        <f t="shared" si="553"/>
        <v>93000</v>
      </c>
      <c r="H19467" s="69" t="s">
        <v>1105</v>
      </c>
      <c r="I19467" s="73" t="s">
        <v>13678</v>
      </c>
    </row>
    <row r="19468" spans="1:9" hidden="1" x14ac:dyDescent="0.25">
      <c r="A19468" s="60" t="s">
        <v>8275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53"/>
        <v>43125</v>
      </c>
      <c r="H19468" s="69" t="s">
        <v>1105</v>
      </c>
      <c r="I19468" s="73" t="s">
        <v>13678</v>
      </c>
    </row>
    <row r="19469" spans="1:9" hidden="1" x14ac:dyDescent="0.25">
      <c r="A19469" s="60" t="s">
        <v>8275</v>
      </c>
      <c r="B19469" s="63" t="s">
        <v>8399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53"/>
        <v>55000</v>
      </c>
      <c r="H19469" s="69" t="s">
        <v>1155</v>
      </c>
      <c r="I19469" s="73"/>
    </row>
    <row r="19470" spans="1:9" hidden="1" x14ac:dyDescent="0.25">
      <c r="A19470" s="60" t="s">
        <v>8275</v>
      </c>
      <c r="B19470" s="60" t="s">
        <v>9400</v>
      </c>
      <c r="C19470" s="75" t="s">
        <v>13679</v>
      </c>
      <c r="D19470" s="65">
        <v>1</v>
      </c>
      <c r="E19470" s="76" t="s">
        <v>31</v>
      </c>
      <c r="F19470" s="72">
        <v>500000</v>
      </c>
      <c r="G19470" s="68">
        <f t="shared" si="553"/>
        <v>500000</v>
      </c>
      <c r="H19470" s="69" t="s">
        <v>154</v>
      </c>
      <c r="I19470" s="73" t="s">
        <v>13680</v>
      </c>
    </row>
    <row r="19471" spans="1:9" hidden="1" x14ac:dyDescent="0.25">
      <c r="A19471" s="60" t="s">
        <v>8275</v>
      </c>
      <c r="B19471" s="60" t="s">
        <v>9400</v>
      </c>
      <c r="C19471" s="75" t="s">
        <v>13432</v>
      </c>
      <c r="D19471" s="65">
        <v>1</v>
      </c>
      <c r="E19471" s="76" t="s">
        <v>31</v>
      </c>
      <c r="F19471" s="72">
        <v>725000</v>
      </c>
      <c r="G19471" s="68">
        <f t="shared" si="553"/>
        <v>725000</v>
      </c>
      <c r="H19471" s="69" t="s">
        <v>154</v>
      </c>
      <c r="I19471" s="73" t="s">
        <v>13680</v>
      </c>
    </row>
    <row r="19472" spans="1:9" hidden="1" x14ac:dyDescent="0.25">
      <c r="A19472" s="60" t="s">
        <v>8275</v>
      </c>
      <c r="B19472" s="63" t="s">
        <v>7680</v>
      </c>
      <c r="C19472" s="75" t="s">
        <v>7681</v>
      </c>
      <c r="D19472" s="65">
        <v>2</v>
      </c>
      <c r="E19472" s="118" t="s">
        <v>31</v>
      </c>
      <c r="F19472" s="68">
        <v>130000</v>
      </c>
      <c r="G19472" s="68">
        <f t="shared" si="553"/>
        <v>260000</v>
      </c>
      <c r="H19472" s="69" t="s">
        <v>154</v>
      </c>
      <c r="I19472" s="73" t="s">
        <v>13680</v>
      </c>
    </row>
    <row r="19473" spans="1:9" hidden="1" x14ac:dyDescent="0.25">
      <c r="A19473" s="60" t="s">
        <v>8275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53"/>
        <v>94000</v>
      </c>
      <c r="H19473" s="69" t="s">
        <v>13681</v>
      </c>
      <c r="I19473" s="73" t="s">
        <v>13682</v>
      </c>
    </row>
    <row r="19474" spans="1:9" hidden="1" x14ac:dyDescent="0.25">
      <c r="A19474" s="60" t="s">
        <v>8275</v>
      </c>
      <c r="B19474" s="60" t="s">
        <v>8278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53"/>
        <v>4750000</v>
      </c>
      <c r="H19474" s="69" t="s">
        <v>13681</v>
      </c>
      <c r="I19474" s="73" t="s">
        <v>13682</v>
      </c>
    </row>
    <row r="19475" spans="1:9" hidden="1" x14ac:dyDescent="0.25">
      <c r="A19475" s="60" t="s">
        <v>8275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13681</v>
      </c>
      <c r="I19475" s="73" t="s">
        <v>13682</v>
      </c>
    </row>
    <row r="19476" spans="1:9" hidden="1" x14ac:dyDescent="0.25">
      <c r="A19476" s="60" t="s">
        <v>8275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13681</v>
      </c>
      <c r="I19476" s="73" t="s">
        <v>13682</v>
      </c>
    </row>
    <row r="19477" spans="1:9" hidden="1" x14ac:dyDescent="0.25">
      <c r="A19477" s="60" t="s">
        <v>8275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55">F19477*D19477</f>
        <v>49300</v>
      </c>
      <c r="H19477" s="69" t="s">
        <v>13681</v>
      </c>
      <c r="I19477" s="73" t="s">
        <v>13682</v>
      </c>
    </row>
    <row r="19478" spans="1:9" hidden="1" x14ac:dyDescent="0.25">
      <c r="A19478" s="60" t="s">
        <v>8275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55"/>
        <v>230000</v>
      </c>
      <c r="H19478" s="69" t="s">
        <v>13681</v>
      </c>
      <c r="I19478" s="73" t="s">
        <v>13682</v>
      </c>
    </row>
    <row r="19479" spans="1:9" hidden="1" x14ac:dyDescent="0.25">
      <c r="A19479" s="60" t="s">
        <v>8275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55"/>
        <v>190000</v>
      </c>
      <c r="H19479" s="69" t="s">
        <v>13681</v>
      </c>
      <c r="I19479" s="73" t="s">
        <v>13682</v>
      </c>
    </row>
    <row r="19480" spans="1:9" hidden="1" x14ac:dyDescent="0.25">
      <c r="A19480" s="60" t="s">
        <v>8275</v>
      </c>
      <c r="B19480" s="79" t="s">
        <v>8632</v>
      </c>
      <c r="C19480" s="80" t="s">
        <v>8459</v>
      </c>
      <c r="D19480" s="65">
        <v>0.6</v>
      </c>
      <c r="E19480" s="66" t="s">
        <v>137</v>
      </c>
      <c r="F19480" s="67">
        <v>82500</v>
      </c>
      <c r="G19480" s="95">
        <f t="shared" si="555"/>
        <v>49500</v>
      </c>
      <c r="H19480" s="69" t="s">
        <v>13681</v>
      </c>
      <c r="I19480" s="73" t="s">
        <v>13682</v>
      </c>
    </row>
    <row r="19481" spans="1:9" hidden="1" x14ac:dyDescent="0.25">
      <c r="A19481" s="60" t="s">
        <v>8275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55"/>
        <v>35000</v>
      </c>
      <c r="H19481" s="69" t="s">
        <v>13681</v>
      </c>
      <c r="I19481" s="73" t="s">
        <v>13682</v>
      </c>
    </row>
    <row r="19482" spans="1:9" hidden="1" x14ac:dyDescent="0.25">
      <c r="A19482" s="60" t="s">
        <v>8275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55"/>
        <v>80000</v>
      </c>
      <c r="H19482" s="69" t="s">
        <v>13681</v>
      </c>
      <c r="I19482" s="73" t="s">
        <v>13682</v>
      </c>
    </row>
    <row r="19483" spans="1:9" hidden="1" x14ac:dyDescent="0.25">
      <c r="A19483" s="60" t="s">
        <v>8275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55"/>
        <v>56000</v>
      </c>
      <c r="H19483" s="69" t="s">
        <v>13681</v>
      </c>
      <c r="I19483" s="73" t="s">
        <v>13682</v>
      </c>
    </row>
    <row r="19484" spans="1:9" hidden="1" x14ac:dyDescent="0.25">
      <c r="A19484" s="60" t="s">
        <v>8275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55"/>
        <v>22500</v>
      </c>
      <c r="H19484" s="69" t="s">
        <v>13681</v>
      </c>
      <c r="I19484" s="73" t="s">
        <v>13682</v>
      </c>
    </row>
    <row r="19485" spans="1:9" hidden="1" x14ac:dyDescent="0.25">
      <c r="A19485" s="60" t="s">
        <v>8275</v>
      </c>
      <c r="B19485" s="60" t="s">
        <v>8259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55"/>
        <v>57500</v>
      </c>
      <c r="H19485" s="69" t="s">
        <v>13681</v>
      </c>
      <c r="I19485" s="73" t="s">
        <v>13683</v>
      </c>
    </row>
    <row r="19486" spans="1:9" hidden="1" x14ac:dyDescent="0.25">
      <c r="A19486" s="60" t="s">
        <v>8275</v>
      </c>
      <c r="B19486" s="60" t="s">
        <v>115</v>
      </c>
      <c r="C19486" s="197" t="s">
        <v>13684</v>
      </c>
      <c r="D19486" s="65">
        <v>1</v>
      </c>
      <c r="E19486" s="66" t="s">
        <v>71</v>
      </c>
      <c r="F19486" s="67">
        <v>2100000</v>
      </c>
      <c r="G19486" s="95">
        <f t="shared" si="555"/>
        <v>2100000</v>
      </c>
      <c r="H19486" s="69" t="s">
        <v>12686</v>
      </c>
      <c r="I19486" s="73" t="s">
        <v>13685</v>
      </c>
    </row>
    <row r="19487" spans="1:9" hidden="1" x14ac:dyDescent="0.25">
      <c r="A19487" s="60" t="s">
        <v>8275</v>
      </c>
      <c r="B19487" s="60" t="s">
        <v>115</v>
      </c>
      <c r="C19487" s="197" t="s">
        <v>13686</v>
      </c>
      <c r="D19487" s="65">
        <v>1</v>
      </c>
      <c r="E19487" s="66" t="s">
        <v>71</v>
      </c>
      <c r="F19487" s="67">
        <v>2100000</v>
      </c>
      <c r="G19487" s="95">
        <f t="shared" si="555"/>
        <v>2100000</v>
      </c>
      <c r="H19487" s="69" t="s">
        <v>12686</v>
      </c>
      <c r="I19487" s="73" t="s">
        <v>13685</v>
      </c>
    </row>
    <row r="19488" spans="1:9" hidden="1" x14ac:dyDescent="0.25">
      <c r="A19488" s="60" t="s">
        <v>8275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55"/>
        <v>94000</v>
      </c>
      <c r="H19488" s="69" t="s">
        <v>789</v>
      </c>
      <c r="I19488" s="73" t="s">
        <v>13687</v>
      </c>
    </row>
    <row r="19489" spans="1:9" hidden="1" x14ac:dyDescent="0.25">
      <c r="A19489" s="60" t="s">
        <v>8275</v>
      </c>
      <c r="B19489" s="60" t="s">
        <v>8192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55"/>
        <v>40000</v>
      </c>
      <c r="H19489" s="69" t="s">
        <v>789</v>
      </c>
      <c r="I19489" s="73" t="s">
        <v>13687</v>
      </c>
    </row>
    <row r="19490" spans="1:9" hidden="1" x14ac:dyDescent="0.25">
      <c r="A19490" s="60" t="s">
        <v>8275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55"/>
        <v>20000</v>
      </c>
      <c r="H19490" s="69" t="s">
        <v>166</v>
      </c>
      <c r="I19490" s="73" t="s">
        <v>13688</v>
      </c>
    </row>
    <row r="19491" spans="1:9" hidden="1" x14ac:dyDescent="0.25">
      <c r="A19491" s="60" t="s">
        <v>8275</v>
      </c>
      <c r="B19491" s="79" t="s">
        <v>5651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55"/>
        <v>500000</v>
      </c>
      <c r="H19491" s="69" t="s">
        <v>1095</v>
      </c>
      <c r="I19491" s="73" t="s">
        <v>13689</v>
      </c>
    </row>
    <row r="19492" spans="1:9" hidden="1" x14ac:dyDescent="0.25">
      <c r="A19492" s="60" t="s">
        <v>8275</v>
      </c>
      <c r="B19492" s="60" t="s">
        <v>4063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55"/>
        <v>77500</v>
      </c>
      <c r="H19492" s="69" t="s">
        <v>2007</v>
      </c>
      <c r="I19492" s="73" t="s">
        <v>13690</v>
      </c>
    </row>
    <row r="19493" spans="1:9" hidden="1" x14ac:dyDescent="0.25">
      <c r="A19493" s="60" t="s">
        <v>8275</v>
      </c>
      <c r="B19493" s="60" t="s">
        <v>8276</v>
      </c>
      <c r="C19493" s="60" t="s">
        <v>8277</v>
      </c>
      <c r="D19493" s="65">
        <v>10</v>
      </c>
      <c r="E19493" s="71" t="s">
        <v>64</v>
      </c>
      <c r="F19493" s="72">
        <v>14500</v>
      </c>
      <c r="G19493" s="68">
        <f t="shared" si="555"/>
        <v>145000</v>
      </c>
      <c r="H19493" s="69" t="s">
        <v>552</v>
      </c>
      <c r="I19493" s="73" t="s">
        <v>13691</v>
      </c>
    </row>
    <row r="19494" spans="1:9" hidden="1" x14ac:dyDescent="0.25">
      <c r="A19494" s="60" t="s">
        <v>8275</v>
      </c>
      <c r="B19494" s="60" t="s">
        <v>7414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55"/>
        <v>175000</v>
      </c>
      <c r="H19494" s="69" t="s">
        <v>1041</v>
      </c>
      <c r="I19494" s="73" t="s">
        <v>13692</v>
      </c>
    </row>
    <row r="19495" spans="1:9" hidden="1" x14ac:dyDescent="0.25">
      <c r="A19495" s="60" t="s">
        <v>8275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55"/>
        <v>100000</v>
      </c>
      <c r="H19495" s="69" t="s">
        <v>1041</v>
      </c>
      <c r="I19495" s="73" t="s">
        <v>13692</v>
      </c>
    </row>
    <row r="19496" spans="1:9" hidden="1" x14ac:dyDescent="0.25">
      <c r="A19496" s="60" t="s">
        <v>8275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55"/>
        <v>193500</v>
      </c>
      <c r="H19496" s="69" t="s">
        <v>1041</v>
      </c>
      <c r="I19496" s="73" t="s">
        <v>13692</v>
      </c>
    </row>
    <row r="19497" spans="1:9" hidden="1" x14ac:dyDescent="0.25">
      <c r="A19497" s="60" t="s">
        <v>8275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55"/>
        <v>94000</v>
      </c>
      <c r="H19497" s="69" t="s">
        <v>1041</v>
      </c>
      <c r="I19497" s="73" t="s">
        <v>13692</v>
      </c>
    </row>
    <row r="19498" spans="1:9" hidden="1" x14ac:dyDescent="0.25">
      <c r="A19498" s="60" t="s">
        <v>8275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55"/>
        <v>40000</v>
      </c>
      <c r="H19498" s="69" t="s">
        <v>1041</v>
      </c>
      <c r="I19498" s="73" t="s">
        <v>13692</v>
      </c>
    </row>
    <row r="19499" spans="1:9" hidden="1" x14ac:dyDescent="0.25">
      <c r="A19499" s="60" t="s">
        <v>8275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55"/>
        <v>80000</v>
      </c>
      <c r="H19499" s="69" t="s">
        <v>1041</v>
      </c>
      <c r="I19499" s="73" t="s">
        <v>13692</v>
      </c>
    </row>
    <row r="19500" spans="1:9" hidden="1" x14ac:dyDescent="0.25">
      <c r="A19500" s="60" t="s">
        <v>8275</v>
      </c>
      <c r="B19500" s="79" t="s">
        <v>8632</v>
      </c>
      <c r="C19500" s="80" t="s">
        <v>8459</v>
      </c>
      <c r="D19500" s="65">
        <v>0.6</v>
      </c>
      <c r="E19500" s="66" t="s">
        <v>137</v>
      </c>
      <c r="F19500" s="67">
        <v>82500</v>
      </c>
      <c r="G19500" s="68">
        <f t="shared" si="555"/>
        <v>49500</v>
      </c>
      <c r="H19500" s="69" t="s">
        <v>1041</v>
      </c>
      <c r="I19500" s="73" t="s">
        <v>13692</v>
      </c>
    </row>
    <row r="19501" spans="1:9" hidden="1" x14ac:dyDescent="0.25">
      <c r="A19501" s="60" t="s">
        <v>8275</v>
      </c>
      <c r="B19501" s="80" t="s">
        <v>8280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55"/>
        <v>1260000</v>
      </c>
      <c r="H19501" s="69" t="s">
        <v>126</v>
      </c>
      <c r="I19501" s="364" t="s">
        <v>8616</v>
      </c>
    </row>
    <row r="19502" spans="1:9" hidden="1" x14ac:dyDescent="0.25">
      <c r="A19502" s="60" t="s">
        <v>8275</v>
      </c>
      <c r="B19502" s="60" t="s">
        <v>7774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55"/>
        <v>2400000</v>
      </c>
      <c r="H19502" s="69" t="s">
        <v>126</v>
      </c>
      <c r="I19502" s="364" t="s">
        <v>8616</v>
      </c>
    </row>
    <row r="19503" spans="1:9" hidden="1" x14ac:dyDescent="0.25">
      <c r="A19503" s="60" t="s">
        <v>8275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55"/>
        <v>20000</v>
      </c>
      <c r="H19503" s="69" t="s">
        <v>166</v>
      </c>
      <c r="I19503" s="73" t="s">
        <v>13688</v>
      </c>
    </row>
    <row r="19504" spans="1:9" hidden="1" x14ac:dyDescent="0.25">
      <c r="A19504" s="60" t="s">
        <v>8275</v>
      </c>
      <c r="B19504" s="79" t="s">
        <v>5651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55"/>
        <v>500000</v>
      </c>
      <c r="H19504" s="69" t="s">
        <v>13693</v>
      </c>
      <c r="I19504" s="73" t="s">
        <v>13694</v>
      </c>
    </row>
    <row r="19505" spans="1:9" hidden="1" x14ac:dyDescent="0.25">
      <c r="A19505" s="60" t="s">
        <v>8287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55"/>
        <v>73950</v>
      </c>
      <c r="H19505" s="69" t="s">
        <v>169</v>
      </c>
      <c r="I19505" s="73"/>
    </row>
    <row r="19506" spans="1:9" hidden="1" x14ac:dyDescent="0.25">
      <c r="A19506" s="60" t="s">
        <v>8287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55"/>
        <v>33000</v>
      </c>
      <c r="H19506" s="69" t="s">
        <v>169</v>
      </c>
      <c r="I19506" s="73"/>
    </row>
    <row r="19507" spans="1:9" hidden="1" x14ac:dyDescent="0.25">
      <c r="A19507" s="60" t="s">
        <v>8287</v>
      </c>
      <c r="B19507" s="111" t="s">
        <v>4522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55"/>
        <v>11500</v>
      </c>
      <c r="H19507" s="69" t="s">
        <v>134</v>
      </c>
      <c r="I19507" s="73"/>
    </row>
    <row r="19508" spans="1:9" hidden="1" x14ac:dyDescent="0.25">
      <c r="A19508" s="60" t="s">
        <v>8287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55"/>
        <v>31300</v>
      </c>
      <c r="H19508" s="69" t="s">
        <v>134</v>
      </c>
      <c r="I19508" s="73"/>
    </row>
    <row r="19509" spans="1:9" hidden="1" x14ac:dyDescent="0.25">
      <c r="A19509" s="60" t="s">
        <v>8287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55"/>
        <v>25000</v>
      </c>
      <c r="H19509" s="69" t="s">
        <v>134</v>
      </c>
      <c r="I19509" s="73"/>
    </row>
    <row r="19510" spans="1:9" hidden="1" x14ac:dyDescent="0.25">
      <c r="A19510" s="60" t="s">
        <v>8287</v>
      </c>
      <c r="B19510" s="79" t="s">
        <v>6169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55"/>
        <v>85000</v>
      </c>
      <c r="H19510" s="69" t="s">
        <v>134</v>
      </c>
      <c r="I19510" s="73"/>
    </row>
    <row r="19511" spans="1:9" hidden="1" x14ac:dyDescent="0.25">
      <c r="A19511" s="60" t="s">
        <v>8287</v>
      </c>
      <c r="B19511" s="60" t="s">
        <v>8288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55"/>
        <v>34800</v>
      </c>
      <c r="H19511" s="69" t="s">
        <v>134</v>
      </c>
      <c r="I19511" s="73"/>
    </row>
    <row r="19512" spans="1:9" hidden="1" x14ac:dyDescent="0.25">
      <c r="A19512" s="60" t="s">
        <v>8287</v>
      </c>
      <c r="B19512" s="60" t="s">
        <v>8289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55"/>
        <v>4500</v>
      </c>
      <c r="H19512" s="69" t="s">
        <v>134</v>
      </c>
      <c r="I19512" s="73"/>
    </row>
    <row r="19513" spans="1:9" hidden="1" x14ac:dyDescent="0.25">
      <c r="A19513" s="60" t="s">
        <v>8287</v>
      </c>
      <c r="B19513" s="80" t="s">
        <v>8097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55"/>
        <v>1800</v>
      </c>
      <c r="H19513" s="69" t="s">
        <v>134</v>
      </c>
      <c r="I19513" s="73"/>
    </row>
    <row r="19514" spans="1:9" hidden="1" x14ac:dyDescent="0.25">
      <c r="A19514" s="60" t="s">
        <v>8287</v>
      </c>
      <c r="B19514" s="60" t="s">
        <v>4293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55"/>
        <v>90000</v>
      </c>
      <c r="H19514" s="69" t="s">
        <v>134</v>
      </c>
      <c r="I19514" s="73"/>
    </row>
    <row r="19515" spans="1:9" hidden="1" x14ac:dyDescent="0.25">
      <c r="A19515" s="60" t="s">
        <v>8287</v>
      </c>
      <c r="B19515" s="60" t="s">
        <v>4304</v>
      </c>
      <c r="C19515" s="87" t="s">
        <v>4305</v>
      </c>
      <c r="D19515" s="65">
        <v>1</v>
      </c>
      <c r="E19515" s="66" t="s">
        <v>31</v>
      </c>
      <c r="F19515" s="72">
        <v>320000</v>
      </c>
      <c r="G19515" s="217">
        <f t="shared" si="555"/>
        <v>320000</v>
      </c>
      <c r="H19515" s="69" t="s">
        <v>134</v>
      </c>
      <c r="I19515" s="73"/>
    </row>
    <row r="19516" spans="1:9" hidden="1" x14ac:dyDescent="0.25">
      <c r="A19516" s="60" t="s">
        <v>8287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55"/>
        <v>40000</v>
      </c>
      <c r="H19516" s="69" t="s">
        <v>13681</v>
      </c>
      <c r="I19516" s="73" t="s">
        <v>13683</v>
      </c>
    </row>
    <row r="19517" spans="1:9" hidden="1" x14ac:dyDescent="0.25">
      <c r="A19517" s="60" t="s">
        <v>8287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55"/>
        <v>14000</v>
      </c>
      <c r="H19517" s="69" t="s">
        <v>13681</v>
      </c>
      <c r="I19517" s="73" t="s">
        <v>13683</v>
      </c>
    </row>
    <row r="19518" spans="1:9" hidden="1" x14ac:dyDescent="0.25">
      <c r="A19518" s="60" t="s">
        <v>8287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55"/>
        <v>134500</v>
      </c>
      <c r="H19518" s="69" t="s">
        <v>13681</v>
      </c>
      <c r="I19518" s="73" t="s">
        <v>13683</v>
      </c>
    </row>
    <row r="19519" spans="1:9" hidden="1" x14ac:dyDescent="0.25">
      <c r="A19519" s="60" t="s">
        <v>8287</v>
      </c>
      <c r="B19519" s="60" t="s">
        <v>5395</v>
      </c>
      <c r="C19519" s="60" t="s">
        <v>5396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13681</v>
      </c>
      <c r="I19519" s="73" t="s">
        <v>13683</v>
      </c>
    </row>
    <row r="19520" spans="1:9" hidden="1" x14ac:dyDescent="0.25">
      <c r="A19520" s="60" t="s">
        <v>8287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8287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8287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13695</v>
      </c>
    </row>
    <row r="19523" spans="1:9" x14ac:dyDescent="0.25">
      <c r="A19523" s="60" t="s">
        <v>8287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56">F19523*D19523</f>
        <v>11000</v>
      </c>
      <c r="H19523" s="69" t="s">
        <v>198</v>
      </c>
      <c r="I19523" s="73" t="s">
        <v>13695</v>
      </c>
    </row>
    <row r="19524" spans="1:9" hidden="1" x14ac:dyDescent="0.25">
      <c r="A19524" s="60" t="s">
        <v>8287</v>
      </c>
      <c r="B19524" s="60" t="s">
        <v>8271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56"/>
        <v>115000</v>
      </c>
      <c r="H19524" s="69" t="s">
        <v>198</v>
      </c>
      <c r="I19524" s="73" t="s">
        <v>13695</v>
      </c>
    </row>
    <row r="19525" spans="1:9" hidden="1" x14ac:dyDescent="0.25">
      <c r="A19525" s="60" t="s">
        <v>8287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56"/>
        <v>65000</v>
      </c>
      <c r="H19525" s="69" t="s">
        <v>198</v>
      </c>
      <c r="I19525" s="73" t="s">
        <v>13695</v>
      </c>
    </row>
    <row r="19526" spans="1:9" hidden="1" x14ac:dyDescent="0.25">
      <c r="A19526" s="60" t="s">
        <v>8287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56"/>
        <v>387000</v>
      </c>
      <c r="H19526" s="69" t="s">
        <v>198</v>
      </c>
      <c r="I19526" s="73" t="s">
        <v>13695</v>
      </c>
    </row>
    <row r="19527" spans="1:9" hidden="1" x14ac:dyDescent="0.25">
      <c r="A19527" s="60" t="s">
        <v>8287</v>
      </c>
      <c r="B19527" s="79" t="s">
        <v>148</v>
      </c>
      <c r="C19527" s="60" t="s">
        <v>13496</v>
      </c>
      <c r="D19527" s="65">
        <v>2</v>
      </c>
      <c r="E19527" s="66" t="s">
        <v>31</v>
      </c>
      <c r="F19527" s="67">
        <v>184000</v>
      </c>
      <c r="G19527" s="68">
        <f t="shared" si="556"/>
        <v>368000</v>
      </c>
      <c r="H19527" s="69" t="s">
        <v>198</v>
      </c>
      <c r="I19527" s="73" t="s">
        <v>13695</v>
      </c>
    </row>
    <row r="19528" spans="1:9" hidden="1" x14ac:dyDescent="0.25">
      <c r="A19528" s="60" t="s">
        <v>8287</v>
      </c>
      <c r="B19528" s="79" t="s">
        <v>4579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13695</v>
      </c>
    </row>
    <row r="19529" spans="1:9" hidden="1" x14ac:dyDescent="0.25">
      <c r="A19529" s="60" t="s">
        <v>8287</v>
      </c>
      <c r="B19529" s="60" t="s">
        <v>8259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56"/>
        <v>115000</v>
      </c>
      <c r="H19529" s="69" t="s">
        <v>198</v>
      </c>
      <c r="I19529" s="73" t="s">
        <v>13695</v>
      </c>
    </row>
    <row r="19530" spans="1:9" hidden="1" x14ac:dyDescent="0.25">
      <c r="A19530" s="60" t="s">
        <v>8287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13695</v>
      </c>
    </row>
    <row r="19531" spans="1:9" hidden="1" x14ac:dyDescent="0.25">
      <c r="A19531" s="60" t="s">
        <v>8287</v>
      </c>
      <c r="B19531" s="60" t="s">
        <v>7899</v>
      </c>
      <c r="C19531" s="60" t="s">
        <v>7900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13696</v>
      </c>
    </row>
    <row r="19532" spans="1:9" hidden="1" x14ac:dyDescent="0.25">
      <c r="A19532" s="60" t="s">
        <v>8287</v>
      </c>
      <c r="B19532" s="80" t="s">
        <v>7959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13696</v>
      </c>
    </row>
    <row r="19533" spans="1:9" hidden="1" x14ac:dyDescent="0.25">
      <c r="A19533" s="60" t="s">
        <v>8287</v>
      </c>
      <c r="B19533" s="63" t="s">
        <v>7810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13696</v>
      </c>
    </row>
    <row r="19534" spans="1:9" x14ac:dyDescent="0.25">
      <c r="A19534" s="60" t="s">
        <v>8287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55"/>
        <v>44000</v>
      </c>
      <c r="H19534" s="69" t="s">
        <v>612</v>
      </c>
      <c r="I19534" s="73"/>
    </row>
    <row r="19535" spans="1:9" hidden="1" x14ac:dyDescent="0.25">
      <c r="A19535" s="60" t="s">
        <v>8287</v>
      </c>
      <c r="B19535" s="94" t="s">
        <v>7752</v>
      </c>
      <c r="C19535" s="417" t="s">
        <v>796</v>
      </c>
      <c r="D19535" s="65">
        <v>4</v>
      </c>
      <c r="E19535" s="66" t="s">
        <v>31</v>
      </c>
      <c r="F19535" s="67">
        <v>7500</v>
      </c>
      <c r="G19535" s="95">
        <f t="shared" si="555"/>
        <v>30000</v>
      </c>
      <c r="H19535" s="69" t="s">
        <v>612</v>
      </c>
      <c r="I19535" s="73"/>
    </row>
    <row r="19536" spans="1:9" hidden="1" x14ac:dyDescent="0.25">
      <c r="A19536" s="60" t="s">
        <v>8287</v>
      </c>
      <c r="B19536" s="60" t="s">
        <v>8291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55"/>
        <v>650000</v>
      </c>
      <c r="H19536" s="69" t="s">
        <v>2632</v>
      </c>
      <c r="I19536" s="73" t="s">
        <v>13697</v>
      </c>
    </row>
    <row r="19537" spans="1:9" hidden="1" x14ac:dyDescent="0.25">
      <c r="A19537" s="60" t="s">
        <v>8287</v>
      </c>
      <c r="B19537" s="63" t="s">
        <v>8461</v>
      </c>
      <c r="C19537" s="87" t="s">
        <v>13698</v>
      </c>
      <c r="D19537" s="65">
        <v>1</v>
      </c>
      <c r="E19537" s="66" t="s">
        <v>31</v>
      </c>
      <c r="F19537" s="67">
        <v>1650000</v>
      </c>
      <c r="G19537" s="95">
        <f t="shared" si="555"/>
        <v>1650000</v>
      </c>
      <c r="H19537" s="69" t="s">
        <v>9983</v>
      </c>
      <c r="I19537" s="73" t="s">
        <v>13699</v>
      </c>
    </row>
    <row r="19538" spans="1:9" hidden="1" x14ac:dyDescent="0.25">
      <c r="A19538" s="60" t="s">
        <v>8287</v>
      </c>
      <c r="B19538" s="63" t="s">
        <v>8461</v>
      </c>
      <c r="C19538" s="87" t="s">
        <v>13700</v>
      </c>
      <c r="D19538" s="65">
        <v>1</v>
      </c>
      <c r="E19538" s="66" t="s">
        <v>31</v>
      </c>
      <c r="F19538" s="67">
        <v>1650000</v>
      </c>
      <c r="G19538" s="95">
        <f t="shared" si="555"/>
        <v>1650000</v>
      </c>
      <c r="H19538" s="69" t="s">
        <v>9983</v>
      </c>
      <c r="I19538" s="73" t="s">
        <v>13699</v>
      </c>
    </row>
    <row r="19539" spans="1:9" hidden="1" x14ac:dyDescent="0.25">
      <c r="A19539" s="60" t="s">
        <v>8287</v>
      </c>
      <c r="B19539" s="63" t="s">
        <v>8461</v>
      </c>
      <c r="C19539" s="87" t="s">
        <v>13701</v>
      </c>
      <c r="D19539" s="65">
        <v>1</v>
      </c>
      <c r="E19539" s="66" t="s">
        <v>31</v>
      </c>
      <c r="F19539" s="67">
        <v>1650000</v>
      </c>
      <c r="G19539" s="95">
        <f t="shared" si="555"/>
        <v>1650000</v>
      </c>
      <c r="H19539" s="69" t="s">
        <v>9983</v>
      </c>
      <c r="I19539" s="73" t="s">
        <v>13699</v>
      </c>
    </row>
    <row r="19540" spans="1:9" hidden="1" x14ac:dyDescent="0.25">
      <c r="A19540" s="60" t="s">
        <v>8287</v>
      </c>
      <c r="B19540" s="63" t="s">
        <v>8461</v>
      </c>
      <c r="C19540" s="87" t="s">
        <v>13702</v>
      </c>
      <c r="D19540" s="65">
        <v>1</v>
      </c>
      <c r="E19540" s="66" t="s">
        <v>31</v>
      </c>
      <c r="F19540" s="67">
        <v>1650000</v>
      </c>
      <c r="G19540" s="95">
        <f t="shared" si="555"/>
        <v>1650000</v>
      </c>
      <c r="H19540" s="69" t="s">
        <v>9983</v>
      </c>
      <c r="I19540" s="73" t="s">
        <v>13699</v>
      </c>
    </row>
    <row r="19541" spans="1:9" hidden="1" x14ac:dyDescent="0.25">
      <c r="A19541" s="60" t="s">
        <v>8287</v>
      </c>
      <c r="B19541" s="63" t="s">
        <v>8461</v>
      </c>
      <c r="C19541" s="87" t="s">
        <v>13703</v>
      </c>
      <c r="D19541" s="65">
        <v>1</v>
      </c>
      <c r="E19541" s="66" t="s">
        <v>31</v>
      </c>
      <c r="F19541" s="67">
        <v>1650000</v>
      </c>
      <c r="G19541" s="95">
        <f t="shared" ref="G19541:G19546" si="557">F19541*D19541</f>
        <v>1650000</v>
      </c>
      <c r="H19541" s="69" t="s">
        <v>9983</v>
      </c>
      <c r="I19541" s="73" t="s">
        <v>13699</v>
      </c>
    </row>
    <row r="19542" spans="1:9" hidden="1" x14ac:dyDescent="0.25">
      <c r="A19542" s="60" t="s">
        <v>8287</v>
      </c>
      <c r="B19542" s="63" t="s">
        <v>8461</v>
      </c>
      <c r="C19542" s="87" t="s">
        <v>13704</v>
      </c>
      <c r="D19542" s="65">
        <v>1</v>
      </c>
      <c r="E19542" s="66" t="s">
        <v>31</v>
      </c>
      <c r="F19542" s="67">
        <v>1650000</v>
      </c>
      <c r="G19542" s="95">
        <f t="shared" si="557"/>
        <v>1650000</v>
      </c>
      <c r="H19542" s="69" t="s">
        <v>9983</v>
      </c>
      <c r="I19542" s="73" t="s">
        <v>13699</v>
      </c>
    </row>
    <row r="19543" spans="1:9" hidden="1" x14ac:dyDescent="0.25">
      <c r="A19543" s="60" t="s">
        <v>8287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57"/>
        <v>6350000</v>
      </c>
      <c r="H19543" s="69" t="s">
        <v>9983</v>
      </c>
      <c r="I19543" s="73" t="s">
        <v>13699</v>
      </c>
    </row>
    <row r="19544" spans="1:9" hidden="1" x14ac:dyDescent="0.25">
      <c r="A19544" s="60" t="s">
        <v>8287</v>
      </c>
      <c r="B19544" s="63" t="s">
        <v>4551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57"/>
        <v>160000</v>
      </c>
      <c r="H19544" s="69" t="s">
        <v>1485</v>
      </c>
      <c r="I19544" s="73"/>
    </row>
    <row r="19545" spans="1:9" hidden="1" x14ac:dyDescent="0.25">
      <c r="A19545" s="60" t="s">
        <v>8287</v>
      </c>
      <c r="B19545" s="60" t="s">
        <v>8293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57"/>
        <v>25000</v>
      </c>
      <c r="H19545" s="69" t="s">
        <v>1485</v>
      </c>
      <c r="I19545" s="73"/>
    </row>
    <row r="19546" spans="1:9" hidden="1" x14ac:dyDescent="0.25">
      <c r="A19546" s="60" t="s">
        <v>8287</v>
      </c>
      <c r="B19546" s="63" t="s">
        <v>8461</v>
      </c>
      <c r="C19546" s="87" t="s">
        <v>13705</v>
      </c>
      <c r="D19546" s="65">
        <v>1</v>
      </c>
      <c r="E19546" s="66" t="s">
        <v>31</v>
      </c>
      <c r="F19546" s="67">
        <v>1650000</v>
      </c>
      <c r="G19546" s="68">
        <f t="shared" si="557"/>
        <v>1650000</v>
      </c>
      <c r="H19546" s="69" t="s">
        <v>552</v>
      </c>
      <c r="I19546" s="73" t="s">
        <v>13706</v>
      </c>
    </row>
    <row r="19547" spans="1:9" hidden="1" x14ac:dyDescent="0.25">
      <c r="A19547" s="60" t="s">
        <v>8287</v>
      </c>
      <c r="B19547" s="63" t="s">
        <v>8461</v>
      </c>
      <c r="C19547" s="87" t="s">
        <v>13707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13706</v>
      </c>
    </row>
    <row r="19548" spans="1:9" hidden="1" x14ac:dyDescent="0.25">
      <c r="A19548" s="60" t="s">
        <v>8287</v>
      </c>
      <c r="B19548" s="60" t="s">
        <v>461</v>
      </c>
      <c r="C19548" s="60" t="s">
        <v>13708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7926</v>
      </c>
      <c r="I19548" s="73" t="s">
        <v>13706</v>
      </c>
    </row>
    <row r="19549" spans="1:9" hidden="1" x14ac:dyDescent="0.25">
      <c r="A19549" s="60" t="s">
        <v>8287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58">F19549*D19549</f>
        <v>235000</v>
      </c>
      <c r="H19549" s="69" t="s">
        <v>552</v>
      </c>
      <c r="I19549" s="73" t="s">
        <v>13706</v>
      </c>
    </row>
    <row r="19550" spans="1:9" hidden="1" x14ac:dyDescent="0.25">
      <c r="A19550" s="60" t="s">
        <v>8287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58"/>
        <v>130000</v>
      </c>
      <c r="H19550" s="69" t="s">
        <v>552</v>
      </c>
      <c r="I19550" s="73" t="s">
        <v>13706</v>
      </c>
    </row>
    <row r="19551" spans="1:9" hidden="1" x14ac:dyDescent="0.25">
      <c r="A19551" s="60" t="s">
        <v>8287</v>
      </c>
      <c r="B19551" s="60" t="s">
        <v>115</v>
      </c>
      <c r="C19551" s="60" t="s">
        <v>13709</v>
      </c>
      <c r="D19551" s="65">
        <v>1</v>
      </c>
      <c r="E19551" s="66" t="s">
        <v>71</v>
      </c>
      <c r="F19551" s="67">
        <v>2100000</v>
      </c>
      <c r="G19551" s="95">
        <f t="shared" si="558"/>
        <v>2100000</v>
      </c>
      <c r="H19551" s="69" t="s">
        <v>1043</v>
      </c>
      <c r="I19551" s="73" t="s">
        <v>13710</v>
      </c>
    </row>
    <row r="19552" spans="1:9" hidden="1" x14ac:dyDescent="0.25">
      <c r="A19552" s="60" t="s">
        <v>8287</v>
      </c>
      <c r="B19552" s="60" t="s">
        <v>115</v>
      </c>
      <c r="C19552" s="60" t="s">
        <v>13711</v>
      </c>
      <c r="D19552" s="65">
        <v>1</v>
      </c>
      <c r="E19552" s="66" t="s">
        <v>71</v>
      </c>
      <c r="F19552" s="67">
        <v>2100000</v>
      </c>
      <c r="G19552" s="95">
        <f t="shared" si="558"/>
        <v>2100000</v>
      </c>
      <c r="H19552" s="69" t="s">
        <v>1043</v>
      </c>
      <c r="I19552" s="73" t="s">
        <v>13710</v>
      </c>
    </row>
    <row r="19553" spans="1:9" hidden="1" x14ac:dyDescent="0.25">
      <c r="A19553" s="60" t="s">
        <v>8287</v>
      </c>
      <c r="B19553" s="60" t="s">
        <v>7655</v>
      </c>
      <c r="C19553" s="75" t="s">
        <v>7650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13710</v>
      </c>
    </row>
    <row r="19554" spans="1:9" hidden="1" x14ac:dyDescent="0.25">
      <c r="A19554" s="60" t="s">
        <v>8287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58"/>
        <v>297000</v>
      </c>
      <c r="H19554" s="69" t="s">
        <v>3530</v>
      </c>
      <c r="I19554" s="73" t="s">
        <v>10213</v>
      </c>
    </row>
    <row r="19555" spans="1:9" hidden="1" x14ac:dyDescent="0.25">
      <c r="A19555" s="60" t="s">
        <v>8287</v>
      </c>
      <c r="B19555" s="60" t="s">
        <v>8366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58"/>
        <v>83000</v>
      </c>
      <c r="H19555" s="69" t="s">
        <v>3530</v>
      </c>
      <c r="I19555" s="73" t="s">
        <v>10213</v>
      </c>
    </row>
    <row r="19556" spans="1:9" hidden="1" x14ac:dyDescent="0.25">
      <c r="A19556" s="60" t="s">
        <v>8287</v>
      </c>
      <c r="B19556" s="60" t="s">
        <v>8381</v>
      </c>
      <c r="C19556" s="60" t="s">
        <v>8382</v>
      </c>
      <c r="D19556" s="65">
        <v>1</v>
      </c>
      <c r="E19556" s="66" t="s">
        <v>31</v>
      </c>
      <c r="F19556" s="67">
        <v>93000</v>
      </c>
      <c r="G19556" s="95">
        <f t="shared" si="558"/>
        <v>93000</v>
      </c>
      <c r="H19556" s="69" t="s">
        <v>3530</v>
      </c>
      <c r="I19556" s="73" t="s">
        <v>10213</v>
      </c>
    </row>
    <row r="19557" spans="1:9" hidden="1" x14ac:dyDescent="0.25">
      <c r="A19557" s="60" t="s">
        <v>8287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58"/>
        <v>39000</v>
      </c>
      <c r="H19557" s="69" t="s">
        <v>3530</v>
      </c>
      <c r="I19557" s="73" t="s">
        <v>10213</v>
      </c>
    </row>
    <row r="19558" spans="1:9" hidden="1" x14ac:dyDescent="0.25">
      <c r="A19558" s="60" t="s">
        <v>8287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58"/>
        <v>31000</v>
      </c>
      <c r="H19558" s="69" t="s">
        <v>3530</v>
      </c>
      <c r="I19558" s="73" t="s">
        <v>10213</v>
      </c>
    </row>
    <row r="19559" spans="1:9" hidden="1" x14ac:dyDescent="0.25">
      <c r="A19559" s="60" t="s">
        <v>8287</v>
      </c>
      <c r="B19559" s="60" t="s">
        <v>461</v>
      </c>
      <c r="C19559" s="60" t="s">
        <v>13712</v>
      </c>
      <c r="D19559" s="65">
        <v>1</v>
      </c>
      <c r="E19559" s="66" t="s">
        <v>28</v>
      </c>
      <c r="F19559" s="72">
        <v>1620000</v>
      </c>
      <c r="G19559" s="95">
        <f t="shared" si="558"/>
        <v>1620000</v>
      </c>
      <c r="H19559" s="69" t="s">
        <v>1788</v>
      </c>
      <c r="I19559" s="73" t="s">
        <v>12265</v>
      </c>
    </row>
    <row r="19560" spans="1:9" hidden="1" x14ac:dyDescent="0.25">
      <c r="A19560" s="60" t="s">
        <v>8287</v>
      </c>
      <c r="B19560" s="63" t="s">
        <v>7680</v>
      </c>
      <c r="C19560" s="75" t="s">
        <v>7681</v>
      </c>
      <c r="D19560" s="65">
        <v>1</v>
      </c>
      <c r="E19560" s="118" t="s">
        <v>31</v>
      </c>
      <c r="F19560" s="68">
        <v>130000</v>
      </c>
      <c r="G19560" s="95">
        <f t="shared" si="558"/>
        <v>130000</v>
      </c>
      <c r="H19560" s="86" t="s">
        <v>1788</v>
      </c>
      <c r="I19560" s="73" t="s">
        <v>12265</v>
      </c>
    </row>
    <row r="19561" spans="1:9" hidden="1" x14ac:dyDescent="0.25">
      <c r="A19561" s="60" t="s">
        <v>8294</v>
      </c>
      <c r="B19561" s="60" t="s">
        <v>7844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58"/>
        <v>4363167</v>
      </c>
      <c r="H19561" s="374" t="s">
        <v>2654</v>
      </c>
      <c r="I19561" s="73"/>
    </row>
    <row r="19562" spans="1:9" x14ac:dyDescent="0.25">
      <c r="A19562" s="60" t="s">
        <v>8294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58"/>
        <v>22000</v>
      </c>
      <c r="H19562" s="69" t="s">
        <v>166</v>
      </c>
      <c r="I19562" s="73"/>
    </row>
    <row r="19563" spans="1:9" hidden="1" x14ac:dyDescent="0.25">
      <c r="A19563" s="60" t="s">
        <v>8294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58"/>
        <v>12500</v>
      </c>
      <c r="H19563" s="69" t="s">
        <v>166</v>
      </c>
      <c r="I19563" s="73"/>
    </row>
    <row r="19564" spans="1:9" hidden="1" x14ac:dyDescent="0.25">
      <c r="A19564" s="60" t="s">
        <v>8294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58"/>
        <v>30000</v>
      </c>
      <c r="H19564" s="69" t="s">
        <v>166</v>
      </c>
      <c r="I19564" s="73"/>
    </row>
    <row r="19565" spans="1:9" hidden="1" x14ac:dyDescent="0.25">
      <c r="A19565" s="60" t="s">
        <v>8294</v>
      </c>
      <c r="B19565" s="60" t="s">
        <v>8296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58"/>
        <v>237500</v>
      </c>
      <c r="H19565" s="69" t="s">
        <v>166</v>
      </c>
      <c r="I19565" s="73"/>
    </row>
    <row r="19566" spans="1:9" hidden="1" x14ac:dyDescent="0.25">
      <c r="A19566" s="60" t="s">
        <v>8294</v>
      </c>
      <c r="B19566" s="80" t="s">
        <v>8297</v>
      </c>
      <c r="C19566" s="87" t="s">
        <v>3982</v>
      </c>
      <c r="D19566" s="65">
        <v>15</v>
      </c>
      <c r="E19566" s="76" t="s">
        <v>31</v>
      </c>
      <c r="F19566" s="72">
        <v>2000</v>
      </c>
      <c r="G19566" s="68">
        <f t="shared" si="558"/>
        <v>30000</v>
      </c>
      <c r="H19566" s="69" t="s">
        <v>166</v>
      </c>
      <c r="I19566" s="73"/>
    </row>
    <row r="19567" spans="1:9" hidden="1" x14ac:dyDescent="0.25">
      <c r="A19567" s="60" t="s">
        <v>8294</v>
      </c>
      <c r="B19567" s="74" t="s">
        <v>8298</v>
      </c>
      <c r="C19567" s="75" t="s">
        <v>3982</v>
      </c>
      <c r="D19567" s="65">
        <v>30</v>
      </c>
      <c r="E19567" s="76" t="s">
        <v>31</v>
      </c>
      <c r="F19567" s="72">
        <v>200</v>
      </c>
      <c r="G19567" s="72">
        <f t="shared" si="558"/>
        <v>6000</v>
      </c>
      <c r="H19567" s="69" t="s">
        <v>166</v>
      </c>
      <c r="I19567" s="73"/>
    </row>
    <row r="19568" spans="1:9" hidden="1" x14ac:dyDescent="0.25">
      <c r="A19568" s="60" t="s">
        <v>8294</v>
      </c>
      <c r="B19568" s="60" t="s">
        <v>8299</v>
      </c>
      <c r="C19568" s="75" t="s">
        <v>3982</v>
      </c>
      <c r="D19568" s="65">
        <v>10</v>
      </c>
      <c r="E19568" s="76" t="s">
        <v>31</v>
      </c>
      <c r="F19568" s="72">
        <v>2500</v>
      </c>
      <c r="G19568" s="95">
        <f t="shared" si="558"/>
        <v>25000</v>
      </c>
      <c r="H19568" s="69" t="s">
        <v>166</v>
      </c>
      <c r="I19568" s="73"/>
    </row>
    <row r="19569" spans="1:9" hidden="1" x14ac:dyDescent="0.25">
      <c r="A19569" s="60" t="s">
        <v>8294</v>
      </c>
      <c r="B19569" s="60" t="s">
        <v>8300</v>
      </c>
      <c r="C19569" s="75" t="s">
        <v>3982</v>
      </c>
      <c r="D19569" s="65">
        <v>20</v>
      </c>
      <c r="E19569" s="76" t="s">
        <v>31</v>
      </c>
      <c r="F19569" s="72">
        <v>250</v>
      </c>
      <c r="G19569" s="95">
        <f t="shared" si="558"/>
        <v>5000</v>
      </c>
      <c r="H19569" s="69" t="s">
        <v>166</v>
      </c>
      <c r="I19569" s="73"/>
    </row>
    <row r="19570" spans="1:9" hidden="1" x14ac:dyDescent="0.25">
      <c r="A19570" s="60" t="s">
        <v>8294</v>
      </c>
      <c r="B19570" s="60" t="s">
        <v>8271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58"/>
        <v>115000</v>
      </c>
      <c r="H19570" s="69" t="s">
        <v>166</v>
      </c>
      <c r="I19570" s="73"/>
    </row>
    <row r="19571" spans="1:9" hidden="1" x14ac:dyDescent="0.25">
      <c r="A19571" s="60" t="s">
        <v>8294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58"/>
        <v>5000</v>
      </c>
      <c r="H19571" s="69" t="s">
        <v>2992</v>
      </c>
      <c r="I19571" s="73"/>
    </row>
    <row r="19572" spans="1:9" hidden="1" x14ac:dyDescent="0.25">
      <c r="A19572" s="60" t="s">
        <v>8294</v>
      </c>
      <c r="B19572" s="60" t="s">
        <v>4287</v>
      </c>
      <c r="C19572" s="60"/>
      <c r="D19572" s="88">
        <v>20</v>
      </c>
      <c r="E19572" s="71" t="s">
        <v>31</v>
      </c>
      <c r="F19572" s="72">
        <v>750</v>
      </c>
      <c r="G19572" s="68">
        <f t="shared" si="558"/>
        <v>15000</v>
      </c>
      <c r="H19572" s="69" t="s">
        <v>2992</v>
      </c>
      <c r="I19572" s="73"/>
    </row>
    <row r="19573" spans="1:9" hidden="1" x14ac:dyDescent="0.25">
      <c r="A19573" s="60" t="s">
        <v>8294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58"/>
        <v>146000</v>
      </c>
      <c r="H19573" s="69" t="s">
        <v>612</v>
      </c>
      <c r="I19573" s="73"/>
    </row>
    <row r="19574" spans="1:9" hidden="1" x14ac:dyDescent="0.25">
      <c r="A19574" s="60" t="s">
        <v>8294</v>
      </c>
      <c r="B19574" s="60" t="s">
        <v>8166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58"/>
        <v>155000</v>
      </c>
      <c r="H19574" s="69" t="s">
        <v>612</v>
      </c>
      <c r="I19574" s="73"/>
    </row>
    <row r="19575" spans="1:9" hidden="1" x14ac:dyDescent="0.25">
      <c r="A19575" s="60" t="s">
        <v>8294</v>
      </c>
      <c r="B19575" s="79" t="s">
        <v>8305</v>
      </c>
      <c r="C19575" s="60" t="s">
        <v>6395</v>
      </c>
      <c r="D19575" s="65">
        <v>1</v>
      </c>
      <c r="E19575" s="71" t="s">
        <v>31</v>
      </c>
      <c r="F19575" s="68">
        <v>90000</v>
      </c>
      <c r="G19575" s="68">
        <f t="shared" si="558"/>
        <v>90000</v>
      </c>
      <c r="H19575" s="69" t="s">
        <v>648</v>
      </c>
      <c r="I19575" s="73"/>
    </row>
    <row r="19576" spans="1:9" hidden="1" x14ac:dyDescent="0.25">
      <c r="A19576" s="60" t="s">
        <v>8294</v>
      </c>
      <c r="B19576" s="60" t="s">
        <v>8295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58"/>
        <v>60000</v>
      </c>
      <c r="H19576" s="69" t="s">
        <v>825</v>
      </c>
      <c r="I19576" s="364"/>
    </row>
    <row r="19577" spans="1:9" hidden="1" x14ac:dyDescent="0.25">
      <c r="A19577" s="60" t="s">
        <v>8294</v>
      </c>
      <c r="B19577" s="60" t="s">
        <v>8304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58"/>
        <v>140000</v>
      </c>
      <c r="H19577" s="69" t="s">
        <v>13713</v>
      </c>
      <c r="I19577" s="73"/>
    </row>
    <row r="19578" spans="1:9" hidden="1" x14ac:dyDescent="0.25">
      <c r="A19578" s="60" t="s">
        <v>8294</v>
      </c>
      <c r="B19578" s="74" t="s">
        <v>8306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58"/>
        <v>40000</v>
      </c>
      <c r="H19578" s="69" t="s">
        <v>1043</v>
      </c>
      <c r="I19578" s="73"/>
    </row>
    <row r="19579" spans="1:9" hidden="1" x14ac:dyDescent="0.25">
      <c r="A19579" s="60" t="s">
        <v>8294</v>
      </c>
      <c r="B19579" s="74" t="s">
        <v>8310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58"/>
        <v>100000</v>
      </c>
      <c r="H19579" s="69" t="s">
        <v>1043</v>
      </c>
      <c r="I19579" s="73"/>
    </row>
    <row r="19580" spans="1:9" hidden="1" x14ac:dyDescent="0.25">
      <c r="A19580" s="60" t="s">
        <v>8294</v>
      </c>
      <c r="B19580" s="60" t="s">
        <v>8311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58"/>
        <v>220000</v>
      </c>
      <c r="H19580" s="69" t="s">
        <v>1043</v>
      </c>
      <c r="I19580" s="73"/>
    </row>
    <row r="19581" spans="1:9" hidden="1" x14ac:dyDescent="0.25">
      <c r="A19581" s="60" t="s">
        <v>8294</v>
      </c>
      <c r="B19581" s="60" t="s">
        <v>8312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58"/>
        <v>100000</v>
      </c>
      <c r="H19581" s="69" t="s">
        <v>1043</v>
      </c>
      <c r="I19581" s="73"/>
    </row>
    <row r="19582" spans="1:9" hidden="1" x14ac:dyDescent="0.25">
      <c r="A19582" s="60" t="s">
        <v>8294</v>
      </c>
      <c r="B19582" s="60" t="s">
        <v>8137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58"/>
        <v>1580000</v>
      </c>
      <c r="H19582" s="69" t="s">
        <v>687</v>
      </c>
      <c r="I19582" s="73" t="s">
        <v>13714</v>
      </c>
    </row>
    <row r="19583" spans="1:9" hidden="1" x14ac:dyDescent="0.25">
      <c r="A19583" s="60" t="s">
        <v>8294</v>
      </c>
      <c r="B19583" s="63" t="s">
        <v>8302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58"/>
        <v>1680000</v>
      </c>
      <c r="H19583" s="69" t="s">
        <v>13715</v>
      </c>
      <c r="I19583" s="73" t="s">
        <v>13714</v>
      </c>
    </row>
    <row r="19584" spans="1:9" hidden="1" x14ac:dyDescent="0.25">
      <c r="A19584" s="60" t="s">
        <v>8294</v>
      </c>
      <c r="B19584" s="60" t="s">
        <v>8282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58"/>
        <v>770000</v>
      </c>
      <c r="H19584" s="69" t="s">
        <v>13716</v>
      </c>
      <c r="I19584" s="73" t="s">
        <v>13714</v>
      </c>
    </row>
    <row r="19585" spans="1:9" hidden="1" x14ac:dyDescent="0.25">
      <c r="A19585" s="60" t="s">
        <v>8294</v>
      </c>
      <c r="B19585" s="60" t="s">
        <v>9589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13714</v>
      </c>
    </row>
    <row r="19586" spans="1:9" hidden="1" x14ac:dyDescent="0.25">
      <c r="A19586" s="60" t="s">
        <v>8294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8616</v>
      </c>
    </row>
    <row r="19587" spans="1:9" hidden="1" x14ac:dyDescent="0.25">
      <c r="A19587" s="60" t="s">
        <v>8294</v>
      </c>
      <c r="B19587" s="79" t="s">
        <v>148</v>
      </c>
      <c r="C19587" s="60" t="s">
        <v>13496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8616</v>
      </c>
    </row>
    <row r="19588" spans="1:9" hidden="1" x14ac:dyDescent="0.25">
      <c r="A19588" s="60" t="s">
        <v>8294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58"/>
        <v>242823</v>
      </c>
      <c r="H19588" s="69" t="s">
        <v>1032</v>
      </c>
      <c r="I19588" s="73" t="s">
        <v>8616</v>
      </c>
    </row>
    <row r="19589" spans="1:9" hidden="1" x14ac:dyDescent="0.25">
      <c r="A19589" s="60" t="s">
        <v>8294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58"/>
        <v>12084</v>
      </c>
      <c r="H19589" s="69" t="s">
        <v>1032</v>
      </c>
      <c r="I19589" s="73" t="s">
        <v>8616</v>
      </c>
    </row>
    <row r="19590" spans="1:9" hidden="1" x14ac:dyDescent="0.25">
      <c r="A19590" s="60" t="s">
        <v>8294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58"/>
        <v>22500</v>
      </c>
      <c r="H19590" s="69" t="s">
        <v>1032</v>
      </c>
      <c r="I19590" s="73" t="s">
        <v>8616</v>
      </c>
    </row>
    <row r="19591" spans="1:9" hidden="1" x14ac:dyDescent="0.25">
      <c r="A19591" s="60" t="s">
        <v>8294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58"/>
        <v>40000</v>
      </c>
      <c r="H19591" s="69" t="s">
        <v>1032</v>
      </c>
      <c r="I19591" s="73" t="s">
        <v>8616</v>
      </c>
    </row>
    <row r="19592" spans="1:9" hidden="1" x14ac:dyDescent="0.25">
      <c r="A19592" s="60" t="s">
        <v>8294</v>
      </c>
      <c r="B19592" s="79" t="s">
        <v>8632</v>
      </c>
      <c r="C19592" s="80" t="s">
        <v>8459</v>
      </c>
      <c r="D19592" s="65">
        <v>0.6</v>
      </c>
      <c r="E19592" s="66" t="s">
        <v>137</v>
      </c>
      <c r="F19592" s="67">
        <v>82500</v>
      </c>
      <c r="G19592" s="95">
        <f t="shared" si="558"/>
        <v>49500</v>
      </c>
      <c r="H19592" s="69" t="s">
        <v>1032</v>
      </c>
      <c r="I19592" s="73" t="s">
        <v>8616</v>
      </c>
    </row>
    <row r="19593" spans="1:9" hidden="1" x14ac:dyDescent="0.25">
      <c r="A19593" s="60" t="s">
        <v>8315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58"/>
        <v>49300</v>
      </c>
      <c r="H19593" s="69" t="s">
        <v>169</v>
      </c>
      <c r="I19593" s="73"/>
    </row>
    <row r="19594" spans="1:9" hidden="1" x14ac:dyDescent="0.25">
      <c r="A19594" s="60" t="s">
        <v>8315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58"/>
        <v>93000</v>
      </c>
      <c r="H19594" s="69" t="s">
        <v>2277</v>
      </c>
      <c r="I19594" s="73"/>
    </row>
    <row r="19595" spans="1:9" hidden="1" x14ac:dyDescent="0.25">
      <c r="A19595" s="60" t="s">
        <v>8315</v>
      </c>
      <c r="B19595" s="60" t="s">
        <v>8166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58"/>
        <v>387500</v>
      </c>
      <c r="H19595" s="69" t="s">
        <v>612</v>
      </c>
      <c r="I19595" s="73"/>
    </row>
    <row r="19596" spans="1:9" hidden="1" x14ac:dyDescent="0.25">
      <c r="A19596" s="60" t="s">
        <v>8315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58"/>
        <v>297500</v>
      </c>
      <c r="H19596" s="69" t="s">
        <v>1155</v>
      </c>
      <c r="I19596" s="69"/>
    </row>
    <row r="19597" spans="1:9" hidden="1" x14ac:dyDescent="0.25">
      <c r="A19597" s="60" t="s">
        <v>8315</v>
      </c>
      <c r="B19597" s="94" t="s">
        <v>8332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58"/>
        <v>470000</v>
      </c>
      <c r="H19597" s="69" t="s">
        <v>1155</v>
      </c>
      <c r="I19597" s="73"/>
    </row>
    <row r="19598" spans="1:9" hidden="1" x14ac:dyDescent="0.25">
      <c r="A19598" s="60" t="s">
        <v>8315</v>
      </c>
      <c r="B19598" s="75" t="s">
        <v>7701</v>
      </c>
      <c r="C19598" s="75" t="s">
        <v>7658</v>
      </c>
      <c r="D19598" s="65">
        <v>1</v>
      </c>
      <c r="E19598" s="118" t="s">
        <v>31</v>
      </c>
      <c r="F19598" s="72">
        <v>77500</v>
      </c>
      <c r="G19598" s="217">
        <f t="shared" si="558"/>
        <v>77500</v>
      </c>
      <c r="H19598" s="69" t="s">
        <v>2992</v>
      </c>
      <c r="I19598" s="73"/>
    </row>
    <row r="19599" spans="1:9" hidden="1" x14ac:dyDescent="0.25">
      <c r="A19599" s="60" t="s">
        <v>8315</v>
      </c>
      <c r="B19599" s="60" t="s">
        <v>6649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58"/>
        <v>175000</v>
      </c>
      <c r="H19599" s="69" t="s">
        <v>2992</v>
      </c>
      <c r="I19599" s="73"/>
    </row>
    <row r="19600" spans="1:9" hidden="1" x14ac:dyDescent="0.25">
      <c r="A19600" s="60" t="s">
        <v>8315</v>
      </c>
      <c r="B19600" s="60" t="s">
        <v>8245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58"/>
        <v>920000</v>
      </c>
      <c r="H19600" s="69" t="s">
        <v>1043</v>
      </c>
      <c r="I19600" s="73"/>
    </row>
    <row r="19601" spans="1:9" hidden="1" x14ac:dyDescent="0.25">
      <c r="A19601" s="60" t="s">
        <v>8315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58"/>
        <v>12084</v>
      </c>
      <c r="H19601" s="69" t="s">
        <v>1043</v>
      </c>
      <c r="I19601" s="73"/>
    </row>
    <row r="19602" spans="1:9" hidden="1" x14ac:dyDescent="0.25">
      <c r="A19602" s="60" t="s">
        <v>8315</v>
      </c>
      <c r="B19602" s="60" t="s">
        <v>6404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58"/>
        <v>49000</v>
      </c>
      <c r="H19602" s="69" t="s">
        <v>550</v>
      </c>
      <c r="I19602" s="73"/>
    </row>
    <row r="19603" spans="1:9" hidden="1" x14ac:dyDescent="0.25">
      <c r="A19603" s="60" t="s">
        <v>8315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58"/>
        <v>12084</v>
      </c>
      <c r="H19603" s="69" t="s">
        <v>3239</v>
      </c>
      <c r="I19603" s="73" t="s">
        <v>10215</v>
      </c>
    </row>
    <row r="19604" spans="1:9" hidden="1" x14ac:dyDescent="0.25">
      <c r="A19604" s="60" t="s">
        <v>8315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58"/>
        <v>208134</v>
      </c>
      <c r="H19604" s="69" t="s">
        <v>3239</v>
      </c>
      <c r="I19604" s="73" t="s">
        <v>10215</v>
      </c>
    </row>
    <row r="19605" spans="1:9" hidden="1" x14ac:dyDescent="0.25">
      <c r="A19605" s="60" t="s">
        <v>8315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58"/>
        <v>297000</v>
      </c>
      <c r="H19605" s="69" t="s">
        <v>3239</v>
      </c>
      <c r="I19605" s="73" t="s">
        <v>10215</v>
      </c>
    </row>
    <row r="19606" spans="1:9" hidden="1" x14ac:dyDescent="0.25">
      <c r="A19606" s="60" t="s">
        <v>8315</v>
      </c>
      <c r="B19606" s="60" t="s">
        <v>8366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58"/>
        <v>83000</v>
      </c>
      <c r="H19606" s="69" t="s">
        <v>3239</v>
      </c>
      <c r="I19606" s="73" t="s">
        <v>10215</v>
      </c>
    </row>
    <row r="19607" spans="1:9" hidden="1" x14ac:dyDescent="0.25">
      <c r="A19607" s="60" t="s">
        <v>8315</v>
      </c>
      <c r="B19607" s="60" t="s">
        <v>8381</v>
      </c>
      <c r="C19607" s="60" t="s">
        <v>8382</v>
      </c>
      <c r="D19607" s="65">
        <v>1</v>
      </c>
      <c r="E19607" s="66" t="s">
        <v>31</v>
      </c>
      <c r="F19607" s="67">
        <v>93000</v>
      </c>
      <c r="G19607" s="95">
        <f t="shared" si="558"/>
        <v>93000</v>
      </c>
      <c r="H19607" s="69" t="s">
        <v>3239</v>
      </c>
      <c r="I19607" s="73" t="s">
        <v>10215</v>
      </c>
    </row>
    <row r="19608" spans="1:9" hidden="1" x14ac:dyDescent="0.25">
      <c r="A19608" s="60" t="s">
        <v>8315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58"/>
        <v>39000</v>
      </c>
      <c r="H19608" s="69" t="s">
        <v>3239</v>
      </c>
      <c r="I19608" s="73" t="s">
        <v>10215</v>
      </c>
    </row>
    <row r="19609" spans="1:9" hidden="1" x14ac:dyDescent="0.25">
      <c r="A19609" s="60" t="s">
        <v>8315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58"/>
        <v>193500</v>
      </c>
      <c r="H19609" s="69" t="s">
        <v>2038</v>
      </c>
      <c r="I19609" s="73" t="s">
        <v>10216</v>
      </c>
    </row>
    <row r="19610" spans="1:9" hidden="1" x14ac:dyDescent="0.25">
      <c r="A19610" s="60" t="s">
        <v>8315</v>
      </c>
      <c r="B19610" s="79" t="s">
        <v>148</v>
      </c>
      <c r="C19610" s="60" t="s">
        <v>13496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10216</v>
      </c>
    </row>
    <row r="19611" spans="1:9" hidden="1" x14ac:dyDescent="0.25">
      <c r="A19611" s="60" t="s">
        <v>8315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59">F19611*D19611</f>
        <v>40000</v>
      </c>
      <c r="H19611" s="69" t="s">
        <v>2038</v>
      </c>
      <c r="I19611" s="73" t="s">
        <v>10216</v>
      </c>
    </row>
    <row r="19612" spans="1:9" hidden="1" x14ac:dyDescent="0.25">
      <c r="A19612" s="60" t="s">
        <v>8315</v>
      </c>
      <c r="B19612" s="60" t="s">
        <v>8301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59"/>
        <v>108500</v>
      </c>
      <c r="H19612" s="69" t="s">
        <v>1146</v>
      </c>
      <c r="I19612" s="73" t="s">
        <v>13717</v>
      </c>
    </row>
    <row r="19613" spans="1:9" hidden="1" x14ac:dyDescent="0.25">
      <c r="A19613" s="60" t="s">
        <v>8315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59"/>
        <v>30000</v>
      </c>
      <c r="H19613" s="69" t="s">
        <v>1146</v>
      </c>
      <c r="I19613" s="73" t="s">
        <v>13717</v>
      </c>
    </row>
    <row r="19614" spans="1:9" hidden="1" x14ac:dyDescent="0.25">
      <c r="A19614" s="60" t="s">
        <v>8315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59"/>
        <v>297000</v>
      </c>
      <c r="H19614" s="69" t="s">
        <v>1146</v>
      </c>
      <c r="I19614" s="73" t="s">
        <v>13717</v>
      </c>
    </row>
    <row r="19615" spans="1:9" hidden="1" x14ac:dyDescent="0.25">
      <c r="A19615" s="60" t="s">
        <v>8315</v>
      </c>
      <c r="B19615" s="60" t="s">
        <v>8366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59"/>
        <v>83000</v>
      </c>
      <c r="H19615" s="69" t="s">
        <v>1146</v>
      </c>
      <c r="I19615" s="73" t="s">
        <v>13717</v>
      </c>
    </row>
    <row r="19616" spans="1:9" x14ac:dyDescent="0.25">
      <c r="A19616" s="60" t="s">
        <v>8315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59"/>
        <v>22000</v>
      </c>
      <c r="H19616" s="69" t="s">
        <v>1146</v>
      </c>
      <c r="I19616" s="73" t="s">
        <v>13717</v>
      </c>
    </row>
    <row r="19617" spans="1:9" hidden="1" x14ac:dyDescent="0.25">
      <c r="A19617" s="60" t="s">
        <v>8315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59"/>
        <v>9390</v>
      </c>
      <c r="H19617" s="69" t="s">
        <v>1146</v>
      </c>
      <c r="I19617" s="73" t="s">
        <v>13717</v>
      </c>
    </row>
    <row r="19618" spans="1:9" hidden="1" x14ac:dyDescent="0.25">
      <c r="A19618" s="60" t="s">
        <v>8315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59"/>
        <v>2500</v>
      </c>
      <c r="H19618" s="69" t="s">
        <v>1146</v>
      </c>
      <c r="I19618" s="73" t="s">
        <v>13717</v>
      </c>
    </row>
    <row r="19619" spans="1:9" hidden="1" x14ac:dyDescent="0.25">
      <c r="A19619" s="60" t="s">
        <v>8315</v>
      </c>
      <c r="B19619" s="60" t="s">
        <v>8034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59"/>
        <v>57000</v>
      </c>
      <c r="H19619" s="69" t="s">
        <v>1146</v>
      </c>
      <c r="I19619" s="73" t="s">
        <v>13717</v>
      </c>
    </row>
    <row r="19620" spans="1:9" hidden="1" x14ac:dyDescent="0.25">
      <c r="A19620" s="60" t="s">
        <v>8315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59"/>
        <v>12000</v>
      </c>
      <c r="H19620" s="69" t="s">
        <v>1146</v>
      </c>
      <c r="I19620" s="73" t="s">
        <v>13717</v>
      </c>
    </row>
    <row r="19621" spans="1:9" hidden="1" x14ac:dyDescent="0.25">
      <c r="A19621" s="60" t="s">
        <v>8315</v>
      </c>
      <c r="B19621" s="94" t="s">
        <v>8001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59"/>
        <v>15000</v>
      </c>
      <c r="H19621" s="69" t="s">
        <v>1146</v>
      </c>
      <c r="I19621" s="73" t="s">
        <v>13717</v>
      </c>
    </row>
    <row r="19622" spans="1:9" hidden="1" x14ac:dyDescent="0.25">
      <c r="A19622" s="60" t="s">
        <v>8315</v>
      </c>
      <c r="B19622" s="75" t="s">
        <v>8002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59"/>
        <v>10000</v>
      </c>
      <c r="H19622" s="69" t="s">
        <v>1146</v>
      </c>
      <c r="I19622" s="73" t="s">
        <v>13717</v>
      </c>
    </row>
    <row r="19623" spans="1:9" hidden="1" x14ac:dyDescent="0.25">
      <c r="A19623" s="60" t="s">
        <v>8315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13717</v>
      </c>
    </row>
    <row r="19624" spans="1:9" hidden="1" x14ac:dyDescent="0.25">
      <c r="A19624" s="60" t="s">
        <v>8315</v>
      </c>
      <c r="B19624" s="63" t="s">
        <v>8100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60">F19624*D19624</f>
        <v>30000</v>
      </c>
      <c r="H19624" s="69" t="s">
        <v>4181</v>
      </c>
      <c r="I19624" s="73" t="s">
        <v>13718</v>
      </c>
    </row>
    <row r="19625" spans="1:9" hidden="1" x14ac:dyDescent="0.25">
      <c r="A19625" s="60" t="s">
        <v>8315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60"/>
        <v>1500000</v>
      </c>
      <c r="H19625" s="69" t="s">
        <v>4181</v>
      </c>
      <c r="I19625" s="73" t="s">
        <v>13718</v>
      </c>
    </row>
    <row r="19626" spans="1:9" hidden="1" x14ac:dyDescent="0.25">
      <c r="A19626" s="60" t="s">
        <v>8315</v>
      </c>
      <c r="B19626" s="94" t="s">
        <v>6401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60"/>
        <v>670000</v>
      </c>
      <c r="H19626" s="69" t="s">
        <v>4181</v>
      </c>
      <c r="I19626" s="73" t="s">
        <v>13718</v>
      </c>
    </row>
    <row r="19627" spans="1:9" hidden="1" x14ac:dyDescent="0.25">
      <c r="A19627" s="60" t="s">
        <v>8315</v>
      </c>
      <c r="B19627" s="60" t="s">
        <v>8307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60"/>
        <v>1550000</v>
      </c>
      <c r="H19627" s="69" t="s">
        <v>9948</v>
      </c>
      <c r="I19627" s="73" t="s">
        <v>13718</v>
      </c>
    </row>
    <row r="19628" spans="1:9" hidden="1" x14ac:dyDescent="0.25">
      <c r="A19628" s="60" t="s">
        <v>8315</v>
      </c>
      <c r="B19628" s="63" t="s">
        <v>8308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60"/>
        <v>1570000</v>
      </c>
      <c r="H19628" s="69" t="s">
        <v>9948</v>
      </c>
      <c r="I19628" s="73" t="s">
        <v>13718</v>
      </c>
    </row>
    <row r="19629" spans="1:9" hidden="1" x14ac:dyDescent="0.25">
      <c r="A19629" s="60" t="s">
        <v>8315</v>
      </c>
      <c r="B19629" s="63" t="s">
        <v>193</v>
      </c>
      <c r="C19629" s="60" t="s">
        <v>9129</v>
      </c>
      <c r="D19629" s="81">
        <v>1</v>
      </c>
      <c r="E19629" s="71" t="s">
        <v>31</v>
      </c>
      <c r="F19629" s="72">
        <v>147500</v>
      </c>
      <c r="G19629" s="68">
        <f t="shared" si="560"/>
        <v>147500</v>
      </c>
      <c r="H19629" s="69" t="s">
        <v>8322</v>
      </c>
      <c r="I19629" s="73" t="s">
        <v>13719</v>
      </c>
    </row>
    <row r="19630" spans="1:9" hidden="1" x14ac:dyDescent="0.25">
      <c r="A19630" s="60" t="s">
        <v>8315</v>
      </c>
      <c r="B19630" s="60" t="s">
        <v>8323</v>
      </c>
      <c r="C19630" s="75" t="s">
        <v>9129</v>
      </c>
      <c r="D19630" s="88">
        <v>1</v>
      </c>
      <c r="E19630" s="71" t="s">
        <v>31</v>
      </c>
      <c r="F19630" s="67">
        <v>365000</v>
      </c>
      <c r="G19630" s="68">
        <f t="shared" si="560"/>
        <v>365000</v>
      </c>
      <c r="H19630" s="69" t="s">
        <v>8322</v>
      </c>
      <c r="I19630" s="73" t="s">
        <v>13719</v>
      </c>
    </row>
    <row r="19631" spans="1:9" hidden="1" x14ac:dyDescent="0.25">
      <c r="A19631" s="60" t="s">
        <v>8315</v>
      </c>
      <c r="B19631" s="74" t="s">
        <v>8324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60"/>
        <v>120000</v>
      </c>
      <c r="H19631" s="69" t="s">
        <v>8325</v>
      </c>
      <c r="I19631" s="73" t="s">
        <v>13719</v>
      </c>
    </row>
    <row r="19632" spans="1:9" hidden="1" x14ac:dyDescent="0.25">
      <c r="A19632" s="60" t="s">
        <v>8315</v>
      </c>
      <c r="B19632" s="60" t="s">
        <v>8326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60"/>
        <v>848000</v>
      </c>
      <c r="H19632" s="69" t="s">
        <v>8325</v>
      </c>
      <c r="I19632" s="73" t="s">
        <v>13719</v>
      </c>
    </row>
    <row r="19633" spans="1:9" hidden="1" x14ac:dyDescent="0.25">
      <c r="A19633" s="60" t="s">
        <v>8315</v>
      </c>
      <c r="B19633" s="60" t="s">
        <v>8327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60"/>
        <v>422500</v>
      </c>
      <c r="H19633" s="69" t="s">
        <v>8325</v>
      </c>
      <c r="I19633" s="73" t="s">
        <v>13719</v>
      </c>
    </row>
    <row r="19634" spans="1:9" hidden="1" x14ac:dyDescent="0.25">
      <c r="A19634" s="60" t="s">
        <v>8315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60"/>
        <v>583500</v>
      </c>
      <c r="H19634" s="69" t="s">
        <v>5182</v>
      </c>
      <c r="I19634" s="73" t="s">
        <v>13719</v>
      </c>
    </row>
    <row r="19635" spans="1:9" hidden="1" x14ac:dyDescent="0.25">
      <c r="A19635" s="60" t="s">
        <v>8315</v>
      </c>
      <c r="B19635" s="60" t="s">
        <v>8316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60"/>
        <v>55000</v>
      </c>
      <c r="H19635" s="69" t="s">
        <v>4181</v>
      </c>
      <c r="I19635" s="73" t="s">
        <v>13719</v>
      </c>
    </row>
    <row r="19636" spans="1:9" hidden="1" x14ac:dyDescent="0.25">
      <c r="A19636" s="60" t="s">
        <v>8315</v>
      </c>
      <c r="B19636" s="80" t="s">
        <v>8317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4181</v>
      </c>
      <c r="I19636" s="73" t="s">
        <v>13719</v>
      </c>
    </row>
    <row r="19637" spans="1:9" hidden="1" x14ac:dyDescent="0.25">
      <c r="A19637" s="60" t="s">
        <v>8315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60"/>
        <v>93500</v>
      </c>
      <c r="H19637" s="69" t="s">
        <v>8322</v>
      </c>
      <c r="I19637" s="73" t="s">
        <v>13719</v>
      </c>
    </row>
    <row r="19638" spans="1:9" hidden="1" x14ac:dyDescent="0.25">
      <c r="A19638" s="60" t="s">
        <v>8315</v>
      </c>
      <c r="B19638" s="60" t="s">
        <v>8333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60"/>
        <v>125000</v>
      </c>
      <c r="H19638" s="86" t="s">
        <v>581</v>
      </c>
      <c r="I19638" s="73"/>
    </row>
    <row r="19639" spans="1:9" hidden="1" x14ac:dyDescent="0.25">
      <c r="A19639" s="60" t="s">
        <v>8315</v>
      </c>
      <c r="B19639" s="79" t="s">
        <v>8334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60"/>
        <v>175000</v>
      </c>
      <c r="H19639" s="86" t="s">
        <v>581</v>
      </c>
      <c r="I19639" s="73"/>
    </row>
    <row r="19640" spans="1:9" hidden="1" x14ac:dyDescent="0.25">
      <c r="A19640" s="60" t="s">
        <v>8315</v>
      </c>
      <c r="B19640" s="79" t="s">
        <v>8632</v>
      </c>
      <c r="C19640" s="80" t="s">
        <v>8459</v>
      </c>
      <c r="D19640" s="65">
        <v>0.6</v>
      </c>
      <c r="E19640" s="66" t="s">
        <v>137</v>
      </c>
      <c r="F19640" s="67">
        <v>82500</v>
      </c>
      <c r="G19640" s="68">
        <f t="shared" si="560"/>
        <v>49500</v>
      </c>
      <c r="H19640" s="69" t="s">
        <v>1791</v>
      </c>
      <c r="I19640" s="73"/>
    </row>
    <row r="19641" spans="1:9" hidden="1" x14ac:dyDescent="0.25">
      <c r="A19641" s="60" t="s">
        <v>8315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60"/>
        <v>94000</v>
      </c>
      <c r="H19641" s="69" t="s">
        <v>825</v>
      </c>
      <c r="I19641" s="73" t="s">
        <v>8616</v>
      </c>
    </row>
    <row r="19642" spans="1:9" hidden="1" x14ac:dyDescent="0.25">
      <c r="A19642" s="60" t="s">
        <v>8315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60"/>
        <v>22500</v>
      </c>
      <c r="H19642" s="69" t="s">
        <v>825</v>
      </c>
      <c r="I19642" s="73" t="s">
        <v>8616</v>
      </c>
    </row>
    <row r="19643" spans="1:9" hidden="1" x14ac:dyDescent="0.25">
      <c r="A19643" s="60" t="s">
        <v>8315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60"/>
        <v>40000</v>
      </c>
      <c r="H19643" s="69" t="s">
        <v>825</v>
      </c>
      <c r="I19643" s="73" t="s">
        <v>8616</v>
      </c>
    </row>
    <row r="19644" spans="1:9" hidden="1" x14ac:dyDescent="0.25">
      <c r="A19644" s="60" t="s">
        <v>8315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60"/>
        <v>182000</v>
      </c>
      <c r="H19644" s="69" t="s">
        <v>825</v>
      </c>
      <c r="I19644" s="73" t="s">
        <v>8616</v>
      </c>
    </row>
    <row r="19645" spans="1:9" hidden="1" x14ac:dyDescent="0.25">
      <c r="A19645" s="60" t="s">
        <v>8315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60"/>
        <v>193500</v>
      </c>
      <c r="H19645" s="69" t="s">
        <v>825</v>
      </c>
      <c r="I19645" s="73" t="s">
        <v>8616</v>
      </c>
    </row>
    <row r="19646" spans="1:9" hidden="1" x14ac:dyDescent="0.25">
      <c r="A19646" s="60" t="s">
        <v>8315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60"/>
        <v>208134</v>
      </c>
      <c r="H19646" s="69" t="s">
        <v>825</v>
      </c>
      <c r="I19646" s="73" t="s">
        <v>8616</v>
      </c>
    </row>
    <row r="19647" spans="1:9" hidden="1" x14ac:dyDescent="0.25">
      <c r="A19647" s="60" t="s">
        <v>8315</v>
      </c>
      <c r="B19647" s="79" t="s">
        <v>8632</v>
      </c>
      <c r="C19647" s="80" t="s">
        <v>8459</v>
      </c>
      <c r="D19647" s="65">
        <v>0.6</v>
      </c>
      <c r="E19647" s="66" t="s">
        <v>137</v>
      </c>
      <c r="F19647" s="67">
        <v>82500</v>
      </c>
      <c r="G19647" s="95">
        <f t="shared" si="560"/>
        <v>49500</v>
      </c>
      <c r="H19647" s="69" t="s">
        <v>825</v>
      </c>
      <c r="I19647" s="73" t="s">
        <v>8616</v>
      </c>
    </row>
    <row r="19648" spans="1:9" hidden="1" x14ac:dyDescent="0.25">
      <c r="A19648" s="60" t="s">
        <v>8315</v>
      </c>
      <c r="B19648" s="79" t="s">
        <v>4579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60"/>
        <v>85000</v>
      </c>
      <c r="H19648" s="69" t="s">
        <v>825</v>
      </c>
      <c r="I19648" s="73" t="s">
        <v>8616</v>
      </c>
    </row>
    <row r="19649" spans="1:9" hidden="1" x14ac:dyDescent="0.25">
      <c r="A19649" s="60" t="s">
        <v>8315</v>
      </c>
      <c r="B19649" s="74" t="s">
        <v>4013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60"/>
        <v>25000</v>
      </c>
      <c r="H19649" s="69" t="s">
        <v>825</v>
      </c>
      <c r="I19649" s="73" t="s">
        <v>8616</v>
      </c>
    </row>
    <row r="19650" spans="1:9" hidden="1" x14ac:dyDescent="0.25">
      <c r="A19650" s="60" t="s">
        <v>8315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60"/>
        <v>12084</v>
      </c>
      <c r="H19650" s="69" t="s">
        <v>825</v>
      </c>
      <c r="I19650" s="73" t="s">
        <v>8616</v>
      </c>
    </row>
    <row r="19651" spans="1:9" hidden="1" x14ac:dyDescent="0.25">
      <c r="A19651" s="60" t="s">
        <v>8315</v>
      </c>
      <c r="B19651" s="79" t="s">
        <v>8330</v>
      </c>
      <c r="C19651" s="75" t="s">
        <v>5315</v>
      </c>
      <c r="D19651" s="65">
        <v>2</v>
      </c>
      <c r="E19651" s="76" t="s">
        <v>31</v>
      </c>
      <c r="F19651" s="72">
        <v>1200000</v>
      </c>
      <c r="G19651" s="95">
        <f t="shared" si="560"/>
        <v>2400000</v>
      </c>
      <c r="H19651" s="69" t="s">
        <v>1032</v>
      </c>
      <c r="I19651" s="73" t="s">
        <v>8616</v>
      </c>
    </row>
    <row r="19652" spans="1:9" hidden="1" x14ac:dyDescent="0.25">
      <c r="A19652" s="60" t="s">
        <v>8315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60"/>
        <v>396000</v>
      </c>
      <c r="H19652" s="69" t="s">
        <v>878</v>
      </c>
      <c r="I19652" s="73"/>
    </row>
    <row r="19653" spans="1:9" hidden="1" x14ac:dyDescent="0.25">
      <c r="A19653" s="60" t="s">
        <v>8315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60"/>
        <v>67500</v>
      </c>
      <c r="H19653" s="69" t="s">
        <v>878</v>
      </c>
      <c r="I19653" s="73"/>
    </row>
    <row r="19654" spans="1:9" hidden="1" x14ac:dyDescent="0.25">
      <c r="A19654" s="60" t="s">
        <v>8315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60"/>
        <v>411500</v>
      </c>
      <c r="H19654" s="69" t="s">
        <v>878</v>
      </c>
      <c r="I19654" s="73"/>
    </row>
    <row r="19655" spans="1:9" hidden="1" x14ac:dyDescent="0.25">
      <c r="A19655" s="60" t="s">
        <v>8315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8315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8315</v>
      </c>
      <c r="B19657" s="94" t="s">
        <v>1087</v>
      </c>
      <c r="C19657" s="60" t="s">
        <v>9581</v>
      </c>
      <c r="D19657" s="60">
        <v>1</v>
      </c>
      <c r="E19657" s="66" t="s">
        <v>31</v>
      </c>
      <c r="F19657" s="61">
        <v>1050000</v>
      </c>
      <c r="G19657" s="68">
        <f t="shared" ref="G19657:G19664" si="561">F19657*D19657</f>
        <v>1050000</v>
      </c>
      <c r="H19657" s="86" t="s">
        <v>552</v>
      </c>
      <c r="I19657" s="60" t="s">
        <v>13720</v>
      </c>
    </row>
    <row r="19658" spans="1:9" hidden="1" x14ac:dyDescent="0.25">
      <c r="A19658" s="60" t="s">
        <v>8315</v>
      </c>
      <c r="B19658" s="94" t="s">
        <v>1087</v>
      </c>
      <c r="C19658" s="60" t="s">
        <v>9548</v>
      </c>
      <c r="D19658" s="60">
        <v>1</v>
      </c>
      <c r="E19658" s="66" t="s">
        <v>31</v>
      </c>
      <c r="F19658" s="61">
        <v>1050000</v>
      </c>
      <c r="G19658" s="68">
        <f t="shared" si="561"/>
        <v>1050000</v>
      </c>
      <c r="H19658" s="86" t="s">
        <v>552</v>
      </c>
      <c r="I19658" s="60" t="s">
        <v>13720</v>
      </c>
    </row>
    <row r="19659" spans="1:9" hidden="1" x14ac:dyDescent="0.25">
      <c r="A19659" s="60" t="s">
        <v>8315</v>
      </c>
      <c r="B19659" s="94" t="s">
        <v>1087</v>
      </c>
      <c r="C19659" s="60" t="s">
        <v>9895</v>
      </c>
      <c r="D19659" s="60">
        <v>1</v>
      </c>
      <c r="E19659" s="66" t="s">
        <v>31</v>
      </c>
      <c r="F19659" s="61">
        <v>1050000</v>
      </c>
      <c r="G19659" s="68">
        <f t="shared" si="561"/>
        <v>1050000</v>
      </c>
      <c r="H19659" s="86" t="s">
        <v>552</v>
      </c>
      <c r="I19659" s="60" t="s">
        <v>13720</v>
      </c>
    </row>
    <row r="19660" spans="1:9" hidden="1" x14ac:dyDescent="0.25">
      <c r="A19660" s="60" t="s">
        <v>8315</v>
      </c>
      <c r="B19660" s="94" t="s">
        <v>1087</v>
      </c>
      <c r="C19660" s="60" t="s">
        <v>9896</v>
      </c>
      <c r="D19660" s="60">
        <v>1</v>
      </c>
      <c r="E19660" s="66" t="s">
        <v>31</v>
      </c>
      <c r="F19660" s="61">
        <v>1050000</v>
      </c>
      <c r="G19660" s="68">
        <f t="shared" si="561"/>
        <v>1050000</v>
      </c>
      <c r="H19660" s="86" t="s">
        <v>552</v>
      </c>
      <c r="I19660" s="60" t="s">
        <v>13720</v>
      </c>
    </row>
    <row r="19661" spans="1:9" hidden="1" x14ac:dyDescent="0.25">
      <c r="A19661" s="60" t="s">
        <v>8315</v>
      </c>
      <c r="B19661" s="74" t="s">
        <v>1087</v>
      </c>
      <c r="C19661" s="60" t="s">
        <v>13721</v>
      </c>
      <c r="D19661" s="60">
        <v>1</v>
      </c>
      <c r="E19661" s="66" t="s">
        <v>31</v>
      </c>
      <c r="F19661" s="61">
        <v>1050000</v>
      </c>
      <c r="G19661" s="68">
        <f t="shared" si="561"/>
        <v>1050000</v>
      </c>
      <c r="H19661" s="86" t="s">
        <v>552</v>
      </c>
      <c r="I19661" s="60" t="s">
        <v>13720</v>
      </c>
    </row>
    <row r="19662" spans="1:9" hidden="1" x14ac:dyDescent="0.25">
      <c r="A19662" s="60" t="s">
        <v>8315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61"/>
        <v>65000</v>
      </c>
      <c r="H19662" s="86" t="s">
        <v>552</v>
      </c>
      <c r="I19662" s="60" t="s">
        <v>13720</v>
      </c>
    </row>
    <row r="19663" spans="1:9" hidden="1" x14ac:dyDescent="0.25">
      <c r="A19663" s="60" t="s">
        <v>8341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61"/>
        <v>24650</v>
      </c>
      <c r="H19663" s="69" t="s">
        <v>953</v>
      </c>
      <c r="I19663" s="73"/>
    </row>
    <row r="19664" spans="1:9" hidden="1" x14ac:dyDescent="0.25">
      <c r="A19664" s="60" t="s">
        <v>8341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61"/>
        <v>93000</v>
      </c>
      <c r="H19664" s="69" t="s">
        <v>169</v>
      </c>
      <c r="I19664" s="73"/>
    </row>
    <row r="19665" spans="1:9" hidden="1" x14ac:dyDescent="0.25">
      <c r="A19665" s="60" t="s">
        <v>8341</v>
      </c>
      <c r="B19665" s="74" t="s">
        <v>8344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8341</v>
      </c>
      <c r="B19666" s="60" t="s">
        <v>8347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8341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8341</v>
      </c>
      <c r="B19668" s="60" t="s">
        <v>7166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8341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8341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62">F19670*D19670</f>
        <v>3310484</v>
      </c>
      <c r="H19670" s="69" t="s">
        <v>1240</v>
      </c>
      <c r="I19670" s="73" t="s">
        <v>13722</v>
      </c>
    </row>
    <row r="19671" spans="1:9" hidden="1" x14ac:dyDescent="0.25">
      <c r="A19671" s="60" t="s">
        <v>8341</v>
      </c>
      <c r="B19671" s="63" t="s">
        <v>13723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8341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62"/>
        <v>188000</v>
      </c>
      <c r="H19672" s="69" t="s">
        <v>1637</v>
      </c>
      <c r="I19672" s="73" t="s">
        <v>9929</v>
      </c>
    </row>
    <row r="19673" spans="1:9" hidden="1" x14ac:dyDescent="0.25">
      <c r="A19673" s="60" t="s">
        <v>8341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62"/>
        <v>40000</v>
      </c>
      <c r="H19673" s="69" t="s">
        <v>1637</v>
      </c>
      <c r="I19673" s="73" t="s">
        <v>9929</v>
      </c>
    </row>
    <row r="19674" spans="1:9" hidden="1" x14ac:dyDescent="0.25">
      <c r="A19674" s="60" t="s">
        <v>8341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62"/>
        <v>14000</v>
      </c>
      <c r="H19674" s="69" t="s">
        <v>1637</v>
      </c>
      <c r="I19674" s="73" t="s">
        <v>9929</v>
      </c>
    </row>
    <row r="19675" spans="1:9" hidden="1" x14ac:dyDescent="0.25">
      <c r="A19675" s="60" t="s">
        <v>8341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62"/>
        <v>21562.5</v>
      </c>
      <c r="H19675" s="69" t="s">
        <v>1637</v>
      </c>
      <c r="I19675" s="73" t="s">
        <v>9929</v>
      </c>
    </row>
    <row r="19676" spans="1:9" hidden="1" x14ac:dyDescent="0.25">
      <c r="A19676" s="60" t="s">
        <v>8341</v>
      </c>
      <c r="B19676" s="60" t="s">
        <v>8342</v>
      </c>
      <c r="C19676" s="60" t="s">
        <v>8343</v>
      </c>
      <c r="D19676" s="65">
        <v>1</v>
      </c>
      <c r="E19676" s="71" t="s">
        <v>7073</v>
      </c>
      <c r="F19676" s="72">
        <v>15500000</v>
      </c>
      <c r="G19676" s="68">
        <f t="shared" si="562"/>
        <v>15500000</v>
      </c>
      <c r="H19676" s="69" t="s">
        <v>1013</v>
      </c>
      <c r="I19676" s="73" t="s">
        <v>13724</v>
      </c>
    </row>
    <row r="19677" spans="1:9" hidden="1" x14ac:dyDescent="0.25">
      <c r="A19677" s="60" t="s">
        <v>8341</v>
      </c>
      <c r="B19677" s="74" t="s">
        <v>8318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62"/>
        <v>50000</v>
      </c>
      <c r="H19677" s="69" t="s">
        <v>13725</v>
      </c>
      <c r="I19677" s="73" t="s">
        <v>13724</v>
      </c>
    </row>
    <row r="19678" spans="1:9" hidden="1" x14ac:dyDescent="0.25">
      <c r="A19678" s="60" t="s">
        <v>8341</v>
      </c>
      <c r="B19678" s="60" t="s">
        <v>8345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62"/>
        <v>15000</v>
      </c>
      <c r="H19678" s="69" t="s">
        <v>7398</v>
      </c>
      <c r="I19678" s="73"/>
    </row>
    <row r="19679" spans="1:9" hidden="1" x14ac:dyDescent="0.25">
      <c r="A19679" s="60" t="s">
        <v>8341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62"/>
        <v>69378</v>
      </c>
      <c r="H19679" s="69" t="s">
        <v>7398</v>
      </c>
      <c r="I19679" s="73"/>
    </row>
    <row r="19680" spans="1:9" hidden="1" x14ac:dyDescent="0.25">
      <c r="A19680" s="60" t="s">
        <v>8341</v>
      </c>
      <c r="B19680" s="60" t="s">
        <v>8346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62"/>
        <v>2000</v>
      </c>
      <c r="H19680" s="69" t="s">
        <v>2992</v>
      </c>
      <c r="I19680" s="73"/>
    </row>
    <row r="19681" spans="1:9" hidden="1" x14ac:dyDescent="0.25">
      <c r="A19681" s="60" t="s">
        <v>8341</v>
      </c>
      <c r="B19681" s="94" t="s">
        <v>8332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8341</v>
      </c>
      <c r="B19682" s="60" t="s">
        <v>8348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62"/>
        <v>215000</v>
      </c>
      <c r="H19682" s="69" t="s">
        <v>1155</v>
      </c>
      <c r="I19682" s="73"/>
    </row>
    <row r="19683" spans="1:9" hidden="1" x14ac:dyDescent="0.25">
      <c r="A19683" s="60" t="s">
        <v>8341</v>
      </c>
      <c r="B19683" s="60" t="s">
        <v>8349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62"/>
        <v>350000</v>
      </c>
      <c r="H19683" s="69" t="s">
        <v>653</v>
      </c>
      <c r="I19683" s="73"/>
    </row>
    <row r="19684" spans="1:9" hidden="1" x14ac:dyDescent="0.25">
      <c r="A19684" s="60" t="s">
        <v>8341</v>
      </c>
      <c r="B19684" s="60" t="s">
        <v>8360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62"/>
        <v>100000</v>
      </c>
      <c r="H19684" s="69" t="s">
        <v>13726</v>
      </c>
      <c r="I19684" s="73" t="s">
        <v>12288</v>
      </c>
    </row>
    <row r="19685" spans="1:9" hidden="1" x14ac:dyDescent="0.25">
      <c r="A19685" s="60" t="s">
        <v>8341</v>
      </c>
      <c r="B19685" s="79" t="s">
        <v>8330</v>
      </c>
      <c r="C19685" s="75" t="s">
        <v>5315</v>
      </c>
      <c r="D19685" s="65">
        <v>2</v>
      </c>
      <c r="E19685" s="76" t="s">
        <v>31</v>
      </c>
      <c r="F19685" s="72">
        <v>1200000</v>
      </c>
      <c r="G19685" s="68">
        <f t="shared" si="562"/>
        <v>2400000</v>
      </c>
      <c r="H19685" s="86" t="s">
        <v>825</v>
      </c>
      <c r="I19685" s="364" t="s">
        <v>8616</v>
      </c>
    </row>
    <row r="19686" spans="1:9" hidden="1" x14ac:dyDescent="0.25">
      <c r="A19686" s="60" t="s">
        <v>8341</v>
      </c>
      <c r="B19686" s="60" t="s">
        <v>8350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62"/>
        <v>1200000</v>
      </c>
      <c r="H19686" s="69" t="s">
        <v>825</v>
      </c>
      <c r="I19686" s="364" t="s">
        <v>8616</v>
      </c>
    </row>
    <row r="19687" spans="1:9" hidden="1" x14ac:dyDescent="0.25">
      <c r="A19687" s="60" t="s">
        <v>8341</v>
      </c>
      <c r="B19687" s="60" t="s">
        <v>8350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8616</v>
      </c>
    </row>
    <row r="19688" spans="1:9" hidden="1" x14ac:dyDescent="0.25">
      <c r="A19688" s="60" t="s">
        <v>8341</v>
      </c>
      <c r="B19688" s="60" t="s">
        <v>8351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8616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atu Gerinda selep 4'' x 6"/>
        <filter val="Batu selep NR 4''"/>
        <filter val="Gerenda Selep 4&quot;"/>
        <filter val="Gerinda Selep  NR 4&quot;"/>
        <filter val="Gerinda Selep 4''"/>
        <filter val="Gerinda Selep 4'' NR"/>
        <filter val="Gerinda Selep 4&quot;"/>
        <filter val="Gerinda Selep 7''"/>
        <filter val="Gerinda Selep 7''  N.R"/>
        <filter val="Gerinda Selep 7'' NR"/>
        <filter val="Gerinda Selep 7&quot;"/>
        <filter val="Gerinda Selep KINIK 4''"/>
        <filter val="GERINDA SELEP KINIK 7&quot;"/>
        <filter val="Gerinda Selep Nippon Resibon 4&quot;"/>
        <filter val="Gerinda Selep NR 4''"/>
        <filter val="Gerinda Selep Resibon 4&quot;"/>
        <filter val="Mata Gerinda Selep 4&quot;"/>
        <filter val="Selep As Kruk Kompress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K5" activePane="bottomRight" state="frozen"/>
      <selection pane="topRight" activeCell="B1" sqref="B1"/>
      <selection pane="bottomLeft" activeCell="A5" sqref="A5"/>
      <selection pane="bottomRight" activeCell="X6" sqref="X6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890" t="s">
        <v>574</v>
      </c>
      <c r="B1" s="890"/>
      <c r="C1" s="890"/>
      <c r="D1" s="890"/>
      <c r="E1" s="890"/>
      <c r="F1" s="890"/>
      <c r="G1" s="890"/>
      <c r="H1" s="890"/>
      <c r="I1" s="890"/>
      <c r="J1" s="890"/>
      <c r="K1" s="890"/>
      <c r="L1" s="890"/>
      <c r="M1" s="890"/>
      <c r="N1" s="890"/>
      <c r="O1" s="890"/>
      <c r="P1" s="890"/>
      <c r="Q1" s="890"/>
      <c r="R1" s="890"/>
      <c r="S1" s="890"/>
      <c r="T1" s="890"/>
      <c r="U1" s="890"/>
      <c r="V1" s="890"/>
      <c r="W1" s="890"/>
      <c r="X1" s="890"/>
      <c r="Y1" s="229"/>
    </row>
    <row r="2" spans="1:29" ht="21.95" customHeight="1" thickBot="1" x14ac:dyDescent="0.3"/>
    <row r="3" spans="1:29" s="232" customFormat="1" ht="21.95" customHeight="1" x14ac:dyDescent="0.25">
      <c r="A3" s="891" t="s">
        <v>537</v>
      </c>
      <c r="B3" s="893" t="s">
        <v>538</v>
      </c>
      <c r="C3" s="894"/>
      <c r="D3" s="894"/>
      <c r="E3" s="895"/>
      <c r="F3" s="887" t="s">
        <v>539</v>
      </c>
      <c r="G3" s="888"/>
      <c r="H3" s="888"/>
      <c r="I3" s="889"/>
      <c r="J3" s="893" t="s">
        <v>540</v>
      </c>
      <c r="K3" s="894"/>
      <c r="L3" s="894"/>
      <c r="M3" s="895"/>
      <c r="N3" s="893" t="s">
        <v>541</v>
      </c>
      <c r="O3" s="894"/>
      <c r="P3" s="894"/>
      <c r="Q3" s="895"/>
      <c r="R3" s="887" t="s">
        <v>542</v>
      </c>
      <c r="S3" s="888"/>
      <c r="T3" s="888"/>
      <c r="U3" s="889"/>
      <c r="V3" s="887" t="s">
        <v>543</v>
      </c>
      <c r="W3" s="888"/>
      <c r="X3" s="888"/>
      <c r="Y3" s="889"/>
      <c r="Z3" s="887" t="s">
        <v>544</v>
      </c>
      <c r="AA3" s="888"/>
      <c r="AB3" s="888"/>
      <c r="AC3" s="889"/>
    </row>
    <row r="4" spans="1:29" s="236" customFormat="1" ht="21.95" customHeight="1" thickBot="1" x14ac:dyDescent="0.3">
      <c r="A4" s="892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60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60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60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81">
        <v>45100</v>
      </c>
      <c r="B8" s="245"/>
      <c r="C8" s="246"/>
      <c r="D8" s="246">
        <f t="shared" ref="D8:D71" si="4">D7+B8-C8</f>
        <v>124</v>
      </c>
      <c r="E8" s="247"/>
      <c r="F8" s="782">
        <v>209</v>
      </c>
      <c r="G8" s="249">
        <v>209</v>
      </c>
      <c r="H8" s="249">
        <f t="shared" ref="H8:H71" si="5">H7+F8-G8</f>
        <v>168.5</v>
      </c>
      <c r="I8" s="250" t="s">
        <v>16400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60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60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16399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60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81">
        <v>45110</v>
      </c>
      <c r="B11" s="245"/>
      <c r="C11" s="246"/>
      <c r="D11" s="246">
        <f t="shared" si="4"/>
        <v>120.5</v>
      </c>
      <c r="E11" s="247"/>
      <c r="F11" s="782">
        <v>209</v>
      </c>
      <c r="G11" s="249"/>
      <c r="H11" s="249">
        <f t="shared" si="5"/>
        <v>374.5</v>
      </c>
      <c r="I11" s="250"/>
      <c r="J11" s="78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60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60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16399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60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60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60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60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60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0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60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60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60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0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60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60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60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0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60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0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60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60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60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60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60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60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81">
        <v>45115</v>
      </c>
      <c r="B31" s="245"/>
      <c r="C31" s="246"/>
      <c r="D31" s="246">
        <f t="shared" si="4"/>
        <v>93</v>
      </c>
      <c r="E31" s="247"/>
      <c r="F31" s="78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60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60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60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10458</v>
      </c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60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60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60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60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60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-11.5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60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-11.5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40</v>
      </c>
      <c r="Y40" s="262" t="s">
        <v>8837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-11.5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40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-11.5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40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-11.5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40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-11.5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40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-11.5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40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-11.5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40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-11.5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40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-11.5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20</v>
      </c>
      <c r="Y48" s="262" t="s">
        <v>16794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83</v>
      </c>
      <c r="E49" s="247"/>
      <c r="F49" s="248"/>
      <c r="G49" s="249"/>
      <c r="H49" s="249">
        <f t="shared" si="5"/>
        <v>149</v>
      </c>
      <c r="I49" s="250"/>
      <c r="J49" s="251"/>
      <c r="K49" s="252"/>
      <c r="L49" s="252">
        <f t="shared" si="6"/>
        <v>59</v>
      </c>
      <c r="M49" s="253"/>
      <c r="N49" s="254"/>
      <c r="O49" s="255"/>
      <c r="P49" s="255">
        <f t="shared" si="0"/>
        <v>-11.5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20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83</v>
      </c>
      <c r="E50" s="247"/>
      <c r="F50" s="248"/>
      <c r="G50" s="249"/>
      <c r="H50" s="249">
        <f t="shared" si="5"/>
        <v>149</v>
      </c>
      <c r="I50" s="250"/>
      <c r="J50" s="251"/>
      <c r="K50" s="252"/>
      <c r="L50" s="252">
        <f t="shared" si="6"/>
        <v>59</v>
      </c>
      <c r="M50" s="253"/>
      <c r="N50" s="254"/>
      <c r="O50" s="255"/>
      <c r="P50" s="255">
        <f t="shared" si="0"/>
        <v>-11.5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20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83</v>
      </c>
      <c r="E51" s="247"/>
      <c r="F51" s="248"/>
      <c r="G51" s="249"/>
      <c r="H51" s="249">
        <f t="shared" si="5"/>
        <v>149</v>
      </c>
      <c r="I51" s="250"/>
      <c r="J51" s="251"/>
      <c r="K51" s="252"/>
      <c r="L51" s="252">
        <f t="shared" si="6"/>
        <v>59</v>
      </c>
      <c r="M51" s="253"/>
      <c r="N51" s="254"/>
      <c r="O51" s="255"/>
      <c r="P51" s="255">
        <f t="shared" si="0"/>
        <v>-11.5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20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83</v>
      </c>
      <c r="E52" s="247"/>
      <c r="F52" s="248"/>
      <c r="G52" s="249"/>
      <c r="H52" s="249">
        <f t="shared" si="5"/>
        <v>149</v>
      </c>
      <c r="I52" s="250"/>
      <c r="J52" s="251"/>
      <c r="K52" s="252"/>
      <c r="L52" s="252">
        <f t="shared" si="6"/>
        <v>59</v>
      </c>
      <c r="M52" s="253"/>
      <c r="N52" s="254"/>
      <c r="O52" s="255"/>
      <c r="P52" s="255">
        <f t="shared" si="0"/>
        <v>-11.5</v>
      </c>
      <c r="Q52" s="256"/>
      <c r="R52" s="257"/>
      <c r="S52" s="258"/>
      <c r="T52" s="258">
        <f t="shared" si="1"/>
        <v>81.5</v>
      </c>
      <c r="U52" s="259"/>
      <c r="V52" s="260"/>
      <c r="W52" s="261"/>
      <c r="X52" s="261">
        <f t="shared" si="2"/>
        <v>20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83</v>
      </c>
      <c r="E53" s="247"/>
      <c r="F53" s="248"/>
      <c r="G53" s="249"/>
      <c r="H53" s="249">
        <f t="shared" si="5"/>
        <v>149</v>
      </c>
      <c r="I53" s="250"/>
      <c r="J53" s="251"/>
      <c r="K53" s="252"/>
      <c r="L53" s="252">
        <f t="shared" si="6"/>
        <v>59</v>
      </c>
      <c r="M53" s="253"/>
      <c r="N53" s="254"/>
      <c r="O53" s="255"/>
      <c r="P53" s="255">
        <f t="shared" si="0"/>
        <v>-11.5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83</v>
      </c>
      <c r="E54" s="247"/>
      <c r="F54" s="248"/>
      <c r="G54" s="249"/>
      <c r="H54" s="249">
        <f t="shared" si="5"/>
        <v>149</v>
      </c>
      <c r="I54" s="250"/>
      <c r="J54" s="251"/>
      <c r="K54" s="252"/>
      <c r="L54" s="252">
        <f t="shared" si="6"/>
        <v>59</v>
      </c>
      <c r="M54" s="253"/>
      <c r="N54" s="254"/>
      <c r="O54" s="255"/>
      <c r="P54" s="255">
        <f t="shared" si="0"/>
        <v>-11.5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83</v>
      </c>
      <c r="E55" s="247"/>
      <c r="F55" s="248"/>
      <c r="G55" s="249"/>
      <c r="H55" s="249">
        <f t="shared" si="5"/>
        <v>149</v>
      </c>
      <c r="I55" s="250"/>
      <c r="J55" s="251"/>
      <c r="K55" s="252"/>
      <c r="L55" s="252">
        <f t="shared" si="6"/>
        <v>59</v>
      </c>
      <c r="M55" s="253"/>
      <c r="N55" s="254"/>
      <c r="O55" s="255"/>
      <c r="P55" s="255">
        <f t="shared" si="0"/>
        <v>-11.5</v>
      </c>
      <c r="Q55" s="256"/>
      <c r="R55" s="257"/>
      <c r="S55" s="258"/>
      <c r="T55" s="258">
        <f t="shared" si="1"/>
        <v>81.5</v>
      </c>
      <c r="U55" s="259"/>
      <c r="V55" s="260"/>
      <c r="W55" s="261"/>
      <c r="X55" s="261">
        <f t="shared" si="2"/>
        <v>20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83</v>
      </c>
      <c r="E56" s="247"/>
      <c r="F56" s="248"/>
      <c r="G56" s="249"/>
      <c r="H56" s="249">
        <f t="shared" si="5"/>
        <v>149</v>
      </c>
      <c r="I56" s="250"/>
      <c r="J56" s="251"/>
      <c r="K56" s="252"/>
      <c r="L56" s="252">
        <f t="shared" si="6"/>
        <v>59</v>
      </c>
      <c r="M56" s="253"/>
      <c r="N56" s="254"/>
      <c r="O56" s="255"/>
      <c r="P56" s="255">
        <f t="shared" si="0"/>
        <v>-11.5</v>
      </c>
      <c r="Q56" s="256"/>
      <c r="R56" s="257"/>
      <c r="S56" s="258"/>
      <c r="T56" s="258">
        <f t="shared" si="1"/>
        <v>81.5</v>
      </c>
      <c r="U56" s="259"/>
      <c r="V56" s="260"/>
      <c r="W56" s="261"/>
      <c r="X56" s="261">
        <f t="shared" si="2"/>
        <v>20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83</v>
      </c>
      <c r="E57" s="247"/>
      <c r="F57" s="248"/>
      <c r="G57" s="249"/>
      <c r="H57" s="249">
        <f t="shared" si="5"/>
        <v>149</v>
      </c>
      <c r="I57" s="250"/>
      <c r="J57" s="251"/>
      <c r="K57" s="252"/>
      <c r="L57" s="252">
        <f t="shared" si="6"/>
        <v>59</v>
      </c>
      <c r="M57" s="253"/>
      <c r="N57" s="254"/>
      <c r="O57" s="255"/>
      <c r="P57" s="255">
        <f t="shared" si="0"/>
        <v>-11.5</v>
      </c>
      <c r="Q57" s="256"/>
      <c r="R57" s="257"/>
      <c r="S57" s="258"/>
      <c r="T57" s="258">
        <f t="shared" si="1"/>
        <v>81.5</v>
      </c>
      <c r="U57" s="259"/>
      <c r="V57" s="260"/>
      <c r="W57" s="261"/>
      <c r="X57" s="261">
        <f t="shared" si="2"/>
        <v>20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83</v>
      </c>
      <c r="E58" s="247"/>
      <c r="F58" s="248"/>
      <c r="G58" s="249"/>
      <c r="H58" s="249">
        <f t="shared" si="5"/>
        <v>149</v>
      </c>
      <c r="I58" s="250"/>
      <c r="J58" s="251"/>
      <c r="K58" s="252"/>
      <c r="L58" s="252">
        <f t="shared" si="6"/>
        <v>59</v>
      </c>
      <c r="M58" s="253"/>
      <c r="N58" s="254"/>
      <c r="O58" s="255"/>
      <c r="P58" s="255">
        <f t="shared" si="0"/>
        <v>-11.5</v>
      </c>
      <c r="Q58" s="256"/>
      <c r="R58" s="257"/>
      <c r="S58" s="258"/>
      <c r="T58" s="258">
        <f t="shared" si="1"/>
        <v>81.5</v>
      </c>
      <c r="U58" s="259"/>
      <c r="V58" s="260"/>
      <c r="W58" s="261"/>
      <c r="X58" s="261">
        <f t="shared" si="2"/>
        <v>20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83</v>
      </c>
      <c r="E59" s="247"/>
      <c r="F59" s="248"/>
      <c r="G59" s="249"/>
      <c r="H59" s="249">
        <f t="shared" si="5"/>
        <v>149</v>
      </c>
      <c r="I59" s="250"/>
      <c r="J59" s="251"/>
      <c r="K59" s="252"/>
      <c r="L59" s="252">
        <f t="shared" si="6"/>
        <v>59</v>
      </c>
      <c r="M59" s="253"/>
      <c r="N59" s="254"/>
      <c r="O59" s="255"/>
      <c r="P59" s="255">
        <f t="shared" si="0"/>
        <v>-11.5</v>
      </c>
      <c r="Q59" s="256"/>
      <c r="R59" s="257"/>
      <c r="S59" s="258"/>
      <c r="T59" s="258">
        <f t="shared" si="1"/>
        <v>81.5</v>
      </c>
      <c r="U59" s="259"/>
      <c r="V59" s="260"/>
      <c r="W59" s="261"/>
      <c r="X59" s="261">
        <f t="shared" si="2"/>
        <v>20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83</v>
      </c>
      <c r="E60" s="247"/>
      <c r="F60" s="248"/>
      <c r="G60" s="249"/>
      <c r="H60" s="249">
        <f t="shared" si="5"/>
        <v>149</v>
      </c>
      <c r="I60" s="250"/>
      <c r="J60" s="251"/>
      <c r="K60" s="252"/>
      <c r="L60" s="252">
        <f t="shared" si="6"/>
        <v>59</v>
      </c>
      <c r="M60" s="253"/>
      <c r="N60" s="254"/>
      <c r="O60" s="255"/>
      <c r="P60" s="255">
        <f t="shared" si="0"/>
        <v>-11.5</v>
      </c>
      <c r="Q60" s="256"/>
      <c r="R60" s="257"/>
      <c r="S60" s="258"/>
      <c r="T60" s="258">
        <f t="shared" si="1"/>
        <v>81.5</v>
      </c>
      <c r="U60" s="259"/>
      <c r="V60" s="260"/>
      <c r="W60" s="261"/>
      <c r="X60" s="261">
        <f t="shared" si="2"/>
        <v>20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83</v>
      </c>
      <c r="E61" s="247"/>
      <c r="F61" s="248"/>
      <c r="G61" s="249"/>
      <c r="H61" s="249">
        <f t="shared" si="5"/>
        <v>149</v>
      </c>
      <c r="I61" s="250"/>
      <c r="J61" s="251"/>
      <c r="K61" s="252"/>
      <c r="L61" s="252">
        <f t="shared" si="6"/>
        <v>59</v>
      </c>
      <c r="M61" s="253"/>
      <c r="N61" s="254"/>
      <c r="O61" s="255"/>
      <c r="P61" s="255">
        <f t="shared" si="0"/>
        <v>-11.5</v>
      </c>
      <c r="Q61" s="256"/>
      <c r="R61" s="257"/>
      <c r="S61" s="258"/>
      <c r="T61" s="258">
        <f t="shared" si="1"/>
        <v>81.5</v>
      </c>
      <c r="U61" s="259"/>
      <c r="V61" s="260"/>
      <c r="W61" s="261"/>
      <c r="X61" s="261">
        <f t="shared" si="2"/>
        <v>20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83</v>
      </c>
      <c r="E62" s="247"/>
      <c r="F62" s="248"/>
      <c r="G62" s="249"/>
      <c r="H62" s="249">
        <f t="shared" si="5"/>
        <v>149</v>
      </c>
      <c r="I62" s="250"/>
      <c r="J62" s="251"/>
      <c r="K62" s="252"/>
      <c r="L62" s="252">
        <f t="shared" si="6"/>
        <v>59</v>
      </c>
      <c r="M62" s="253"/>
      <c r="N62" s="254"/>
      <c r="O62" s="255"/>
      <c r="P62" s="255">
        <f t="shared" si="0"/>
        <v>-11.5</v>
      </c>
      <c r="Q62" s="256"/>
      <c r="R62" s="257"/>
      <c r="S62" s="258"/>
      <c r="T62" s="258">
        <f t="shared" si="1"/>
        <v>81.5</v>
      </c>
      <c r="U62" s="259"/>
      <c r="V62" s="260"/>
      <c r="W62" s="261"/>
      <c r="X62" s="261">
        <f t="shared" si="2"/>
        <v>20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83</v>
      </c>
      <c r="E63" s="247"/>
      <c r="F63" s="248"/>
      <c r="G63" s="249"/>
      <c r="H63" s="249">
        <f t="shared" si="5"/>
        <v>149</v>
      </c>
      <c r="I63" s="250"/>
      <c r="J63" s="251"/>
      <c r="K63" s="252"/>
      <c r="L63" s="252">
        <f t="shared" si="6"/>
        <v>59</v>
      </c>
      <c r="M63" s="268"/>
      <c r="N63" s="254"/>
      <c r="O63" s="255"/>
      <c r="P63" s="255">
        <f t="shared" si="0"/>
        <v>-11.5</v>
      </c>
      <c r="Q63" s="269"/>
      <c r="R63" s="257"/>
      <c r="S63" s="258"/>
      <c r="T63" s="258">
        <f t="shared" si="1"/>
        <v>81.5</v>
      </c>
      <c r="U63" s="259"/>
      <c r="V63" s="260"/>
      <c r="W63" s="261"/>
      <c r="X63" s="261">
        <f t="shared" si="2"/>
        <v>20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83</v>
      </c>
      <c r="E64" s="247"/>
      <c r="F64" s="248"/>
      <c r="G64" s="249"/>
      <c r="H64" s="249">
        <f t="shared" si="5"/>
        <v>149</v>
      </c>
      <c r="I64" s="250"/>
      <c r="J64" s="251"/>
      <c r="K64" s="252"/>
      <c r="L64" s="252">
        <f t="shared" si="6"/>
        <v>59</v>
      </c>
      <c r="M64" s="268"/>
      <c r="N64" s="254"/>
      <c r="O64" s="255"/>
      <c r="P64" s="255">
        <f t="shared" si="0"/>
        <v>-11.5</v>
      </c>
      <c r="Q64" s="269"/>
      <c r="R64" s="257"/>
      <c r="S64" s="258"/>
      <c r="T64" s="258">
        <f t="shared" si="1"/>
        <v>81.5</v>
      </c>
      <c r="U64" s="259"/>
      <c r="V64" s="260"/>
      <c r="W64" s="261"/>
      <c r="X64" s="261">
        <f t="shared" si="2"/>
        <v>20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83</v>
      </c>
      <c r="E65" s="247"/>
      <c r="F65" s="248"/>
      <c r="G65" s="249"/>
      <c r="H65" s="249">
        <f t="shared" si="5"/>
        <v>149</v>
      </c>
      <c r="I65" s="250"/>
      <c r="J65" s="251"/>
      <c r="K65" s="252"/>
      <c r="L65" s="252">
        <f t="shared" si="6"/>
        <v>59</v>
      </c>
      <c r="M65" s="253"/>
      <c r="N65" s="254"/>
      <c r="O65" s="255"/>
      <c r="P65" s="255">
        <f t="shared" si="0"/>
        <v>-11.5</v>
      </c>
      <c r="Q65" s="256"/>
      <c r="R65" s="257"/>
      <c r="S65" s="258"/>
      <c r="T65" s="258">
        <f t="shared" si="1"/>
        <v>81.5</v>
      </c>
      <c r="U65" s="259"/>
      <c r="V65" s="260"/>
      <c r="W65" s="261"/>
      <c r="X65" s="261">
        <f t="shared" si="2"/>
        <v>20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83</v>
      </c>
      <c r="E66" s="247"/>
      <c r="F66" s="248"/>
      <c r="G66" s="249"/>
      <c r="H66" s="249">
        <f t="shared" si="5"/>
        <v>149</v>
      </c>
      <c r="I66" s="250"/>
      <c r="J66" s="251"/>
      <c r="K66" s="252"/>
      <c r="L66" s="252">
        <f t="shared" si="6"/>
        <v>59</v>
      </c>
      <c r="M66" s="253"/>
      <c r="N66" s="254"/>
      <c r="O66" s="255"/>
      <c r="P66" s="255">
        <f t="shared" si="0"/>
        <v>-11.5</v>
      </c>
      <c r="Q66" s="256"/>
      <c r="R66" s="257"/>
      <c r="S66" s="258"/>
      <c r="T66" s="258">
        <f t="shared" si="1"/>
        <v>81.5</v>
      </c>
      <c r="U66" s="259"/>
      <c r="V66" s="260"/>
      <c r="W66" s="261"/>
      <c r="X66" s="261">
        <f t="shared" si="2"/>
        <v>20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83</v>
      </c>
      <c r="E67" s="247"/>
      <c r="F67" s="248"/>
      <c r="G67" s="249"/>
      <c r="H67" s="249">
        <f t="shared" si="5"/>
        <v>149</v>
      </c>
      <c r="I67" s="250"/>
      <c r="J67" s="251"/>
      <c r="K67" s="252"/>
      <c r="L67" s="252">
        <f t="shared" si="6"/>
        <v>59</v>
      </c>
      <c r="M67" s="253"/>
      <c r="N67" s="254"/>
      <c r="O67" s="255"/>
      <c r="P67" s="255">
        <f t="shared" si="0"/>
        <v>-11.5</v>
      </c>
      <c r="Q67" s="256"/>
      <c r="R67" s="257"/>
      <c r="S67" s="258"/>
      <c r="T67" s="258">
        <f t="shared" si="1"/>
        <v>81.5</v>
      </c>
      <c r="U67" s="259"/>
      <c r="V67" s="260"/>
      <c r="W67" s="261"/>
      <c r="X67" s="261">
        <f t="shared" si="2"/>
        <v>20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83</v>
      </c>
      <c r="E68" s="247"/>
      <c r="F68" s="248"/>
      <c r="G68" s="249"/>
      <c r="H68" s="249">
        <f t="shared" si="5"/>
        <v>149</v>
      </c>
      <c r="I68" s="250"/>
      <c r="J68" s="251"/>
      <c r="K68" s="252"/>
      <c r="L68" s="252">
        <f t="shared" si="6"/>
        <v>59</v>
      </c>
      <c r="M68" s="253"/>
      <c r="N68" s="254"/>
      <c r="O68" s="255"/>
      <c r="P68" s="255">
        <f t="shared" si="0"/>
        <v>-11.5</v>
      </c>
      <c r="Q68" s="256"/>
      <c r="R68" s="257"/>
      <c r="S68" s="258"/>
      <c r="T68" s="258">
        <f t="shared" si="1"/>
        <v>81.5</v>
      </c>
      <c r="U68" s="259"/>
      <c r="V68" s="260"/>
      <c r="W68" s="261"/>
      <c r="X68" s="261">
        <f t="shared" si="2"/>
        <v>20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83</v>
      </c>
      <c r="E69" s="247"/>
      <c r="F69" s="248"/>
      <c r="G69" s="249"/>
      <c r="H69" s="249">
        <f t="shared" si="5"/>
        <v>149</v>
      </c>
      <c r="I69" s="250"/>
      <c r="J69" s="251"/>
      <c r="K69" s="252"/>
      <c r="L69" s="252">
        <f t="shared" si="6"/>
        <v>59</v>
      </c>
      <c r="M69" s="253"/>
      <c r="N69" s="254"/>
      <c r="O69" s="255"/>
      <c r="P69" s="255">
        <f t="shared" si="0"/>
        <v>-11.5</v>
      </c>
      <c r="Q69" s="256"/>
      <c r="R69" s="257"/>
      <c r="S69" s="258"/>
      <c r="T69" s="258">
        <f t="shared" si="1"/>
        <v>81.5</v>
      </c>
      <c r="U69" s="259"/>
      <c r="V69" s="260"/>
      <c r="W69" s="261"/>
      <c r="X69" s="261">
        <f t="shared" si="2"/>
        <v>20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83</v>
      </c>
      <c r="E70" s="247"/>
      <c r="F70" s="248"/>
      <c r="G70" s="249"/>
      <c r="H70" s="249">
        <f t="shared" si="5"/>
        <v>149</v>
      </c>
      <c r="I70" s="250"/>
      <c r="J70" s="251"/>
      <c r="K70" s="252"/>
      <c r="L70" s="252">
        <f t="shared" si="6"/>
        <v>59</v>
      </c>
      <c r="M70" s="253"/>
      <c r="N70" s="254"/>
      <c r="O70" s="255"/>
      <c r="P70" s="255">
        <f t="shared" si="0"/>
        <v>-11.5</v>
      </c>
      <c r="Q70" s="256"/>
      <c r="R70" s="257"/>
      <c r="S70" s="258"/>
      <c r="T70" s="258">
        <f t="shared" si="1"/>
        <v>81.5</v>
      </c>
      <c r="U70" s="259"/>
      <c r="V70" s="260"/>
      <c r="W70" s="261"/>
      <c r="X70" s="261">
        <f t="shared" si="2"/>
        <v>20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83</v>
      </c>
      <c r="E71" s="247"/>
      <c r="F71" s="248"/>
      <c r="G71" s="249"/>
      <c r="H71" s="249">
        <f t="shared" si="5"/>
        <v>149</v>
      </c>
      <c r="I71" s="250"/>
      <c r="J71" s="251"/>
      <c r="K71" s="252"/>
      <c r="L71" s="252">
        <f t="shared" si="6"/>
        <v>59</v>
      </c>
      <c r="M71" s="253"/>
      <c r="N71" s="254"/>
      <c r="O71" s="255"/>
      <c r="P71" s="255">
        <f>P70+N71-O71</f>
        <v>-11.5</v>
      </c>
      <c r="Q71" s="256"/>
      <c r="R71" s="257"/>
      <c r="S71" s="258"/>
      <c r="T71" s="258">
        <f>T70+R71-S71</f>
        <v>81.5</v>
      </c>
      <c r="U71" s="259"/>
      <c r="V71" s="260"/>
      <c r="W71" s="261"/>
      <c r="X71" s="261">
        <f>X70+V71-W71</f>
        <v>20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83</v>
      </c>
      <c r="E72" s="273"/>
      <c r="F72" s="274"/>
      <c r="G72" s="275"/>
      <c r="H72" s="275">
        <f>H71+F72-G72</f>
        <v>149</v>
      </c>
      <c r="I72" s="276"/>
      <c r="J72" s="277"/>
      <c r="K72" s="278"/>
      <c r="L72" s="278">
        <f>L71+J72-K72</f>
        <v>59</v>
      </c>
      <c r="M72" s="279"/>
      <c r="N72" s="280"/>
      <c r="O72" s="281"/>
      <c r="P72" s="281">
        <f>P71+N72-O72</f>
        <v>-11.5</v>
      </c>
      <c r="Q72" s="282"/>
      <c r="R72" s="283"/>
      <c r="S72" s="284"/>
      <c r="T72" s="284">
        <f>T71+R72-S72</f>
        <v>81.5</v>
      </c>
      <c r="U72" s="285"/>
      <c r="V72" s="286"/>
      <c r="W72" s="287"/>
      <c r="X72" s="287">
        <f>X71+V72-W72</f>
        <v>20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44</v>
      </c>
      <c r="D73" s="295">
        <f>D72</f>
        <v>83</v>
      </c>
      <c r="E73" s="296"/>
      <c r="F73" s="297">
        <f>SUM(F5:F72)</f>
        <v>627</v>
      </c>
      <c r="G73" s="298">
        <f>SUM(G5:G72)</f>
        <v>650</v>
      </c>
      <c r="H73" s="298">
        <f>H72</f>
        <v>149</v>
      </c>
      <c r="I73" s="299"/>
      <c r="J73" s="300">
        <f>SUM(J5:J72)</f>
        <v>209</v>
      </c>
      <c r="K73" s="301">
        <f>SUM(K5:K72)</f>
        <v>330</v>
      </c>
      <c r="L73" s="302">
        <f>L72</f>
        <v>59</v>
      </c>
      <c r="M73" s="303"/>
      <c r="N73" s="304">
        <f>SUM(N5:N72)</f>
        <v>0</v>
      </c>
      <c r="O73" s="305">
        <f>SUM(O5:O72)</f>
        <v>11.5</v>
      </c>
      <c r="P73" s="306">
        <f>P72</f>
        <v>-11.5</v>
      </c>
      <c r="Q73" s="307"/>
      <c r="R73" s="308">
        <f>SUM(R5:R72)</f>
        <v>0</v>
      </c>
      <c r="S73" s="309">
        <f>SUM(S5:S72)</f>
        <v>53.5</v>
      </c>
      <c r="T73" s="309">
        <f>T72</f>
        <v>81.5</v>
      </c>
      <c r="U73" s="310"/>
      <c r="V73" s="311">
        <f>SUM(V5:V72)</f>
        <v>0</v>
      </c>
      <c r="W73" s="312">
        <f>SUM(W5:W72)</f>
        <v>40</v>
      </c>
      <c r="X73" s="312">
        <f>X72</f>
        <v>20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99.300000000000011</v>
      </c>
      <c r="E75" s="320"/>
      <c r="F75" s="321"/>
      <c r="G75" s="321" t="s">
        <v>572</v>
      </c>
      <c r="H75" s="321">
        <f>H74-H73</f>
        <v>-129</v>
      </c>
      <c r="I75" s="321"/>
      <c r="J75" s="322"/>
      <c r="K75" s="322" t="s">
        <v>573</v>
      </c>
      <c r="L75" s="322">
        <f>L74-L73</f>
        <v>-39</v>
      </c>
      <c r="M75" s="322"/>
      <c r="N75" s="323"/>
      <c r="O75" s="323" t="s">
        <v>572</v>
      </c>
      <c r="P75" s="323">
        <f>P74-P73</f>
        <v>11.5</v>
      </c>
      <c r="Q75" s="323"/>
      <c r="R75" s="324"/>
      <c r="S75" s="324" t="s">
        <v>573</v>
      </c>
      <c r="T75" s="324">
        <f>T74-T73</f>
        <v>98.5</v>
      </c>
      <c r="U75" s="324"/>
      <c r="V75" s="325"/>
      <c r="W75" s="325" t="s">
        <v>573</v>
      </c>
      <c r="X75" s="325">
        <f>X74-X73</f>
        <v>60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17" activePane="bottomLeft" state="frozen"/>
      <selection activeCell="B19683" sqref="B19683"/>
      <selection pane="bottomLeft" activeCell="F1739" sqref="F173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58" customWidth="1"/>
    <col min="5" max="5" width="4.7109375" customWidth="1"/>
    <col min="6" max="6" width="13.42578125" style="69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896" t="s">
        <v>3</v>
      </c>
      <c r="B1" s="898" t="s">
        <v>13727</v>
      </c>
      <c r="C1" s="898"/>
      <c r="D1" s="898"/>
      <c r="E1" s="898"/>
      <c r="F1" s="899"/>
      <c r="G1" s="898"/>
      <c r="H1" s="900"/>
      <c r="I1" s="659"/>
      <c r="J1" s="659"/>
      <c r="K1" s="660"/>
    </row>
    <row r="2" spans="1:11" ht="18.75" x14ac:dyDescent="0.3">
      <c r="A2" s="897"/>
      <c r="B2" s="661" t="s">
        <v>13</v>
      </c>
      <c r="C2" s="662" t="s">
        <v>14</v>
      </c>
      <c r="D2" s="663" t="s">
        <v>15</v>
      </c>
      <c r="E2" s="662"/>
      <c r="F2" s="664" t="s">
        <v>18</v>
      </c>
      <c r="G2" s="662" t="s">
        <v>24</v>
      </c>
      <c r="H2" s="665" t="s">
        <v>13728</v>
      </c>
      <c r="I2" s="666" t="s">
        <v>13729</v>
      </c>
      <c r="J2" s="666" t="s">
        <v>13730</v>
      </c>
      <c r="K2" s="667" t="s">
        <v>13731</v>
      </c>
    </row>
    <row r="3" spans="1:11" x14ac:dyDescent="0.25">
      <c r="A3" s="668">
        <v>1</v>
      </c>
      <c r="B3" s="60" t="s">
        <v>10593</v>
      </c>
      <c r="C3" s="71" t="s">
        <v>13865</v>
      </c>
      <c r="D3" s="65">
        <v>1</v>
      </c>
      <c r="E3" s="66" t="s">
        <v>28</v>
      </c>
      <c r="F3" s="72">
        <v>1275000</v>
      </c>
      <c r="G3" s="86" t="s">
        <v>909</v>
      </c>
      <c r="H3" s="588">
        <v>44621</v>
      </c>
      <c r="I3" s="353" t="s">
        <v>13866</v>
      </c>
      <c r="J3" s="60" t="s">
        <v>13820</v>
      </c>
      <c r="K3" s="77" t="s">
        <v>13867</v>
      </c>
    </row>
    <row r="4" spans="1:11" x14ac:dyDescent="0.25">
      <c r="A4" s="668">
        <v>2</v>
      </c>
      <c r="B4" s="60" t="s">
        <v>10714</v>
      </c>
      <c r="C4" s="60" t="s">
        <v>13868</v>
      </c>
      <c r="D4" s="65">
        <v>1</v>
      </c>
      <c r="E4" s="60" t="s">
        <v>28</v>
      </c>
      <c r="F4" s="105">
        <v>1650000</v>
      </c>
      <c r="G4" s="86" t="s">
        <v>667</v>
      </c>
      <c r="H4" s="588">
        <v>44621</v>
      </c>
      <c r="I4" s="60" t="s">
        <v>13755</v>
      </c>
      <c r="J4" s="60" t="s">
        <v>13732</v>
      </c>
      <c r="K4" s="77" t="s">
        <v>13768</v>
      </c>
    </row>
    <row r="5" spans="1:11" x14ac:dyDescent="0.25">
      <c r="A5" s="668">
        <v>3</v>
      </c>
      <c r="B5" s="60" t="s">
        <v>10714</v>
      </c>
      <c r="C5" s="60" t="s">
        <v>13869</v>
      </c>
      <c r="D5" s="65">
        <v>1</v>
      </c>
      <c r="E5" s="60" t="s">
        <v>31</v>
      </c>
      <c r="F5" s="67">
        <v>1650000</v>
      </c>
      <c r="G5" s="86" t="s">
        <v>667</v>
      </c>
      <c r="H5" s="588">
        <v>44621</v>
      </c>
      <c r="I5" s="60" t="s">
        <v>13752</v>
      </c>
      <c r="K5" s="77" t="s">
        <v>13768</v>
      </c>
    </row>
    <row r="6" spans="1:11" x14ac:dyDescent="0.25">
      <c r="A6" s="668">
        <v>4</v>
      </c>
      <c r="B6" s="74" t="s">
        <v>10599</v>
      </c>
      <c r="C6" s="353" t="s">
        <v>13870</v>
      </c>
      <c r="D6" s="65">
        <v>1</v>
      </c>
      <c r="E6" s="66" t="s">
        <v>28</v>
      </c>
      <c r="F6" s="67">
        <v>1535000</v>
      </c>
      <c r="G6" s="86" t="s">
        <v>667</v>
      </c>
      <c r="H6" s="588">
        <v>44621</v>
      </c>
      <c r="I6" s="60" t="s">
        <v>13787</v>
      </c>
      <c r="K6" s="77" t="s">
        <v>13768</v>
      </c>
    </row>
    <row r="7" spans="1:11" x14ac:dyDescent="0.25">
      <c r="A7" s="668">
        <v>5</v>
      </c>
      <c r="B7" s="74" t="s">
        <v>10599</v>
      </c>
      <c r="C7" s="353" t="s">
        <v>13871</v>
      </c>
      <c r="D7" s="71">
        <v>1</v>
      </c>
      <c r="E7" s="60" t="s">
        <v>31</v>
      </c>
      <c r="F7" s="441">
        <v>1535000</v>
      </c>
      <c r="G7" s="86" t="s">
        <v>667</v>
      </c>
      <c r="H7" s="588">
        <v>44621</v>
      </c>
      <c r="I7" s="60" t="s">
        <v>13788</v>
      </c>
      <c r="K7" s="77" t="s">
        <v>13768</v>
      </c>
    </row>
    <row r="8" spans="1:11" x14ac:dyDescent="0.25">
      <c r="A8" s="668">
        <v>6</v>
      </c>
      <c r="B8" s="60" t="s">
        <v>10593</v>
      </c>
      <c r="C8" s="71" t="s">
        <v>13872</v>
      </c>
      <c r="D8" s="65">
        <v>1</v>
      </c>
      <c r="E8" s="66" t="s">
        <v>28</v>
      </c>
      <c r="F8" s="105">
        <v>1275000</v>
      </c>
      <c r="G8" s="86" t="s">
        <v>3096</v>
      </c>
      <c r="H8" s="588">
        <v>44652</v>
      </c>
      <c r="I8" s="353" t="s">
        <v>13873</v>
      </c>
      <c r="J8" s="60" t="s">
        <v>13820</v>
      </c>
      <c r="K8" s="77" t="s">
        <v>13743</v>
      </c>
    </row>
    <row r="9" spans="1:11" x14ac:dyDescent="0.25">
      <c r="A9" s="668">
        <v>7</v>
      </c>
      <c r="B9" s="60" t="s">
        <v>101</v>
      </c>
      <c r="C9" s="370" t="s">
        <v>10731</v>
      </c>
      <c r="D9" s="65">
        <v>1</v>
      </c>
      <c r="E9" s="66" t="s">
        <v>28</v>
      </c>
      <c r="F9" s="67">
        <v>3097800</v>
      </c>
      <c r="G9" s="86" t="s">
        <v>5987</v>
      </c>
      <c r="H9" s="588">
        <v>44652</v>
      </c>
    </row>
    <row r="10" spans="1:11" x14ac:dyDescent="0.25">
      <c r="A10" s="668">
        <v>8</v>
      </c>
      <c r="B10" s="79" t="s">
        <v>101</v>
      </c>
      <c r="C10" s="87" t="s">
        <v>10733</v>
      </c>
      <c r="D10" s="65">
        <v>1</v>
      </c>
      <c r="E10" s="66" t="s">
        <v>28</v>
      </c>
      <c r="F10" s="67">
        <v>3097800</v>
      </c>
      <c r="G10" s="86" t="s">
        <v>5987</v>
      </c>
      <c r="H10" s="588">
        <v>44652</v>
      </c>
    </row>
    <row r="11" spans="1:11" x14ac:dyDescent="0.25">
      <c r="A11" s="668">
        <v>9</v>
      </c>
      <c r="B11" s="79" t="s">
        <v>101</v>
      </c>
      <c r="C11" s="80" t="s">
        <v>10734</v>
      </c>
      <c r="D11" s="65">
        <v>1</v>
      </c>
      <c r="E11" s="66" t="s">
        <v>28</v>
      </c>
      <c r="F11" s="67">
        <v>3097800</v>
      </c>
      <c r="G11" s="86" t="s">
        <v>560</v>
      </c>
      <c r="H11" s="588">
        <v>44652</v>
      </c>
    </row>
    <row r="12" spans="1:11" x14ac:dyDescent="0.25">
      <c r="A12" s="668">
        <v>10</v>
      </c>
      <c r="B12" s="79" t="s">
        <v>101</v>
      </c>
      <c r="C12" s="60" t="s">
        <v>10735</v>
      </c>
      <c r="D12" s="65">
        <v>1</v>
      </c>
      <c r="E12" s="66" t="s">
        <v>28</v>
      </c>
      <c r="F12" s="67">
        <v>3097800</v>
      </c>
      <c r="G12" s="86" t="s">
        <v>560</v>
      </c>
      <c r="H12" s="588">
        <v>44652</v>
      </c>
    </row>
    <row r="13" spans="1:11" x14ac:dyDescent="0.25">
      <c r="A13" s="668">
        <v>11</v>
      </c>
      <c r="B13" s="79" t="s">
        <v>101</v>
      </c>
      <c r="C13" s="60" t="s">
        <v>10736</v>
      </c>
      <c r="D13" s="65">
        <v>1</v>
      </c>
      <c r="E13" s="66" t="s">
        <v>28</v>
      </c>
      <c r="F13" s="67">
        <v>3097800</v>
      </c>
      <c r="G13" s="86" t="s">
        <v>7195</v>
      </c>
      <c r="H13" s="588">
        <v>44652</v>
      </c>
    </row>
    <row r="14" spans="1:11" x14ac:dyDescent="0.25">
      <c r="A14" s="668">
        <v>12</v>
      </c>
      <c r="B14" s="79" t="s">
        <v>101</v>
      </c>
      <c r="C14" s="60" t="s">
        <v>10737</v>
      </c>
      <c r="D14" s="65">
        <v>1</v>
      </c>
      <c r="E14" s="66" t="s">
        <v>31</v>
      </c>
      <c r="F14" s="67">
        <v>3097800</v>
      </c>
      <c r="G14" s="86" t="s">
        <v>7195</v>
      </c>
      <c r="H14" s="588">
        <v>44652</v>
      </c>
    </row>
    <row r="15" spans="1:11" x14ac:dyDescent="0.25">
      <c r="A15" s="668">
        <v>13</v>
      </c>
      <c r="B15" s="79" t="s">
        <v>4909</v>
      </c>
      <c r="C15" s="60" t="s">
        <v>13874</v>
      </c>
      <c r="D15" s="65">
        <v>1</v>
      </c>
      <c r="E15" s="66" t="s">
        <v>116</v>
      </c>
      <c r="F15" s="90">
        <v>1825000</v>
      </c>
      <c r="G15" s="86" t="s">
        <v>2744</v>
      </c>
      <c r="H15" s="588">
        <v>44713</v>
      </c>
      <c r="I15" s="60" t="s">
        <v>13744</v>
      </c>
      <c r="J15" s="60" t="s">
        <v>13746</v>
      </c>
      <c r="K15" s="77" t="s">
        <v>13875</v>
      </c>
    </row>
    <row r="16" spans="1:11" x14ac:dyDescent="0.25">
      <c r="A16" s="668">
        <v>14</v>
      </c>
      <c r="B16" s="60" t="s">
        <v>4909</v>
      </c>
      <c r="C16" s="60" t="s">
        <v>13876</v>
      </c>
      <c r="D16" s="65">
        <v>1</v>
      </c>
      <c r="E16" s="66" t="s">
        <v>116</v>
      </c>
      <c r="F16" s="72">
        <v>1825000</v>
      </c>
      <c r="G16" s="86" t="s">
        <v>2744</v>
      </c>
      <c r="H16" s="588">
        <v>44713</v>
      </c>
      <c r="I16" s="60" t="s">
        <v>13739</v>
      </c>
      <c r="K16" s="77" t="s">
        <v>13875</v>
      </c>
    </row>
    <row r="17" spans="1:11" x14ac:dyDescent="0.25">
      <c r="A17" s="668">
        <v>15</v>
      </c>
      <c r="B17" s="60" t="s">
        <v>4909</v>
      </c>
      <c r="C17" s="60" t="s">
        <v>13877</v>
      </c>
      <c r="D17" s="65">
        <v>1</v>
      </c>
      <c r="E17" s="66" t="s">
        <v>116</v>
      </c>
      <c r="F17" s="72">
        <v>1825000</v>
      </c>
      <c r="G17" s="86" t="s">
        <v>138</v>
      </c>
      <c r="H17" s="588">
        <v>44713</v>
      </c>
      <c r="I17" s="353" t="s">
        <v>13857</v>
      </c>
    </row>
    <row r="18" spans="1:11" x14ac:dyDescent="0.25">
      <c r="A18" s="668">
        <v>16</v>
      </c>
      <c r="B18" s="60" t="s">
        <v>4909</v>
      </c>
      <c r="C18" s="60" t="s">
        <v>13878</v>
      </c>
      <c r="D18" s="65">
        <v>1</v>
      </c>
      <c r="E18" s="76" t="s">
        <v>71</v>
      </c>
      <c r="F18" s="72">
        <v>1825000</v>
      </c>
      <c r="G18" s="86" t="s">
        <v>138</v>
      </c>
      <c r="H18" s="588">
        <v>44713</v>
      </c>
      <c r="I18" s="60" t="s">
        <v>13745</v>
      </c>
      <c r="J18" s="60" t="s">
        <v>13732</v>
      </c>
      <c r="K18" s="77" t="s">
        <v>13879</v>
      </c>
    </row>
    <row r="19" spans="1:11" x14ac:dyDescent="0.25">
      <c r="A19" s="668">
        <v>17</v>
      </c>
      <c r="B19" s="60" t="s">
        <v>4909</v>
      </c>
      <c r="C19" s="60" t="s">
        <v>13880</v>
      </c>
      <c r="D19" s="65">
        <v>1</v>
      </c>
      <c r="E19" s="372" t="s">
        <v>71</v>
      </c>
      <c r="F19" s="72">
        <v>1825000</v>
      </c>
      <c r="G19" s="86" t="s">
        <v>166</v>
      </c>
      <c r="H19" s="588">
        <v>44743</v>
      </c>
      <c r="I19" s="60" t="s">
        <v>13770</v>
      </c>
      <c r="J19" s="60" t="s">
        <v>13881</v>
      </c>
      <c r="K19" s="532">
        <v>44536</v>
      </c>
    </row>
    <row r="20" spans="1:11" x14ac:dyDescent="0.25">
      <c r="A20" s="668">
        <v>18</v>
      </c>
      <c r="B20" s="60" t="s">
        <v>4909</v>
      </c>
      <c r="C20" s="60" t="s">
        <v>13882</v>
      </c>
      <c r="D20" s="65">
        <v>1</v>
      </c>
      <c r="E20" s="66" t="s">
        <v>71</v>
      </c>
      <c r="F20" s="72">
        <v>1825000</v>
      </c>
      <c r="G20" s="86" t="s">
        <v>166</v>
      </c>
      <c r="H20" s="588">
        <v>44743</v>
      </c>
      <c r="I20" s="353" t="s">
        <v>13838</v>
      </c>
      <c r="J20" s="60" t="s">
        <v>13883</v>
      </c>
    </row>
    <row r="21" spans="1:11" x14ac:dyDescent="0.25">
      <c r="A21" s="668">
        <v>19</v>
      </c>
      <c r="B21" s="60" t="s">
        <v>10593</v>
      </c>
      <c r="C21" s="60" t="s">
        <v>13884</v>
      </c>
      <c r="D21" s="65">
        <v>1</v>
      </c>
      <c r="E21" s="66" t="s">
        <v>28</v>
      </c>
      <c r="F21" s="72">
        <v>1275000</v>
      </c>
      <c r="G21" s="86" t="s">
        <v>2007</v>
      </c>
      <c r="H21" s="588">
        <v>44774</v>
      </c>
      <c r="I21" s="60" t="s">
        <v>13885</v>
      </c>
      <c r="J21" s="60" t="s">
        <v>13820</v>
      </c>
      <c r="K21" s="77" t="s">
        <v>13794</v>
      </c>
    </row>
    <row r="22" spans="1:11" x14ac:dyDescent="0.25">
      <c r="A22" s="668">
        <v>20</v>
      </c>
      <c r="B22" s="60" t="s">
        <v>4909</v>
      </c>
      <c r="C22" s="60" t="s">
        <v>13886</v>
      </c>
      <c r="D22" s="65">
        <v>1</v>
      </c>
      <c r="E22" s="60" t="s">
        <v>71</v>
      </c>
      <c r="F22" s="105">
        <v>1825000</v>
      </c>
      <c r="G22" s="86" t="s">
        <v>825</v>
      </c>
      <c r="H22" s="588">
        <v>44866</v>
      </c>
      <c r="I22" s="60" t="s">
        <v>13763</v>
      </c>
      <c r="J22" s="60" t="s">
        <v>13732</v>
      </c>
      <c r="K22" s="77" t="s">
        <v>13762</v>
      </c>
    </row>
    <row r="23" spans="1:11" x14ac:dyDescent="0.25">
      <c r="A23" s="668">
        <v>21</v>
      </c>
      <c r="B23" s="60" t="s">
        <v>4909</v>
      </c>
      <c r="C23" s="60" t="s">
        <v>13887</v>
      </c>
      <c r="D23" s="60">
        <v>1</v>
      </c>
      <c r="E23" s="66" t="s">
        <v>71</v>
      </c>
      <c r="F23" s="89">
        <v>1825000</v>
      </c>
      <c r="G23" s="86" t="s">
        <v>825</v>
      </c>
      <c r="H23" s="588">
        <v>44866</v>
      </c>
    </row>
    <row r="24" spans="1:11" x14ac:dyDescent="0.25">
      <c r="A24" s="668">
        <v>22</v>
      </c>
      <c r="B24" s="60" t="s">
        <v>4352</v>
      </c>
      <c r="C24" s="60" t="s">
        <v>10784</v>
      </c>
      <c r="D24" s="65">
        <v>1</v>
      </c>
      <c r="E24" s="66" t="s">
        <v>28</v>
      </c>
      <c r="F24" s="105">
        <v>1450000</v>
      </c>
      <c r="G24" s="86" t="s">
        <v>552</v>
      </c>
      <c r="H24" s="588">
        <v>44866</v>
      </c>
      <c r="I24" s="60" t="s">
        <v>13888</v>
      </c>
    </row>
    <row r="25" spans="1:11" x14ac:dyDescent="0.25">
      <c r="A25" s="668">
        <v>23</v>
      </c>
      <c r="B25" s="60" t="s">
        <v>4352</v>
      </c>
      <c r="C25" s="60" t="s">
        <v>10786</v>
      </c>
      <c r="D25" s="65">
        <v>1</v>
      </c>
      <c r="E25" s="66" t="s">
        <v>28</v>
      </c>
      <c r="F25" s="67">
        <v>1450000</v>
      </c>
      <c r="G25" s="86" t="s">
        <v>552</v>
      </c>
      <c r="H25" s="588">
        <v>44866</v>
      </c>
      <c r="I25" s="60" t="s">
        <v>13888</v>
      </c>
    </row>
    <row r="26" spans="1:11" x14ac:dyDescent="0.25">
      <c r="A26" s="668">
        <v>24</v>
      </c>
      <c r="B26" s="60" t="s">
        <v>4352</v>
      </c>
      <c r="C26" s="370" t="s">
        <v>10787</v>
      </c>
      <c r="D26" s="65">
        <v>1</v>
      </c>
      <c r="E26" s="66" t="s">
        <v>28</v>
      </c>
      <c r="F26" s="67">
        <v>1450000</v>
      </c>
      <c r="G26" s="86" t="s">
        <v>552</v>
      </c>
      <c r="H26" s="588">
        <v>44866</v>
      </c>
      <c r="I26" s="60" t="s">
        <v>13888</v>
      </c>
    </row>
    <row r="27" spans="1:11" x14ac:dyDescent="0.25">
      <c r="A27" s="668">
        <v>25</v>
      </c>
      <c r="B27" s="60" t="s">
        <v>4352</v>
      </c>
      <c r="C27" s="87" t="s">
        <v>10788</v>
      </c>
      <c r="D27" s="65">
        <v>1</v>
      </c>
      <c r="E27" s="66" t="s">
        <v>28</v>
      </c>
      <c r="F27" s="67">
        <v>1450000</v>
      </c>
      <c r="G27" s="86" t="s">
        <v>552</v>
      </c>
      <c r="H27" s="588">
        <v>44866</v>
      </c>
      <c r="I27" s="60" t="s">
        <v>13888</v>
      </c>
    </row>
    <row r="28" spans="1:11" x14ac:dyDescent="0.25">
      <c r="A28" s="668">
        <v>26</v>
      </c>
      <c r="B28" s="60" t="s">
        <v>10593</v>
      </c>
      <c r="C28" s="191" t="s">
        <v>10792</v>
      </c>
      <c r="D28" s="65">
        <v>1</v>
      </c>
      <c r="E28" s="60" t="s">
        <v>28</v>
      </c>
      <c r="F28" s="90">
        <v>1275000</v>
      </c>
      <c r="G28" s="86" t="s">
        <v>953</v>
      </c>
      <c r="H28" s="588">
        <v>44896</v>
      </c>
      <c r="I28" s="353" t="s">
        <v>13889</v>
      </c>
      <c r="J28" s="60" t="s">
        <v>13848</v>
      </c>
      <c r="K28" s="532">
        <v>43837</v>
      </c>
    </row>
    <row r="29" spans="1:11" x14ac:dyDescent="0.25">
      <c r="A29" s="668">
        <v>27</v>
      </c>
      <c r="B29" s="60" t="s">
        <v>4909</v>
      </c>
      <c r="C29" s="71" t="s">
        <v>13890</v>
      </c>
      <c r="D29" s="65">
        <v>1</v>
      </c>
      <c r="E29" s="66" t="s">
        <v>28</v>
      </c>
      <c r="F29" s="68">
        <v>1825000</v>
      </c>
      <c r="G29" s="86" t="s">
        <v>1105</v>
      </c>
      <c r="H29" s="588">
        <v>44896</v>
      </c>
      <c r="I29" s="60" t="s">
        <v>13756</v>
      </c>
      <c r="J29" s="60" t="s">
        <v>13732</v>
      </c>
      <c r="K29" s="532">
        <v>44383</v>
      </c>
    </row>
    <row r="30" spans="1:11" x14ac:dyDescent="0.25">
      <c r="A30" s="668">
        <v>28</v>
      </c>
      <c r="B30" s="60" t="s">
        <v>4909</v>
      </c>
      <c r="C30" s="74" t="s">
        <v>13891</v>
      </c>
      <c r="D30" s="65">
        <v>1</v>
      </c>
      <c r="E30" s="66" t="s">
        <v>28</v>
      </c>
      <c r="F30" s="68">
        <v>1825000</v>
      </c>
      <c r="G30" s="86" t="s">
        <v>1105</v>
      </c>
      <c r="H30" s="588">
        <v>44896</v>
      </c>
    </row>
    <row r="31" spans="1:11" x14ac:dyDescent="0.25">
      <c r="A31" s="668">
        <v>29</v>
      </c>
      <c r="B31" s="60" t="s">
        <v>10593</v>
      </c>
      <c r="C31" s="71" t="s">
        <v>10810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13892</v>
      </c>
    </row>
    <row r="32" spans="1:11" x14ac:dyDescent="0.25">
      <c r="A32" s="668">
        <v>30</v>
      </c>
      <c r="B32" s="60" t="s">
        <v>10593</v>
      </c>
      <c r="C32" s="71" t="s">
        <v>10812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13892</v>
      </c>
    </row>
    <row r="33" spans="1:15" x14ac:dyDescent="0.25">
      <c r="A33" s="668">
        <v>31</v>
      </c>
      <c r="B33" s="60" t="s">
        <v>5010</v>
      </c>
      <c r="C33" s="60" t="s">
        <v>10813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13892</v>
      </c>
    </row>
    <row r="34" spans="1:15" x14ac:dyDescent="0.25">
      <c r="A34" s="668">
        <v>32</v>
      </c>
      <c r="B34" s="60" t="s">
        <v>5010</v>
      </c>
      <c r="C34" s="60" t="s">
        <v>10814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13892</v>
      </c>
    </row>
    <row r="35" spans="1:15" x14ac:dyDescent="0.25">
      <c r="A35" s="668">
        <v>33</v>
      </c>
      <c r="B35" s="74" t="s">
        <v>10599</v>
      </c>
      <c r="C35" s="60" t="s">
        <v>10815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13892</v>
      </c>
    </row>
    <row r="36" spans="1:15" x14ac:dyDescent="0.25">
      <c r="A36" s="668">
        <v>34</v>
      </c>
      <c r="B36" s="74" t="s">
        <v>10599</v>
      </c>
      <c r="C36" s="60" t="s">
        <v>10816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13892</v>
      </c>
    </row>
    <row r="37" spans="1:15" x14ac:dyDescent="0.25">
      <c r="A37" s="668">
        <v>35</v>
      </c>
      <c r="B37" s="74" t="s">
        <v>10599</v>
      </c>
      <c r="C37" s="60" t="s">
        <v>10817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13892</v>
      </c>
    </row>
    <row r="38" spans="1:15" x14ac:dyDescent="0.25">
      <c r="A38" s="668">
        <v>36</v>
      </c>
      <c r="B38" s="74" t="s">
        <v>10599</v>
      </c>
      <c r="C38" s="60" t="s">
        <v>10818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13892</v>
      </c>
    </row>
    <row r="39" spans="1:15" x14ac:dyDescent="0.25">
      <c r="A39" s="668">
        <v>37</v>
      </c>
      <c r="B39" s="74" t="s">
        <v>10599</v>
      </c>
      <c r="C39" s="60" t="s">
        <v>10819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13892</v>
      </c>
    </row>
    <row r="40" spans="1:15" x14ac:dyDescent="0.25">
      <c r="A40" s="668">
        <v>38</v>
      </c>
      <c r="B40" s="74" t="s">
        <v>10599</v>
      </c>
      <c r="C40" s="60" t="s">
        <v>10820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13892</v>
      </c>
    </row>
    <row r="41" spans="1:15" x14ac:dyDescent="0.25">
      <c r="A41" s="668">
        <v>39</v>
      </c>
      <c r="B41" s="60" t="s">
        <v>5010</v>
      </c>
      <c r="C41" s="60" t="s">
        <v>13893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13894</v>
      </c>
      <c r="I41" s="353" t="s">
        <v>13895</v>
      </c>
      <c r="J41" s="60" t="s">
        <v>13896</v>
      </c>
      <c r="K41" s="77" t="s">
        <v>13858</v>
      </c>
    </row>
    <row r="42" spans="1:15" x14ac:dyDescent="0.25">
      <c r="A42" s="668">
        <v>40</v>
      </c>
      <c r="B42" s="60" t="s">
        <v>5010</v>
      </c>
      <c r="C42" s="353" t="s">
        <v>13897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13898</v>
      </c>
      <c r="I42" s="353" t="s">
        <v>13899</v>
      </c>
      <c r="K42" s="532">
        <v>44502</v>
      </c>
      <c r="N42">
        <v>8</v>
      </c>
      <c r="O42" t="s">
        <v>13738</v>
      </c>
    </row>
    <row r="43" spans="1:15" x14ac:dyDescent="0.25">
      <c r="A43" s="668">
        <v>41</v>
      </c>
      <c r="B43" s="60" t="s">
        <v>5010</v>
      </c>
      <c r="C43" s="353" t="s">
        <v>13900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13898</v>
      </c>
      <c r="I43" s="353" t="s">
        <v>13901</v>
      </c>
      <c r="K43" s="77" t="s">
        <v>13902</v>
      </c>
    </row>
    <row r="44" spans="1:15" x14ac:dyDescent="0.25">
      <c r="A44" s="668">
        <v>42</v>
      </c>
      <c r="B44" s="60" t="s">
        <v>10852</v>
      </c>
      <c r="C44" s="60" t="s">
        <v>10853</v>
      </c>
      <c r="D44" s="60">
        <v>1</v>
      </c>
      <c r="E44" s="60" t="s">
        <v>28</v>
      </c>
      <c r="F44" s="602">
        <v>1500000</v>
      </c>
      <c r="G44" s="86" t="s">
        <v>1266</v>
      </c>
      <c r="H44" s="86" t="s">
        <v>13898</v>
      </c>
    </row>
    <row r="45" spans="1:15" x14ac:dyDescent="0.25">
      <c r="A45" s="668">
        <v>43</v>
      </c>
      <c r="B45" s="60" t="s">
        <v>10852</v>
      </c>
      <c r="C45" s="60" t="s">
        <v>10854</v>
      </c>
      <c r="D45" s="60">
        <v>1</v>
      </c>
      <c r="E45" s="60" t="s">
        <v>28</v>
      </c>
      <c r="F45" s="602">
        <v>1500000</v>
      </c>
      <c r="G45" s="86" t="s">
        <v>1266</v>
      </c>
      <c r="H45" s="86" t="s">
        <v>13898</v>
      </c>
    </row>
    <row r="46" spans="1:15" x14ac:dyDescent="0.25">
      <c r="A46" s="668">
        <v>44</v>
      </c>
      <c r="B46" s="60" t="s">
        <v>10852</v>
      </c>
      <c r="C46" s="60" t="s">
        <v>10855</v>
      </c>
      <c r="D46" s="60">
        <v>1</v>
      </c>
      <c r="E46" s="60" t="s">
        <v>28</v>
      </c>
      <c r="F46" s="602">
        <v>1500000</v>
      </c>
      <c r="G46" s="86" t="s">
        <v>1266</v>
      </c>
      <c r="H46" s="86" t="s">
        <v>13898</v>
      </c>
    </row>
    <row r="47" spans="1:15" x14ac:dyDescent="0.25">
      <c r="A47" s="668">
        <v>45</v>
      </c>
      <c r="B47" s="60" t="s">
        <v>10852</v>
      </c>
      <c r="C47" s="60" t="s">
        <v>10856</v>
      </c>
      <c r="D47" s="60">
        <v>1</v>
      </c>
      <c r="E47" s="60" t="s">
        <v>28</v>
      </c>
      <c r="F47" s="602">
        <v>1500000</v>
      </c>
      <c r="G47" s="86" t="s">
        <v>1266</v>
      </c>
      <c r="H47" s="86" t="s">
        <v>13898</v>
      </c>
    </row>
    <row r="48" spans="1:15" x14ac:dyDescent="0.25">
      <c r="A48" s="668">
        <v>46</v>
      </c>
      <c r="B48" s="60" t="s">
        <v>10852</v>
      </c>
      <c r="C48" s="60" t="s">
        <v>10857</v>
      </c>
      <c r="D48" s="60">
        <v>1</v>
      </c>
      <c r="E48" s="60" t="s">
        <v>28</v>
      </c>
      <c r="F48" s="602">
        <v>1500000</v>
      </c>
      <c r="G48" s="86" t="s">
        <v>1266</v>
      </c>
      <c r="H48" s="86" t="s">
        <v>13898</v>
      </c>
    </row>
    <row r="49" spans="1:13" x14ac:dyDescent="0.25">
      <c r="A49" s="668">
        <v>47</v>
      </c>
      <c r="B49" s="60" t="s">
        <v>10852</v>
      </c>
      <c r="C49" s="60" t="s">
        <v>10858</v>
      </c>
      <c r="D49" s="60">
        <v>1</v>
      </c>
      <c r="E49" s="60" t="s">
        <v>28</v>
      </c>
      <c r="F49" s="602">
        <v>1500000</v>
      </c>
      <c r="G49" s="86" t="s">
        <v>1266</v>
      </c>
      <c r="H49" s="86" t="s">
        <v>13898</v>
      </c>
    </row>
    <row r="50" spans="1:13" x14ac:dyDescent="0.25">
      <c r="A50" s="668">
        <v>48</v>
      </c>
      <c r="B50" s="60" t="s">
        <v>10852</v>
      </c>
      <c r="C50" s="60" t="s">
        <v>10859</v>
      </c>
      <c r="D50" s="60">
        <v>1</v>
      </c>
      <c r="E50" s="60" t="s">
        <v>28</v>
      </c>
      <c r="F50" s="602">
        <v>1500000</v>
      </c>
      <c r="G50" s="86" t="s">
        <v>1266</v>
      </c>
      <c r="H50" s="86" t="s">
        <v>13898</v>
      </c>
    </row>
    <row r="51" spans="1:13" x14ac:dyDescent="0.25">
      <c r="A51" s="668">
        <v>49</v>
      </c>
      <c r="B51" s="74" t="s">
        <v>10599</v>
      </c>
      <c r="C51" s="60" t="s">
        <v>10860</v>
      </c>
      <c r="D51" s="60">
        <v>1</v>
      </c>
      <c r="E51" s="60" t="s">
        <v>28</v>
      </c>
      <c r="F51" s="602">
        <v>1535000</v>
      </c>
      <c r="G51" s="86" t="s">
        <v>1266</v>
      </c>
      <c r="H51" s="86" t="s">
        <v>13898</v>
      </c>
    </row>
    <row r="52" spans="1:13" x14ac:dyDescent="0.25">
      <c r="A52" s="668">
        <v>50</v>
      </c>
      <c r="B52" s="74" t="s">
        <v>10599</v>
      </c>
      <c r="C52" s="60" t="s">
        <v>13903</v>
      </c>
      <c r="D52" s="60">
        <v>1</v>
      </c>
      <c r="E52" s="60" t="s">
        <v>28</v>
      </c>
      <c r="F52" s="602">
        <v>1535000</v>
      </c>
      <c r="G52" s="86" t="s">
        <v>1266</v>
      </c>
      <c r="H52" s="86" t="s">
        <v>13898</v>
      </c>
    </row>
    <row r="53" spans="1:13" x14ac:dyDescent="0.25">
      <c r="A53" s="668">
        <v>51</v>
      </c>
      <c r="B53" s="74" t="s">
        <v>10599</v>
      </c>
      <c r="C53" s="60" t="s">
        <v>10863</v>
      </c>
      <c r="D53" s="60">
        <v>1</v>
      </c>
      <c r="E53" s="60" t="s">
        <v>28</v>
      </c>
      <c r="F53" s="602">
        <v>1535000</v>
      </c>
      <c r="G53" s="86" t="s">
        <v>1266</v>
      </c>
      <c r="H53" s="86" t="s">
        <v>13898</v>
      </c>
    </row>
    <row r="54" spans="1:13" x14ac:dyDescent="0.25">
      <c r="A54" s="668">
        <v>52</v>
      </c>
      <c r="B54" s="60" t="s">
        <v>4352</v>
      </c>
      <c r="C54" s="60" t="s">
        <v>10843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13898</v>
      </c>
    </row>
    <row r="55" spans="1:13" x14ac:dyDescent="0.25">
      <c r="A55" s="668">
        <v>53</v>
      </c>
      <c r="B55" s="60" t="s">
        <v>4352</v>
      </c>
      <c r="C55" s="60" t="s">
        <v>10844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13898</v>
      </c>
    </row>
    <row r="56" spans="1:13" x14ac:dyDescent="0.25">
      <c r="A56" s="668">
        <v>54</v>
      </c>
      <c r="B56" s="60" t="s">
        <v>4352</v>
      </c>
      <c r="C56" s="71" t="s">
        <v>10845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13898</v>
      </c>
    </row>
    <row r="57" spans="1:13" x14ac:dyDescent="0.25">
      <c r="A57" s="668">
        <v>55</v>
      </c>
      <c r="B57" s="60" t="s">
        <v>4352</v>
      </c>
      <c r="C57" s="601" t="s">
        <v>10846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13898</v>
      </c>
    </row>
    <row r="58" spans="1:13" x14ac:dyDescent="0.25">
      <c r="A58" s="668">
        <v>56</v>
      </c>
      <c r="B58" s="60" t="s">
        <v>4352</v>
      </c>
      <c r="C58" s="60" t="s">
        <v>10847</v>
      </c>
      <c r="D58" s="60">
        <v>1</v>
      </c>
      <c r="E58" s="60" t="s">
        <v>28</v>
      </c>
      <c r="F58" s="602">
        <v>1500000</v>
      </c>
      <c r="G58" s="86" t="s">
        <v>696</v>
      </c>
      <c r="H58" s="86" t="s">
        <v>13898</v>
      </c>
    </row>
    <row r="59" spans="1:13" x14ac:dyDescent="0.25">
      <c r="A59" s="668">
        <v>57</v>
      </c>
      <c r="B59" s="60" t="s">
        <v>4352</v>
      </c>
      <c r="C59" s="71" t="s">
        <v>10848</v>
      </c>
      <c r="D59" s="60">
        <v>1</v>
      </c>
      <c r="E59" s="60" t="s">
        <v>31</v>
      </c>
      <c r="F59" s="602">
        <v>1500000</v>
      </c>
      <c r="G59" s="86" t="s">
        <v>696</v>
      </c>
      <c r="H59" s="86" t="s">
        <v>13898</v>
      </c>
    </row>
    <row r="60" spans="1:13" x14ac:dyDescent="0.25">
      <c r="A60" s="668">
        <v>58</v>
      </c>
      <c r="B60" s="60" t="s">
        <v>4352</v>
      </c>
      <c r="C60" s="60" t="s">
        <v>10849</v>
      </c>
      <c r="D60" s="60">
        <v>1</v>
      </c>
      <c r="E60" s="60" t="s">
        <v>28</v>
      </c>
      <c r="F60" s="602">
        <v>1500000</v>
      </c>
      <c r="G60" s="86" t="s">
        <v>696</v>
      </c>
      <c r="H60" s="86" t="s">
        <v>13898</v>
      </c>
      <c r="L60">
        <v>10</v>
      </c>
      <c r="M60">
        <v>14</v>
      </c>
    </row>
    <row r="61" spans="1:13" x14ac:dyDescent="0.25">
      <c r="A61" s="668">
        <v>59</v>
      </c>
      <c r="B61" s="74" t="s">
        <v>10599</v>
      </c>
      <c r="C61" s="60" t="s">
        <v>10881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4667</v>
      </c>
      <c r="I61" s="353" t="s">
        <v>13904</v>
      </c>
      <c r="K61" s="77" t="s">
        <v>13905</v>
      </c>
    </row>
    <row r="62" spans="1:13" x14ac:dyDescent="0.25">
      <c r="A62" s="668">
        <v>60</v>
      </c>
      <c r="B62" s="74" t="s">
        <v>10599</v>
      </c>
      <c r="C62" s="60" t="s">
        <v>10882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4667</v>
      </c>
      <c r="I62" s="353" t="s">
        <v>13906</v>
      </c>
      <c r="K62" s="77" t="s">
        <v>13905</v>
      </c>
    </row>
    <row r="63" spans="1:13" x14ac:dyDescent="0.25">
      <c r="A63" s="668">
        <v>61</v>
      </c>
      <c r="B63" s="60" t="s">
        <v>4428</v>
      </c>
      <c r="C63" s="60" t="s">
        <v>10890</v>
      </c>
      <c r="D63" s="71">
        <v>1</v>
      </c>
      <c r="E63" s="60" t="s">
        <v>116</v>
      </c>
      <c r="F63" s="441">
        <v>1700000</v>
      </c>
      <c r="G63" s="86" t="s">
        <v>714</v>
      </c>
      <c r="H63" s="86" t="s">
        <v>13907</v>
      </c>
      <c r="I63" s="60" t="s">
        <v>13790</v>
      </c>
      <c r="J63" s="60" t="s">
        <v>13908</v>
      </c>
    </row>
    <row r="64" spans="1:13" x14ac:dyDescent="0.25">
      <c r="A64" s="668">
        <v>62</v>
      </c>
      <c r="B64" s="60" t="s">
        <v>101</v>
      </c>
      <c r="C64" s="60" t="s">
        <v>10905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4694</v>
      </c>
    </row>
    <row r="65" spans="1:11" x14ac:dyDescent="0.25">
      <c r="A65" s="668">
        <v>63</v>
      </c>
      <c r="B65" s="79" t="s">
        <v>101</v>
      </c>
      <c r="C65" s="60" t="s">
        <v>10907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4694</v>
      </c>
    </row>
    <row r="66" spans="1:11" x14ac:dyDescent="0.25">
      <c r="A66" s="668">
        <v>64</v>
      </c>
      <c r="B66" s="79" t="s">
        <v>101</v>
      </c>
      <c r="C66" s="60" t="s">
        <v>10908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4694</v>
      </c>
    </row>
    <row r="67" spans="1:11" x14ac:dyDescent="0.25">
      <c r="A67" s="668">
        <v>65</v>
      </c>
      <c r="B67" s="79" t="s">
        <v>101</v>
      </c>
      <c r="C67" s="60" t="s">
        <v>10909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4694</v>
      </c>
    </row>
    <row r="68" spans="1:11" x14ac:dyDescent="0.25">
      <c r="A68" s="668">
        <v>66</v>
      </c>
      <c r="B68" s="79" t="s">
        <v>101</v>
      </c>
      <c r="C68" s="60" t="s">
        <v>10910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4694</v>
      </c>
    </row>
    <row r="69" spans="1:11" x14ac:dyDescent="0.25">
      <c r="A69" s="668">
        <v>67</v>
      </c>
      <c r="B69" s="79" t="s">
        <v>101</v>
      </c>
      <c r="C69" s="60" t="s">
        <v>10911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4694</v>
      </c>
    </row>
    <row r="70" spans="1:11" x14ac:dyDescent="0.25">
      <c r="A70" s="668">
        <v>68</v>
      </c>
      <c r="B70" s="94" t="s">
        <v>10599</v>
      </c>
      <c r="C70" s="60" t="s">
        <v>13909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4711</v>
      </c>
      <c r="I70" s="353" t="s">
        <v>13910</v>
      </c>
      <c r="J70" s="60" t="s">
        <v>13911</v>
      </c>
      <c r="K70" s="77" t="s">
        <v>13809</v>
      </c>
    </row>
    <row r="71" spans="1:11" x14ac:dyDescent="0.25">
      <c r="A71" s="668">
        <v>69</v>
      </c>
      <c r="B71" s="74" t="s">
        <v>10599</v>
      </c>
      <c r="C71" s="353" t="s">
        <v>13912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4711</v>
      </c>
      <c r="I71" s="353" t="s">
        <v>13913</v>
      </c>
      <c r="J71" s="60" t="s">
        <v>13914</v>
      </c>
      <c r="K71" s="77" t="s">
        <v>13914</v>
      </c>
    </row>
    <row r="72" spans="1:11" x14ac:dyDescent="0.25">
      <c r="A72" s="668">
        <v>70</v>
      </c>
      <c r="B72" s="60" t="s">
        <v>5010</v>
      </c>
      <c r="C72" s="353" t="s">
        <v>13915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4711</v>
      </c>
    </row>
    <row r="73" spans="1:11" x14ac:dyDescent="0.25">
      <c r="A73" s="668">
        <v>71</v>
      </c>
      <c r="B73" s="74" t="s">
        <v>10599</v>
      </c>
      <c r="C73" s="71" t="s">
        <v>10941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4717</v>
      </c>
      <c r="I73" s="353" t="s">
        <v>13916</v>
      </c>
      <c r="J73" s="60" t="s">
        <v>13917</v>
      </c>
    </row>
    <row r="74" spans="1:11" x14ac:dyDescent="0.25">
      <c r="A74" s="668">
        <v>72</v>
      </c>
      <c r="B74" s="74" t="s">
        <v>10599</v>
      </c>
      <c r="C74" s="60" t="s">
        <v>10943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4717</v>
      </c>
      <c r="I74" s="353" t="s">
        <v>13918</v>
      </c>
      <c r="J74" s="60" t="s">
        <v>67</v>
      </c>
    </row>
    <row r="75" spans="1:11" x14ac:dyDescent="0.25">
      <c r="A75" s="668">
        <v>73</v>
      </c>
      <c r="B75" s="60" t="s">
        <v>4909</v>
      </c>
      <c r="C75" s="60" t="s">
        <v>10952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4717</v>
      </c>
      <c r="J75" s="60" t="s">
        <v>1</v>
      </c>
    </row>
    <row r="76" spans="1:11" x14ac:dyDescent="0.25">
      <c r="A76" s="668">
        <v>74</v>
      </c>
      <c r="B76" s="60" t="s">
        <v>4909</v>
      </c>
      <c r="C76" s="60" t="s">
        <v>10954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4717</v>
      </c>
    </row>
    <row r="77" spans="1:11" x14ac:dyDescent="0.25">
      <c r="A77" s="668">
        <v>75</v>
      </c>
      <c r="B77" s="60" t="s">
        <v>4909</v>
      </c>
      <c r="C77" s="60" t="s">
        <v>4914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4717</v>
      </c>
    </row>
    <row r="78" spans="1:11" x14ac:dyDescent="0.25">
      <c r="A78" s="668">
        <v>76</v>
      </c>
      <c r="B78" s="60" t="s">
        <v>4909</v>
      </c>
      <c r="C78" s="60" t="s">
        <v>13919</v>
      </c>
      <c r="D78" s="65">
        <v>1</v>
      </c>
      <c r="E78" s="372" t="s">
        <v>116</v>
      </c>
      <c r="F78" s="72">
        <v>1825000</v>
      </c>
      <c r="G78" s="86" t="s">
        <v>1041</v>
      </c>
      <c r="H78" s="86" t="s">
        <v>4740</v>
      </c>
      <c r="I78" s="60" t="s">
        <v>13751</v>
      </c>
      <c r="J78" s="60" t="s">
        <v>13746</v>
      </c>
      <c r="K78" s="77" t="s">
        <v>13750</v>
      </c>
    </row>
    <row r="79" spans="1:11" x14ac:dyDescent="0.25">
      <c r="A79" s="668">
        <v>77</v>
      </c>
      <c r="B79" s="60" t="s">
        <v>4909</v>
      </c>
      <c r="C79" s="60" t="s">
        <v>13920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4740</v>
      </c>
    </row>
    <row r="80" spans="1:11" x14ac:dyDescent="0.25">
      <c r="A80" s="668">
        <v>78</v>
      </c>
      <c r="B80" s="60" t="s">
        <v>4909</v>
      </c>
      <c r="C80" s="60" t="s">
        <v>13921</v>
      </c>
      <c r="D80" s="65">
        <v>1</v>
      </c>
      <c r="E80" s="66" t="s">
        <v>116</v>
      </c>
      <c r="F80" s="72" t="s">
        <v>13842</v>
      </c>
      <c r="G80" s="86" t="s">
        <v>126</v>
      </c>
      <c r="H80" s="86" t="s">
        <v>4757</v>
      </c>
      <c r="I80" s="60" t="s">
        <v>13747</v>
      </c>
      <c r="J80" s="60" t="s">
        <v>13922</v>
      </c>
      <c r="K80" s="532">
        <v>44509</v>
      </c>
    </row>
    <row r="81" spans="1:11" x14ac:dyDescent="0.25">
      <c r="A81" s="668">
        <v>79</v>
      </c>
      <c r="B81" s="60" t="s">
        <v>4909</v>
      </c>
      <c r="C81" s="60" t="s">
        <v>13923</v>
      </c>
      <c r="D81" s="65">
        <v>1</v>
      </c>
      <c r="E81" s="66" t="s">
        <v>116</v>
      </c>
      <c r="F81" s="72" t="s">
        <v>13842</v>
      </c>
      <c r="G81" s="86" t="s">
        <v>126</v>
      </c>
      <c r="H81" s="86" t="s">
        <v>4757</v>
      </c>
      <c r="I81" s="60" t="s">
        <v>13748</v>
      </c>
      <c r="J81" s="60" t="s">
        <v>13924</v>
      </c>
      <c r="K81" s="532">
        <v>44509</v>
      </c>
    </row>
    <row r="82" spans="1:11" x14ac:dyDescent="0.25">
      <c r="A82" s="668">
        <v>80</v>
      </c>
      <c r="B82" s="77" t="s">
        <v>10969</v>
      </c>
      <c r="C82" s="370" t="s">
        <v>10970</v>
      </c>
      <c r="D82" s="65">
        <v>1</v>
      </c>
      <c r="E82" s="372" t="s">
        <v>28</v>
      </c>
      <c r="F82" s="72">
        <v>3400000</v>
      </c>
      <c r="G82" s="86" t="s">
        <v>696</v>
      </c>
      <c r="H82" s="86" t="s">
        <v>4791</v>
      </c>
    </row>
    <row r="83" spans="1:11" x14ac:dyDescent="0.25">
      <c r="A83" s="668">
        <v>81</v>
      </c>
      <c r="B83" s="77" t="s">
        <v>10969</v>
      </c>
      <c r="C83" s="370" t="s">
        <v>10972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4791</v>
      </c>
    </row>
    <row r="84" spans="1:11" x14ac:dyDescent="0.25">
      <c r="A84" s="668">
        <v>83</v>
      </c>
      <c r="B84" s="77" t="s">
        <v>10969</v>
      </c>
      <c r="C84" s="370" t="s">
        <v>10973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4791</v>
      </c>
    </row>
    <row r="85" spans="1:11" x14ac:dyDescent="0.25">
      <c r="A85" s="668">
        <v>84</v>
      </c>
      <c r="B85" s="77" t="s">
        <v>10969</v>
      </c>
      <c r="C85" s="370" t="s">
        <v>10974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4791</v>
      </c>
    </row>
    <row r="86" spans="1:11" x14ac:dyDescent="0.25">
      <c r="A86" s="668">
        <v>85</v>
      </c>
      <c r="B86" s="77" t="s">
        <v>10969</v>
      </c>
      <c r="C86" s="370" t="s">
        <v>10975</v>
      </c>
      <c r="D86" s="65">
        <v>1</v>
      </c>
      <c r="E86" s="66" t="s">
        <v>31</v>
      </c>
      <c r="F86" s="72">
        <v>3400000</v>
      </c>
      <c r="G86" s="86" t="s">
        <v>13925</v>
      </c>
      <c r="H86" s="86" t="s">
        <v>4791</v>
      </c>
    </row>
    <row r="87" spans="1:11" x14ac:dyDescent="0.25">
      <c r="A87" s="668">
        <v>86</v>
      </c>
      <c r="B87" s="77" t="s">
        <v>10969</v>
      </c>
      <c r="C87" s="353" t="s">
        <v>10976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4791</v>
      </c>
    </row>
    <row r="88" spans="1:11" x14ac:dyDescent="0.25">
      <c r="A88" s="668">
        <v>87</v>
      </c>
      <c r="B88" s="77" t="s">
        <v>10969</v>
      </c>
      <c r="C88" s="353" t="s">
        <v>10977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4791</v>
      </c>
    </row>
    <row r="89" spans="1:11" x14ac:dyDescent="0.25">
      <c r="A89" s="668">
        <v>88</v>
      </c>
      <c r="B89" s="77" t="s">
        <v>10969</v>
      </c>
      <c r="C89" s="353" t="s">
        <v>10978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4791</v>
      </c>
    </row>
    <row r="90" spans="1:11" x14ac:dyDescent="0.25">
      <c r="A90" s="668">
        <v>89</v>
      </c>
      <c r="B90" s="60" t="s">
        <v>4909</v>
      </c>
      <c r="C90" s="60" t="s">
        <v>13926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4791</v>
      </c>
      <c r="I90" s="60" t="s">
        <v>13927</v>
      </c>
      <c r="J90" s="60" t="s">
        <v>13746</v>
      </c>
      <c r="K90" s="77" t="s">
        <v>13875</v>
      </c>
    </row>
    <row r="91" spans="1:11" x14ac:dyDescent="0.25">
      <c r="A91" s="668">
        <v>90</v>
      </c>
      <c r="B91" s="60" t="s">
        <v>4909</v>
      </c>
      <c r="C91" s="71" t="s">
        <v>13928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4791</v>
      </c>
    </row>
    <row r="92" spans="1:11" x14ac:dyDescent="0.25">
      <c r="A92" s="668">
        <v>91</v>
      </c>
      <c r="B92" s="60" t="s">
        <v>4909</v>
      </c>
      <c r="C92" s="79" t="s">
        <v>13929</v>
      </c>
      <c r="D92" s="71">
        <v>1</v>
      </c>
      <c r="E92" s="60" t="s">
        <v>116</v>
      </c>
      <c r="F92" s="441" t="s">
        <v>13842</v>
      </c>
      <c r="G92" s="86" t="s">
        <v>2007</v>
      </c>
      <c r="H92" s="86" t="s">
        <v>4799</v>
      </c>
      <c r="I92" s="60" t="s">
        <v>13790</v>
      </c>
      <c r="J92" s="60" t="s">
        <v>13732</v>
      </c>
      <c r="K92" s="77" t="s">
        <v>13930</v>
      </c>
    </row>
    <row r="93" spans="1:11" x14ac:dyDescent="0.25">
      <c r="A93" s="668">
        <v>92</v>
      </c>
      <c r="B93" s="60" t="s">
        <v>4909</v>
      </c>
      <c r="C93" s="60" t="s">
        <v>13931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4799</v>
      </c>
      <c r="I93" s="60" t="s">
        <v>13757</v>
      </c>
      <c r="J93" s="60" t="s">
        <v>13932</v>
      </c>
    </row>
    <row r="94" spans="1:11" x14ac:dyDescent="0.25">
      <c r="A94" s="668">
        <v>93</v>
      </c>
      <c r="B94" s="60" t="s">
        <v>4909</v>
      </c>
      <c r="C94" s="60" t="s">
        <v>13933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4809</v>
      </c>
    </row>
    <row r="95" spans="1:11" x14ac:dyDescent="0.25">
      <c r="A95" s="668">
        <v>94</v>
      </c>
      <c r="B95" s="60" t="s">
        <v>4909</v>
      </c>
      <c r="C95" s="60" t="s">
        <v>13934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4809</v>
      </c>
    </row>
    <row r="96" spans="1:11" x14ac:dyDescent="0.25">
      <c r="A96" s="668">
        <v>95</v>
      </c>
      <c r="B96" s="60" t="s">
        <v>5010</v>
      </c>
      <c r="C96" s="77" t="s">
        <v>13935</v>
      </c>
      <c r="D96" s="65">
        <v>1</v>
      </c>
      <c r="E96" s="66" t="s">
        <v>28</v>
      </c>
      <c r="F96" s="67">
        <v>1270000</v>
      </c>
      <c r="G96" s="86" t="s">
        <v>3462</v>
      </c>
      <c r="H96" s="588">
        <v>44683</v>
      </c>
      <c r="I96" s="353" t="s">
        <v>13936</v>
      </c>
      <c r="J96" s="60" t="s">
        <v>13896</v>
      </c>
      <c r="K96" s="77" t="s">
        <v>13785</v>
      </c>
    </row>
    <row r="97" spans="1:12" x14ac:dyDescent="0.25">
      <c r="A97" s="668">
        <v>96</v>
      </c>
      <c r="B97" s="74" t="s">
        <v>10599</v>
      </c>
      <c r="C97" s="77" t="s">
        <v>13937</v>
      </c>
      <c r="D97" s="65">
        <v>1</v>
      </c>
      <c r="E97" s="60" t="s">
        <v>31</v>
      </c>
      <c r="F97" s="67">
        <v>1535000</v>
      </c>
      <c r="G97" s="86" t="s">
        <v>3530</v>
      </c>
      <c r="H97" s="588">
        <v>44693</v>
      </c>
      <c r="I97" s="353" t="s">
        <v>13938</v>
      </c>
      <c r="J97" s="60" t="s">
        <v>13732</v>
      </c>
      <c r="K97" s="77" t="s">
        <v>3976</v>
      </c>
    </row>
    <row r="98" spans="1:12" x14ac:dyDescent="0.25">
      <c r="A98" s="668">
        <v>97</v>
      </c>
      <c r="B98" s="74" t="s">
        <v>10599</v>
      </c>
      <c r="C98" s="77" t="s">
        <v>13939</v>
      </c>
      <c r="D98" s="65">
        <v>1</v>
      </c>
      <c r="E98" s="66" t="s">
        <v>31</v>
      </c>
      <c r="F98" s="89">
        <v>1535000</v>
      </c>
      <c r="G98" s="86" t="s">
        <v>3530</v>
      </c>
      <c r="H98" s="588">
        <v>44693</v>
      </c>
      <c r="I98" s="353" t="s">
        <v>13940</v>
      </c>
      <c r="J98" s="60" t="s">
        <v>13941</v>
      </c>
      <c r="K98" s="77" t="s">
        <v>3976</v>
      </c>
    </row>
    <row r="99" spans="1:12" x14ac:dyDescent="0.25">
      <c r="A99" s="668">
        <v>98</v>
      </c>
      <c r="B99" s="60" t="s">
        <v>4909</v>
      </c>
      <c r="C99" s="77" t="s">
        <v>13942</v>
      </c>
      <c r="D99" s="65">
        <v>1</v>
      </c>
      <c r="E99" s="66" t="s">
        <v>71</v>
      </c>
      <c r="F99" s="90">
        <v>1825000</v>
      </c>
      <c r="G99" s="86" t="s">
        <v>1101</v>
      </c>
      <c r="H99" s="588">
        <v>44683</v>
      </c>
      <c r="I99" s="60" t="s">
        <v>12710</v>
      </c>
      <c r="J99" s="60" t="s">
        <v>13746</v>
      </c>
      <c r="K99" s="77" t="s">
        <v>13809</v>
      </c>
    </row>
    <row r="100" spans="1:12" x14ac:dyDescent="0.25">
      <c r="A100" s="668">
        <v>99</v>
      </c>
      <c r="B100" s="60" t="s">
        <v>5010</v>
      </c>
      <c r="C100" s="77" t="s">
        <v>13943</v>
      </c>
      <c r="D100" s="65">
        <v>1</v>
      </c>
      <c r="E100" s="66" t="s">
        <v>28</v>
      </c>
      <c r="F100" s="105">
        <v>1270000</v>
      </c>
      <c r="G100" s="86" t="s">
        <v>2214</v>
      </c>
      <c r="H100" s="588">
        <v>44683</v>
      </c>
      <c r="I100" s="353" t="s">
        <v>13944</v>
      </c>
      <c r="J100" s="60" t="s">
        <v>13896</v>
      </c>
      <c r="K100" s="532">
        <v>44385</v>
      </c>
    </row>
    <row r="101" spans="1:12" x14ac:dyDescent="0.25">
      <c r="A101" s="668">
        <v>100</v>
      </c>
      <c r="B101" s="60" t="s">
        <v>5010</v>
      </c>
      <c r="C101" s="60" t="s">
        <v>11052</v>
      </c>
      <c r="D101" s="65">
        <v>1</v>
      </c>
      <c r="E101" s="66" t="s">
        <v>28</v>
      </c>
      <c r="F101" s="67">
        <v>1270000</v>
      </c>
      <c r="G101" s="86" t="s">
        <v>11053</v>
      </c>
      <c r="H101" s="588">
        <v>44775</v>
      </c>
    </row>
    <row r="102" spans="1:12" x14ac:dyDescent="0.25">
      <c r="A102" s="668">
        <v>101</v>
      </c>
      <c r="B102" s="60" t="s">
        <v>5010</v>
      </c>
      <c r="C102" s="60" t="s">
        <v>11054</v>
      </c>
      <c r="D102" s="65">
        <v>1</v>
      </c>
      <c r="E102" s="60" t="s">
        <v>28</v>
      </c>
      <c r="F102" s="67">
        <v>1270000</v>
      </c>
      <c r="G102" s="86" t="s">
        <v>11053</v>
      </c>
      <c r="H102" s="588">
        <v>44775</v>
      </c>
    </row>
    <row r="103" spans="1:12" x14ac:dyDescent="0.25">
      <c r="A103" s="668">
        <v>102</v>
      </c>
      <c r="B103" s="60" t="s">
        <v>5010</v>
      </c>
      <c r="C103" s="60" t="s">
        <v>11055</v>
      </c>
      <c r="D103" s="65">
        <v>1</v>
      </c>
      <c r="E103" s="66" t="s">
        <v>28</v>
      </c>
      <c r="F103" s="89">
        <v>1270000</v>
      </c>
      <c r="G103" s="86" t="s">
        <v>11053</v>
      </c>
      <c r="H103" s="588">
        <v>44775</v>
      </c>
    </row>
    <row r="104" spans="1:12" x14ac:dyDescent="0.25">
      <c r="A104" s="668">
        <v>103</v>
      </c>
      <c r="B104" s="60" t="s">
        <v>5010</v>
      </c>
      <c r="C104" s="60" t="s">
        <v>11056</v>
      </c>
      <c r="D104" s="65">
        <v>1</v>
      </c>
      <c r="E104" s="66" t="s">
        <v>28</v>
      </c>
      <c r="F104" s="90">
        <v>1270000</v>
      </c>
      <c r="G104" s="86" t="s">
        <v>11053</v>
      </c>
      <c r="H104" s="588">
        <v>44775</v>
      </c>
    </row>
    <row r="105" spans="1:12" x14ac:dyDescent="0.25">
      <c r="A105" s="668">
        <v>104</v>
      </c>
      <c r="B105" s="60" t="s">
        <v>5010</v>
      </c>
      <c r="C105" s="60" t="s">
        <v>11057</v>
      </c>
      <c r="D105" s="65">
        <v>1</v>
      </c>
      <c r="E105" s="60" t="s">
        <v>28</v>
      </c>
      <c r="F105" s="105">
        <v>1270000</v>
      </c>
      <c r="G105" s="86" t="s">
        <v>1266</v>
      </c>
      <c r="H105" s="588">
        <v>44806</v>
      </c>
    </row>
    <row r="106" spans="1:12" x14ac:dyDescent="0.25">
      <c r="A106" s="668">
        <v>105</v>
      </c>
      <c r="B106" s="60" t="s">
        <v>5010</v>
      </c>
      <c r="C106" s="60" t="s">
        <v>11059</v>
      </c>
      <c r="D106" s="65">
        <v>1</v>
      </c>
      <c r="E106" s="60" t="s">
        <v>28</v>
      </c>
      <c r="F106" s="67">
        <v>1270000</v>
      </c>
      <c r="G106" s="86" t="s">
        <v>1266</v>
      </c>
      <c r="H106" s="588">
        <v>44806</v>
      </c>
      <c r="L106">
        <v>2</v>
      </c>
    </row>
    <row r="107" spans="1:12" x14ac:dyDescent="0.25">
      <c r="A107" s="668">
        <v>106</v>
      </c>
      <c r="B107" s="74" t="s">
        <v>10599</v>
      </c>
      <c r="C107" s="60" t="s">
        <v>11060</v>
      </c>
      <c r="D107" s="65">
        <v>1</v>
      </c>
      <c r="E107" s="60" t="s">
        <v>28</v>
      </c>
      <c r="F107" s="67">
        <v>1535000</v>
      </c>
      <c r="G107" s="86" t="s">
        <v>1266</v>
      </c>
      <c r="H107" s="588">
        <v>44806</v>
      </c>
    </row>
    <row r="108" spans="1:12" x14ac:dyDescent="0.25">
      <c r="A108" s="668">
        <v>107</v>
      </c>
      <c r="B108" s="74" t="s">
        <v>10599</v>
      </c>
      <c r="C108" s="60" t="s">
        <v>11061</v>
      </c>
      <c r="D108" s="65">
        <v>1</v>
      </c>
      <c r="E108" s="60" t="s">
        <v>28</v>
      </c>
      <c r="F108" s="67">
        <v>1535000</v>
      </c>
      <c r="G108" s="86" t="s">
        <v>1266</v>
      </c>
      <c r="H108" s="588">
        <v>44806</v>
      </c>
    </row>
    <row r="109" spans="1:12" x14ac:dyDescent="0.25">
      <c r="A109" s="668">
        <v>108</v>
      </c>
      <c r="B109" s="74" t="s">
        <v>10599</v>
      </c>
      <c r="C109" s="71" t="s">
        <v>11062</v>
      </c>
      <c r="D109" s="65">
        <v>1</v>
      </c>
      <c r="E109" s="66" t="s">
        <v>28</v>
      </c>
      <c r="F109" s="67">
        <v>1535000</v>
      </c>
      <c r="G109" s="86" t="s">
        <v>1266</v>
      </c>
      <c r="H109" s="588">
        <v>44806</v>
      </c>
    </row>
    <row r="110" spans="1:12" x14ac:dyDescent="0.25">
      <c r="A110" s="668">
        <v>109</v>
      </c>
      <c r="B110" s="74" t="s">
        <v>10599</v>
      </c>
      <c r="C110" s="79" t="s">
        <v>11063</v>
      </c>
      <c r="D110" s="65">
        <v>1</v>
      </c>
      <c r="E110" s="66" t="s">
        <v>31</v>
      </c>
      <c r="F110" s="67">
        <v>1535000</v>
      </c>
      <c r="G110" s="86" t="s">
        <v>1266</v>
      </c>
      <c r="H110" s="588">
        <v>44806</v>
      </c>
    </row>
    <row r="111" spans="1:12" x14ac:dyDescent="0.25">
      <c r="A111" s="668">
        <v>110</v>
      </c>
      <c r="B111" s="74" t="s">
        <v>10599</v>
      </c>
      <c r="C111" s="75" t="s">
        <v>11064</v>
      </c>
      <c r="D111" s="65">
        <v>1</v>
      </c>
      <c r="E111" s="66" t="s">
        <v>31</v>
      </c>
      <c r="F111" s="67">
        <v>1535000</v>
      </c>
      <c r="G111" s="86" t="s">
        <v>1266</v>
      </c>
      <c r="H111" s="588">
        <v>44806</v>
      </c>
    </row>
    <row r="112" spans="1:12" x14ac:dyDescent="0.25">
      <c r="A112" s="668">
        <v>111</v>
      </c>
      <c r="B112" s="74" t="s">
        <v>10599</v>
      </c>
      <c r="C112" s="370" t="s">
        <v>11065</v>
      </c>
      <c r="D112" s="65">
        <v>1</v>
      </c>
      <c r="E112" s="66" t="s">
        <v>28</v>
      </c>
      <c r="F112" s="67">
        <v>1535000</v>
      </c>
      <c r="G112" s="86" t="s">
        <v>1266</v>
      </c>
      <c r="H112" s="588">
        <v>44806</v>
      </c>
    </row>
    <row r="113" spans="1:11" x14ac:dyDescent="0.25">
      <c r="A113" s="668">
        <v>112</v>
      </c>
      <c r="B113" s="60" t="s">
        <v>4909</v>
      </c>
      <c r="C113" s="80" t="s">
        <v>13945</v>
      </c>
      <c r="D113" s="65">
        <v>1</v>
      </c>
      <c r="E113" s="66" t="s">
        <v>31</v>
      </c>
      <c r="F113" s="67">
        <v>1900000</v>
      </c>
      <c r="G113" s="86" t="s">
        <v>1101</v>
      </c>
      <c r="H113" s="588">
        <v>44775</v>
      </c>
    </row>
    <row r="114" spans="1:11" x14ac:dyDescent="0.25">
      <c r="A114" s="668">
        <v>113</v>
      </c>
      <c r="B114" s="74" t="s">
        <v>10599</v>
      </c>
      <c r="C114" s="75" t="s">
        <v>11082</v>
      </c>
      <c r="D114" s="71">
        <v>1</v>
      </c>
      <c r="E114" s="66" t="s">
        <v>28</v>
      </c>
      <c r="F114" s="67">
        <v>1535000</v>
      </c>
      <c r="G114" s="86" t="s">
        <v>2003</v>
      </c>
      <c r="H114" s="588">
        <v>44897</v>
      </c>
    </row>
    <row r="115" spans="1:11" x14ac:dyDescent="0.25">
      <c r="A115" s="668">
        <v>114</v>
      </c>
      <c r="B115" s="74" t="s">
        <v>10599</v>
      </c>
      <c r="C115" s="60" t="s">
        <v>11084</v>
      </c>
      <c r="D115" s="71">
        <v>1</v>
      </c>
      <c r="E115" s="66" t="s">
        <v>28</v>
      </c>
      <c r="F115" s="67">
        <v>1535000</v>
      </c>
      <c r="G115" s="86" t="s">
        <v>2003</v>
      </c>
      <c r="H115" s="588">
        <v>44897</v>
      </c>
    </row>
    <row r="116" spans="1:11" x14ac:dyDescent="0.25">
      <c r="A116" s="668">
        <v>115</v>
      </c>
      <c r="B116" s="60" t="s">
        <v>4909</v>
      </c>
      <c r="C116" s="60" t="s">
        <v>13946</v>
      </c>
      <c r="D116" s="65">
        <v>1</v>
      </c>
      <c r="E116" s="66" t="s">
        <v>31</v>
      </c>
      <c r="F116" s="67">
        <v>1900000</v>
      </c>
      <c r="G116" s="86" t="s">
        <v>166</v>
      </c>
      <c r="H116" s="588">
        <v>44897</v>
      </c>
    </row>
    <row r="117" spans="1:11" x14ac:dyDescent="0.25">
      <c r="A117" s="668">
        <v>116</v>
      </c>
      <c r="B117" s="60" t="s">
        <v>4909</v>
      </c>
      <c r="C117" s="60" t="s">
        <v>13946</v>
      </c>
      <c r="D117" s="65">
        <v>1</v>
      </c>
      <c r="E117" s="66" t="s">
        <v>31</v>
      </c>
      <c r="F117" s="67">
        <v>1900000</v>
      </c>
      <c r="G117" s="86" t="s">
        <v>166</v>
      </c>
      <c r="H117" s="588">
        <v>44897</v>
      </c>
    </row>
    <row r="118" spans="1:11" x14ac:dyDescent="0.25">
      <c r="A118" s="668">
        <v>117</v>
      </c>
      <c r="B118" s="60" t="s">
        <v>4909</v>
      </c>
      <c r="C118" s="60" t="s">
        <v>13947</v>
      </c>
      <c r="D118" s="65">
        <v>1</v>
      </c>
      <c r="E118" s="66" t="s">
        <v>71</v>
      </c>
      <c r="F118" s="67">
        <v>1900000</v>
      </c>
      <c r="G118" s="86" t="s">
        <v>2007</v>
      </c>
      <c r="H118" s="588">
        <v>44897</v>
      </c>
    </row>
    <row r="119" spans="1:11" x14ac:dyDescent="0.25">
      <c r="A119" s="668">
        <v>118</v>
      </c>
      <c r="B119" s="60" t="s">
        <v>4909</v>
      </c>
      <c r="C119" s="60" t="s">
        <v>13948</v>
      </c>
      <c r="D119" s="65">
        <v>1</v>
      </c>
      <c r="E119" s="66" t="s">
        <v>11096</v>
      </c>
      <c r="F119" s="67">
        <v>1900000</v>
      </c>
      <c r="G119" s="86" t="s">
        <v>2007</v>
      </c>
      <c r="H119" s="588">
        <v>44897</v>
      </c>
    </row>
    <row r="120" spans="1:11" x14ac:dyDescent="0.25">
      <c r="A120" s="668">
        <v>119</v>
      </c>
      <c r="B120" s="60" t="s">
        <v>101</v>
      </c>
      <c r="C120" s="60" t="s">
        <v>11088</v>
      </c>
      <c r="D120" s="65">
        <v>1</v>
      </c>
      <c r="E120" s="66" t="s">
        <v>28</v>
      </c>
      <c r="F120" s="67">
        <v>3097800</v>
      </c>
      <c r="G120" s="68" t="s">
        <v>13949</v>
      </c>
      <c r="H120" s="588">
        <v>44897</v>
      </c>
    </row>
    <row r="121" spans="1:11" x14ac:dyDescent="0.25">
      <c r="A121" s="668">
        <v>120</v>
      </c>
      <c r="B121" s="79" t="s">
        <v>101</v>
      </c>
      <c r="C121" s="60" t="s">
        <v>11089</v>
      </c>
      <c r="D121" s="65">
        <v>1</v>
      </c>
      <c r="E121" s="66" t="s">
        <v>28</v>
      </c>
      <c r="F121" s="67">
        <v>3097800</v>
      </c>
      <c r="G121" s="68" t="s">
        <v>13949</v>
      </c>
      <c r="H121" s="588">
        <v>44897</v>
      </c>
    </row>
    <row r="122" spans="1:11" x14ac:dyDescent="0.25">
      <c r="A122" s="668">
        <v>121</v>
      </c>
      <c r="B122" s="79" t="s">
        <v>5010</v>
      </c>
      <c r="C122" s="60" t="s">
        <v>13950</v>
      </c>
      <c r="D122" s="65">
        <v>1</v>
      </c>
      <c r="E122" s="66" t="s">
        <v>28</v>
      </c>
      <c r="F122" s="67">
        <v>1270000</v>
      </c>
      <c r="G122" s="86" t="s">
        <v>620</v>
      </c>
      <c r="H122" s="588">
        <v>44897</v>
      </c>
      <c r="I122" s="353" t="s">
        <v>13767</v>
      </c>
      <c r="J122" s="60" t="s">
        <v>13820</v>
      </c>
      <c r="K122" s="77" t="s">
        <v>13765</v>
      </c>
    </row>
    <row r="123" spans="1:11" x14ac:dyDescent="0.25">
      <c r="A123" s="668">
        <v>122</v>
      </c>
      <c r="B123" s="74" t="s">
        <v>10599</v>
      </c>
      <c r="C123" s="75" t="s">
        <v>13951</v>
      </c>
      <c r="D123" s="65">
        <v>1</v>
      </c>
      <c r="E123" s="66" t="s">
        <v>31</v>
      </c>
      <c r="F123" s="67">
        <v>1535000</v>
      </c>
      <c r="G123" s="86" t="s">
        <v>2003</v>
      </c>
      <c r="H123" s="588">
        <v>44897</v>
      </c>
      <c r="I123" s="353" t="s">
        <v>13952</v>
      </c>
      <c r="J123" s="60" t="s">
        <v>13732</v>
      </c>
      <c r="K123" s="532">
        <v>44449</v>
      </c>
    </row>
    <row r="124" spans="1:11" x14ac:dyDescent="0.25">
      <c r="A124" s="668">
        <v>123</v>
      </c>
      <c r="B124" s="74" t="s">
        <v>10599</v>
      </c>
      <c r="C124" s="60" t="s">
        <v>13953</v>
      </c>
      <c r="D124" s="65">
        <v>1</v>
      </c>
      <c r="E124" s="66" t="s">
        <v>28</v>
      </c>
      <c r="F124" s="67">
        <v>1535000</v>
      </c>
      <c r="G124" s="86" t="s">
        <v>2003</v>
      </c>
      <c r="H124" s="588">
        <v>44897</v>
      </c>
      <c r="I124" s="353" t="s">
        <v>13954</v>
      </c>
      <c r="J124" s="60" t="s">
        <v>13955</v>
      </c>
      <c r="K124" s="532">
        <v>44449</v>
      </c>
    </row>
    <row r="125" spans="1:11" x14ac:dyDescent="0.25">
      <c r="A125" s="668">
        <v>124</v>
      </c>
      <c r="B125" s="60" t="s">
        <v>5010</v>
      </c>
      <c r="C125" s="370" t="s">
        <v>13956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4968</v>
      </c>
      <c r="I125" s="353" t="s">
        <v>13957</v>
      </c>
      <c r="J125" s="60" t="s">
        <v>13820</v>
      </c>
      <c r="K125" s="77" t="s">
        <v>13742</v>
      </c>
    </row>
    <row r="126" spans="1:11" x14ac:dyDescent="0.25">
      <c r="A126" s="668">
        <v>125</v>
      </c>
      <c r="B126" s="60" t="s">
        <v>4352</v>
      </c>
      <c r="C126" s="80" t="s">
        <v>4994</v>
      </c>
      <c r="D126" s="71">
        <v>1</v>
      </c>
      <c r="E126" s="60" t="s">
        <v>28</v>
      </c>
      <c r="F126" s="411">
        <v>1500000</v>
      </c>
      <c r="G126" s="86" t="s">
        <v>4181</v>
      </c>
      <c r="H126" s="86" t="s">
        <v>4984</v>
      </c>
    </row>
    <row r="127" spans="1:11" x14ac:dyDescent="0.25">
      <c r="A127" s="668">
        <v>126</v>
      </c>
      <c r="B127" s="60" t="s">
        <v>4352</v>
      </c>
      <c r="C127" s="60" t="s">
        <v>4995</v>
      </c>
      <c r="D127" s="71">
        <v>1</v>
      </c>
      <c r="E127" s="60" t="s">
        <v>28</v>
      </c>
      <c r="F127" s="411">
        <v>1500000</v>
      </c>
      <c r="G127" s="86" t="s">
        <v>4181</v>
      </c>
      <c r="H127" s="86" t="s">
        <v>4984</v>
      </c>
    </row>
    <row r="128" spans="1:11" x14ac:dyDescent="0.25">
      <c r="A128" s="668">
        <v>127</v>
      </c>
      <c r="B128" s="60" t="s">
        <v>4352</v>
      </c>
      <c r="C128" s="60" t="s">
        <v>4996</v>
      </c>
      <c r="D128" s="71">
        <v>1</v>
      </c>
      <c r="E128" s="60" t="s">
        <v>28</v>
      </c>
      <c r="F128" s="411">
        <v>1500000</v>
      </c>
      <c r="G128" s="86" t="s">
        <v>4181</v>
      </c>
      <c r="H128" s="86" t="s">
        <v>4984</v>
      </c>
    </row>
    <row r="129" spans="1:13" x14ac:dyDescent="0.25">
      <c r="A129" s="668">
        <v>128</v>
      </c>
      <c r="B129" s="60" t="s">
        <v>4352</v>
      </c>
      <c r="C129" s="60" t="s">
        <v>4997</v>
      </c>
      <c r="D129" s="71">
        <v>1</v>
      </c>
      <c r="E129" s="60" t="s">
        <v>28</v>
      </c>
      <c r="F129" s="411">
        <v>1500000</v>
      </c>
      <c r="G129" s="86" t="s">
        <v>4181</v>
      </c>
      <c r="H129" s="86" t="s">
        <v>4984</v>
      </c>
    </row>
    <row r="130" spans="1:13" x14ac:dyDescent="0.25">
      <c r="A130" s="668">
        <v>129</v>
      </c>
      <c r="B130" s="60" t="s">
        <v>4352</v>
      </c>
      <c r="C130" s="60" t="s">
        <v>4998</v>
      </c>
      <c r="D130" s="71">
        <v>1</v>
      </c>
      <c r="E130" s="60" t="s">
        <v>28</v>
      </c>
      <c r="F130" s="411">
        <v>1500000</v>
      </c>
      <c r="G130" s="86" t="s">
        <v>4181</v>
      </c>
      <c r="H130" s="86" t="s">
        <v>4984</v>
      </c>
    </row>
    <row r="131" spans="1:13" x14ac:dyDescent="0.25">
      <c r="A131" s="668">
        <v>130</v>
      </c>
      <c r="B131" s="60" t="s">
        <v>4352</v>
      </c>
      <c r="C131" s="60" t="s">
        <v>4999</v>
      </c>
      <c r="D131" s="71">
        <v>1</v>
      </c>
      <c r="E131" s="60" t="s">
        <v>28</v>
      </c>
      <c r="F131" s="411">
        <v>1500000</v>
      </c>
      <c r="G131" s="86" t="s">
        <v>4181</v>
      </c>
      <c r="H131" s="86" t="s">
        <v>4984</v>
      </c>
    </row>
    <row r="132" spans="1:13" x14ac:dyDescent="0.25">
      <c r="A132" s="668">
        <v>131</v>
      </c>
      <c r="B132" s="60" t="s">
        <v>4352</v>
      </c>
      <c r="C132" s="60" t="s">
        <v>5000</v>
      </c>
      <c r="D132" s="71">
        <v>1</v>
      </c>
      <c r="E132" s="60" t="s">
        <v>28</v>
      </c>
      <c r="F132" s="411">
        <v>1500000</v>
      </c>
      <c r="G132" s="86" t="s">
        <v>4181</v>
      </c>
      <c r="H132" s="86" t="s">
        <v>4984</v>
      </c>
    </row>
    <row r="133" spans="1:13" x14ac:dyDescent="0.25">
      <c r="A133" s="668">
        <v>132</v>
      </c>
      <c r="B133" s="60" t="s">
        <v>4352</v>
      </c>
      <c r="C133" s="60" t="s">
        <v>5001</v>
      </c>
      <c r="D133" s="71">
        <v>1</v>
      </c>
      <c r="E133" s="60" t="s">
        <v>28</v>
      </c>
      <c r="F133" s="411">
        <v>1500000</v>
      </c>
      <c r="G133" s="86" t="s">
        <v>4181</v>
      </c>
      <c r="H133" s="86" t="s">
        <v>4984</v>
      </c>
    </row>
    <row r="134" spans="1:13" x14ac:dyDescent="0.25">
      <c r="A134" s="668">
        <v>133</v>
      </c>
      <c r="B134" s="60" t="s">
        <v>4352</v>
      </c>
      <c r="C134" s="80" t="s">
        <v>5002</v>
      </c>
      <c r="D134" s="71">
        <v>1</v>
      </c>
      <c r="E134" s="60" t="s">
        <v>28</v>
      </c>
      <c r="F134" s="411">
        <v>1500000</v>
      </c>
      <c r="G134" s="86" t="s">
        <v>4181</v>
      </c>
      <c r="H134" s="86" t="s">
        <v>4984</v>
      </c>
    </row>
    <row r="135" spans="1:13" x14ac:dyDescent="0.25">
      <c r="A135" s="668">
        <v>134</v>
      </c>
      <c r="B135" s="60" t="s">
        <v>4352</v>
      </c>
      <c r="C135" s="60" t="s">
        <v>5003</v>
      </c>
      <c r="D135" s="71">
        <v>1</v>
      </c>
      <c r="E135" s="60" t="s">
        <v>28</v>
      </c>
      <c r="F135" s="411">
        <v>1500000</v>
      </c>
      <c r="G135" s="86" t="s">
        <v>4181</v>
      </c>
      <c r="H135" s="86" t="s">
        <v>4984</v>
      </c>
    </row>
    <row r="136" spans="1:13" x14ac:dyDescent="0.25">
      <c r="A136" s="668">
        <v>135</v>
      </c>
      <c r="B136" s="60" t="s">
        <v>41</v>
      </c>
      <c r="C136" s="60" t="s">
        <v>11124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13746</v>
      </c>
    </row>
    <row r="137" spans="1:13" x14ac:dyDescent="0.25">
      <c r="A137" s="668">
        <v>136</v>
      </c>
      <c r="B137" s="79" t="s">
        <v>41</v>
      </c>
      <c r="C137" s="60" t="s">
        <v>11125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68">
        <v>137</v>
      </c>
      <c r="B138" s="79" t="s">
        <v>5010</v>
      </c>
      <c r="C138" s="60" t="s">
        <v>13958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13959</v>
      </c>
    </row>
    <row r="139" spans="1:13" x14ac:dyDescent="0.25">
      <c r="A139" s="668">
        <v>138</v>
      </c>
      <c r="B139" s="74" t="s">
        <v>10599</v>
      </c>
      <c r="C139" s="60" t="s">
        <v>13960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5016</v>
      </c>
      <c r="I139" s="353" t="s">
        <v>13961</v>
      </c>
      <c r="J139" s="60" t="s">
        <v>13746</v>
      </c>
      <c r="K139" s="77" t="s">
        <v>13816</v>
      </c>
    </row>
    <row r="140" spans="1:13" x14ac:dyDescent="0.25">
      <c r="A140" s="668">
        <v>139</v>
      </c>
      <c r="B140" s="74" t="s">
        <v>10599</v>
      </c>
      <c r="C140" s="60" t="s">
        <v>13962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5016</v>
      </c>
      <c r="I140" s="353" t="s">
        <v>13963</v>
      </c>
      <c r="J140" s="60" t="s">
        <v>13746</v>
      </c>
      <c r="K140" s="77" t="s">
        <v>13816</v>
      </c>
    </row>
    <row r="141" spans="1:13" x14ac:dyDescent="0.25">
      <c r="A141" s="668">
        <v>140</v>
      </c>
      <c r="B141" s="60" t="s">
        <v>4909</v>
      </c>
      <c r="C141" s="60" t="s">
        <v>13964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5016</v>
      </c>
      <c r="I141" s="60" t="s">
        <v>13792</v>
      </c>
      <c r="J141" s="60" t="s">
        <v>13746</v>
      </c>
      <c r="K141" s="77" t="s">
        <v>13791</v>
      </c>
    </row>
    <row r="142" spans="1:13" x14ac:dyDescent="0.25">
      <c r="A142" s="668">
        <v>141</v>
      </c>
      <c r="B142" s="60" t="s">
        <v>4909</v>
      </c>
      <c r="C142" s="60" t="s">
        <v>13965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5016</v>
      </c>
      <c r="I142" s="60" t="s">
        <v>13790</v>
      </c>
      <c r="J142" s="60" t="s">
        <v>13941</v>
      </c>
      <c r="K142" s="77" t="s">
        <v>13791</v>
      </c>
    </row>
    <row r="143" spans="1:13" x14ac:dyDescent="0.25">
      <c r="A143" s="668">
        <v>142</v>
      </c>
      <c r="B143" s="60" t="s">
        <v>5010</v>
      </c>
      <c r="C143" s="71" t="s">
        <v>13966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5016</v>
      </c>
      <c r="I143" s="353" t="s">
        <v>13967</v>
      </c>
      <c r="J143" s="60" t="s">
        <v>13820</v>
      </c>
      <c r="K143" s="532">
        <v>44348</v>
      </c>
    </row>
    <row r="144" spans="1:13" x14ac:dyDescent="0.25">
      <c r="A144" s="668">
        <v>143</v>
      </c>
      <c r="B144" s="60" t="s">
        <v>5010</v>
      </c>
      <c r="C144" s="71" t="s">
        <v>13968</v>
      </c>
      <c r="D144" s="65">
        <v>1</v>
      </c>
      <c r="E144" s="66" t="s">
        <v>28</v>
      </c>
      <c r="F144" s="458">
        <v>1320000</v>
      </c>
      <c r="G144" s="86" t="s">
        <v>536</v>
      </c>
      <c r="H144" s="86" t="s">
        <v>5029</v>
      </c>
      <c r="I144" s="353" t="s">
        <v>13969</v>
      </c>
      <c r="J144" s="60" t="s">
        <v>13732</v>
      </c>
      <c r="K144" s="532">
        <v>44292</v>
      </c>
    </row>
    <row r="145" spans="1:11" x14ac:dyDescent="0.25">
      <c r="A145" s="668">
        <v>144</v>
      </c>
      <c r="B145" s="60" t="s">
        <v>4909</v>
      </c>
      <c r="C145" s="60" t="s">
        <v>13970</v>
      </c>
      <c r="D145" s="81">
        <v>1</v>
      </c>
      <c r="E145" s="60" t="s">
        <v>31</v>
      </c>
      <c r="F145" s="441">
        <v>1900000</v>
      </c>
      <c r="G145" s="86" t="s">
        <v>1637</v>
      </c>
      <c r="H145" s="86" t="s">
        <v>5029</v>
      </c>
    </row>
    <row r="146" spans="1:11" x14ac:dyDescent="0.25">
      <c r="A146" s="668">
        <v>145</v>
      </c>
      <c r="B146" s="60" t="s">
        <v>4909</v>
      </c>
      <c r="C146" s="60" t="s">
        <v>13971</v>
      </c>
      <c r="D146" s="81">
        <v>1</v>
      </c>
      <c r="E146" s="60" t="s">
        <v>31</v>
      </c>
      <c r="F146" s="411">
        <v>1900000</v>
      </c>
      <c r="G146" s="86" t="s">
        <v>1637</v>
      </c>
      <c r="H146" s="86" t="s">
        <v>5029</v>
      </c>
    </row>
    <row r="147" spans="1:11" x14ac:dyDescent="0.25">
      <c r="A147" s="668">
        <v>146</v>
      </c>
      <c r="B147" s="74" t="s">
        <v>10599</v>
      </c>
      <c r="C147" s="60" t="s">
        <v>13972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5039</v>
      </c>
      <c r="I147" s="353" t="s">
        <v>13973</v>
      </c>
      <c r="J147" s="60" t="s">
        <v>13737</v>
      </c>
      <c r="K147" s="77" t="s">
        <v>13832</v>
      </c>
    </row>
    <row r="148" spans="1:11" x14ac:dyDescent="0.25">
      <c r="A148" s="668">
        <v>147</v>
      </c>
      <c r="B148" s="74" t="s">
        <v>10599</v>
      </c>
      <c r="C148" s="60" t="s">
        <v>13974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5039</v>
      </c>
      <c r="I148" s="353" t="s">
        <v>13975</v>
      </c>
      <c r="J148" s="60" t="s">
        <v>13848</v>
      </c>
      <c r="K148" s="77" t="s">
        <v>13832</v>
      </c>
    </row>
    <row r="149" spans="1:11" x14ac:dyDescent="0.25">
      <c r="A149" s="668">
        <v>148</v>
      </c>
      <c r="B149" s="60" t="s">
        <v>4909</v>
      </c>
      <c r="C149" s="119" t="s">
        <v>13976</v>
      </c>
      <c r="D149" s="71">
        <v>1</v>
      </c>
      <c r="E149" s="60" t="s">
        <v>31</v>
      </c>
      <c r="F149" s="411">
        <v>1900000</v>
      </c>
      <c r="G149" s="86" t="s">
        <v>147</v>
      </c>
      <c r="H149" s="86" t="s">
        <v>5039</v>
      </c>
    </row>
    <row r="150" spans="1:11" x14ac:dyDescent="0.25">
      <c r="A150" s="668">
        <v>149</v>
      </c>
      <c r="B150" s="60" t="s">
        <v>5010</v>
      </c>
      <c r="C150" s="71" t="s">
        <v>13977</v>
      </c>
      <c r="D150" s="71">
        <v>1</v>
      </c>
      <c r="E150" s="60" t="s">
        <v>31</v>
      </c>
      <c r="F150" s="411">
        <v>1320000</v>
      </c>
      <c r="G150" s="86" t="s">
        <v>671</v>
      </c>
      <c r="H150" s="86" t="s">
        <v>5039</v>
      </c>
      <c r="I150" s="362" t="s">
        <v>13978</v>
      </c>
      <c r="J150" s="60" t="s">
        <v>13979</v>
      </c>
      <c r="K150" s="77" t="s">
        <v>5039</v>
      </c>
    </row>
    <row r="151" spans="1:11" x14ac:dyDescent="0.25">
      <c r="A151" s="668">
        <v>150</v>
      </c>
      <c r="B151" s="60" t="s">
        <v>4909</v>
      </c>
      <c r="C151" s="60" t="s">
        <v>13980</v>
      </c>
      <c r="D151" s="65">
        <v>1</v>
      </c>
      <c r="E151" s="66" t="s">
        <v>71</v>
      </c>
      <c r="F151" s="62">
        <v>1900000</v>
      </c>
      <c r="G151" s="86" t="s">
        <v>147</v>
      </c>
      <c r="H151" s="588">
        <v>44564</v>
      </c>
    </row>
    <row r="152" spans="1:11" x14ac:dyDescent="0.25">
      <c r="A152" s="668">
        <v>151</v>
      </c>
      <c r="B152" s="378" t="s">
        <v>5010</v>
      </c>
      <c r="C152" s="446" t="s">
        <v>11211</v>
      </c>
      <c r="D152" s="377">
        <v>1</v>
      </c>
      <c r="E152" s="501" t="s">
        <v>31</v>
      </c>
      <c r="F152" s="604">
        <v>1320000</v>
      </c>
      <c r="G152" s="86" t="s">
        <v>536</v>
      </c>
      <c r="H152" s="588">
        <v>44564</v>
      </c>
      <c r="I152" s="353" t="s">
        <v>13981</v>
      </c>
      <c r="J152" s="60" t="s">
        <v>13820</v>
      </c>
      <c r="K152" s="532">
        <v>44298</v>
      </c>
    </row>
    <row r="153" spans="1:11" x14ac:dyDescent="0.25">
      <c r="A153" s="668">
        <v>152</v>
      </c>
      <c r="B153" s="74" t="s">
        <v>10599</v>
      </c>
      <c r="C153" s="60" t="s">
        <v>13982</v>
      </c>
      <c r="D153" s="65">
        <v>1</v>
      </c>
      <c r="E153" s="66" t="s">
        <v>31</v>
      </c>
      <c r="F153" s="62">
        <v>1535000</v>
      </c>
      <c r="G153" s="86" t="s">
        <v>3239</v>
      </c>
      <c r="H153" s="588">
        <v>44564</v>
      </c>
      <c r="I153" s="353" t="s">
        <v>13983</v>
      </c>
      <c r="J153" s="60" t="s">
        <v>13732</v>
      </c>
      <c r="K153" s="532">
        <v>44510</v>
      </c>
    </row>
    <row r="154" spans="1:11" x14ac:dyDescent="0.25">
      <c r="A154" s="668">
        <v>153</v>
      </c>
      <c r="B154" s="60" t="s">
        <v>11215</v>
      </c>
      <c r="C154" s="60" t="s">
        <v>13984</v>
      </c>
      <c r="D154" s="81">
        <v>1</v>
      </c>
      <c r="E154" s="66" t="s">
        <v>31</v>
      </c>
      <c r="F154" s="217">
        <v>1545000</v>
      </c>
      <c r="G154" s="86" t="s">
        <v>3239</v>
      </c>
      <c r="H154" s="588">
        <v>44564</v>
      </c>
      <c r="I154" s="353" t="s">
        <v>13830</v>
      </c>
      <c r="K154" s="532">
        <v>44510</v>
      </c>
    </row>
    <row r="155" spans="1:11" x14ac:dyDescent="0.25">
      <c r="A155" s="668">
        <v>154</v>
      </c>
      <c r="B155" s="60" t="s">
        <v>5010</v>
      </c>
      <c r="C155" s="71" t="s">
        <v>13985</v>
      </c>
      <c r="D155" s="65">
        <v>1</v>
      </c>
      <c r="E155" s="66" t="s">
        <v>31</v>
      </c>
      <c r="F155" s="105">
        <v>1320000</v>
      </c>
      <c r="G155" s="86" t="s">
        <v>126</v>
      </c>
      <c r="H155" s="588">
        <v>44564</v>
      </c>
    </row>
    <row r="156" spans="1:11" x14ac:dyDescent="0.25">
      <c r="A156" s="668">
        <v>155</v>
      </c>
      <c r="B156" s="60" t="s">
        <v>41</v>
      </c>
      <c r="C156" s="60" t="s">
        <v>11237</v>
      </c>
      <c r="D156" s="65">
        <v>1</v>
      </c>
      <c r="E156" s="66" t="s">
        <v>31</v>
      </c>
      <c r="F156" s="90">
        <v>3419999</v>
      </c>
      <c r="G156" s="86" t="s">
        <v>6686</v>
      </c>
      <c r="H156" s="588">
        <v>44654</v>
      </c>
    </row>
    <row r="157" spans="1:11" x14ac:dyDescent="0.25">
      <c r="A157" s="668">
        <v>156</v>
      </c>
      <c r="B157" s="79" t="s">
        <v>41</v>
      </c>
      <c r="C157" s="60" t="s">
        <v>11238</v>
      </c>
      <c r="D157" s="65">
        <v>1</v>
      </c>
      <c r="E157" s="66" t="s">
        <v>31</v>
      </c>
      <c r="F157" s="72">
        <v>3419999</v>
      </c>
      <c r="G157" s="86" t="s">
        <v>6686</v>
      </c>
      <c r="H157" s="588">
        <v>44654</v>
      </c>
    </row>
    <row r="158" spans="1:11" x14ac:dyDescent="0.25">
      <c r="A158" s="668">
        <v>157</v>
      </c>
      <c r="B158" s="79" t="s">
        <v>5010</v>
      </c>
      <c r="C158" s="60" t="s">
        <v>13986</v>
      </c>
      <c r="D158" s="81">
        <v>1</v>
      </c>
      <c r="E158" s="372" t="s">
        <v>31</v>
      </c>
      <c r="F158" s="72">
        <v>1320000</v>
      </c>
      <c r="G158" s="364" t="s">
        <v>1791</v>
      </c>
      <c r="H158" s="587">
        <v>44654</v>
      </c>
      <c r="I158" s="353" t="s">
        <v>13987</v>
      </c>
      <c r="J158" s="60" t="s">
        <v>13820</v>
      </c>
      <c r="K158" s="77" t="s">
        <v>13768</v>
      </c>
    </row>
    <row r="159" spans="1:11" x14ac:dyDescent="0.25">
      <c r="A159" s="668">
        <v>158</v>
      </c>
      <c r="B159" s="74" t="s">
        <v>10599</v>
      </c>
      <c r="C159" s="75" t="s">
        <v>13988</v>
      </c>
      <c r="D159" s="81">
        <v>1</v>
      </c>
      <c r="E159" s="66" t="s">
        <v>31</v>
      </c>
      <c r="F159" s="217">
        <v>1535000</v>
      </c>
      <c r="G159" s="364" t="s">
        <v>1791</v>
      </c>
      <c r="H159" s="587">
        <v>44654</v>
      </c>
      <c r="I159" s="353" t="s">
        <v>13989</v>
      </c>
      <c r="J159" s="60" t="s">
        <v>13732</v>
      </c>
      <c r="K159" s="532">
        <v>44450</v>
      </c>
    </row>
    <row r="160" spans="1:11" x14ac:dyDescent="0.25">
      <c r="A160" s="668">
        <v>159</v>
      </c>
      <c r="B160" s="74" t="s">
        <v>10599</v>
      </c>
      <c r="C160" s="75" t="s">
        <v>13990</v>
      </c>
      <c r="D160" s="81">
        <v>1</v>
      </c>
      <c r="E160" s="372" t="s">
        <v>31</v>
      </c>
      <c r="F160" s="217">
        <v>1535000</v>
      </c>
      <c r="G160" s="364" t="s">
        <v>1791</v>
      </c>
      <c r="H160" s="587">
        <v>44654</v>
      </c>
    </row>
    <row r="161" spans="1:13" x14ac:dyDescent="0.25">
      <c r="A161" s="668">
        <v>160</v>
      </c>
      <c r="B161" s="74" t="s">
        <v>10599</v>
      </c>
      <c r="C161" s="60" t="s">
        <v>13991</v>
      </c>
      <c r="D161" s="71">
        <v>1</v>
      </c>
      <c r="E161" s="60" t="s">
        <v>31</v>
      </c>
      <c r="F161" s="217">
        <v>1535000</v>
      </c>
      <c r="G161" s="86" t="s">
        <v>909</v>
      </c>
      <c r="H161" s="588">
        <v>44654</v>
      </c>
      <c r="I161" s="60">
        <v>504204</v>
      </c>
      <c r="K161" s="532">
        <v>44661</v>
      </c>
    </row>
    <row r="162" spans="1:13" x14ac:dyDescent="0.25">
      <c r="A162" s="668">
        <v>161</v>
      </c>
      <c r="B162" s="74" t="s">
        <v>10599</v>
      </c>
      <c r="C162" s="60" t="s">
        <v>13992</v>
      </c>
      <c r="D162" s="71">
        <v>1</v>
      </c>
      <c r="E162" s="60" t="s">
        <v>31</v>
      </c>
      <c r="F162" s="217">
        <v>1535000</v>
      </c>
      <c r="G162" s="86" t="s">
        <v>909</v>
      </c>
      <c r="H162" s="588">
        <v>44654</v>
      </c>
      <c r="I162" s="60">
        <v>5728109</v>
      </c>
      <c r="K162" s="532">
        <v>44661</v>
      </c>
      <c r="L162">
        <v>1</v>
      </c>
    </row>
    <row r="163" spans="1:13" x14ac:dyDescent="0.25">
      <c r="A163" s="668">
        <v>162</v>
      </c>
      <c r="B163" s="60" t="s">
        <v>4909</v>
      </c>
      <c r="C163" s="75" t="s">
        <v>11276</v>
      </c>
      <c r="D163" s="65">
        <v>1</v>
      </c>
      <c r="E163" s="76" t="s">
        <v>31</v>
      </c>
      <c r="F163" s="72">
        <v>1900000</v>
      </c>
      <c r="G163" s="86" t="s">
        <v>1301</v>
      </c>
      <c r="H163" s="588">
        <v>44745</v>
      </c>
      <c r="I163" s="353" t="s">
        <v>13993</v>
      </c>
      <c r="J163" s="60" t="s">
        <v>13911</v>
      </c>
      <c r="K163" s="77" t="s">
        <v>13994</v>
      </c>
    </row>
    <row r="164" spans="1:13" x14ac:dyDescent="0.25">
      <c r="A164" s="668">
        <v>163</v>
      </c>
      <c r="B164" s="60" t="s">
        <v>4909</v>
      </c>
      <c r="C164" s="60" t="s">
        <v>4912</v>
      </c>
      <c r="D164" s="65">
        <v>1</v>
      </c>
      <c r="E164" s="76" t="s">
        <v>31</v>
      </c>
      <c r="F164" s="72">
        <v>1900000</v>
      </c>
      <c r="G164" s="86" t="s">
        <v>1301</v>
      </c>
      <c r="H164" s="588">
        <v>44745</v>
      </c>
      <c r="I164" s="353" t="s">
        <v>13995</v>
      </c>
      <c r="J164" s="60" t="s">
        <v>13996</v>
      </c>
      <c r="K164" s="77" t="s">
        <v>13994</v>
      </c>
    </row>
    <row r="165" spans="1:13" x14ac:dyDescent="0.25">
      <c r="A165" s="668">
        <v>164</v>
      </c>
      <c r="B165" s="60" t="s">
        <v>11277</v>
      </c>
      <c r="C165" s="511" t="s">
        <v>11278</v>
      </c>
      <c r="D165" s="65">
        <v>1</v>
      </c>
      <c r="E165" s="66" t="s">
        <v>28</v>
      </c>
      <c r="F165" s="68">
        <v>1550000</v>
      </c>
      <c r="G165" s="86" t="s">
        <v>5068</v>
      </c>
      <c r="H165" s="588">
        <v>44745</v>
      </c>
    </row>
    <row r="166" spans="1:13" x14ac:dyDescent="0.25">
      <c r="A166" s="668">
        <v>165</v>
      </c>
      <c r="B166" s="60" t="s">
        <v>11277</v>
      </c>
      <c r="C166" s="386" t="s">
        <v>11279</v>
      </c>
      <c r="D166" s="65">
        <v>1</v>
      </c>
      <c r="E166" s="66" t="s">
        <v>28</v>
      </c>
      <c r="F166" s="68">
        <v>1550000</v>
      </c>
      <c r="G166" s="86" t="s">
        <v>5068</v>
      </c>
      <c r="H166" s="588">
        <v>44745</v>
      </c>
    </row>
    <row r="167" spans="1:13" x14ac:dyDescent="0.25">
      <c r="A167" s="668">
        <v>166</v>
      </c>
      <c r="B167" s="60" t="s">
        <v>11277</v>
      </c>
      <c r="C167" s="386" t="s">
        <v>11280</v>
      </c>
      <c r="D167" s="65">
        <v>1</v>
      </c>
      <c r="E167" s="66" t="s">
        <v>28</v>
      </c>
      <c r="F167" s="68">
        <v>1550000</v>
      </c>
      <c r="G167" s="86" t="s">
        <v>5068</v>
      </c>
      <c r="H167" s="588">
        <v>44745</v>
      </c>
    </row>
    <row r="168" spans="1:13" x14ac:dyDescent="0.25">
      <c r="A168" s="668">
        <v>167</v>
      </c>
      <c r="B168" s="60" t="s">
        <v>11277</v>
      </c>
      <c r="C168" s="386" t="s">
        <v>11281</v>
      </c>
      <c r="D168" s="65">
        <v>1</v>
      </c>
      <c r="E168" s="66" t="s">
        <v>28</v>
      </c>
      <c r="F168" s="68">
        <v>1550000</v>
      </c>
      <c r="G168" s="86" t="s">
        <v>5068</v>
      </c>
      <c r="H168" s="588">
        <v>44745</v>
      </c>
    </row>
    <row r="169" spans="1:13" x14ac:dyDescent="0.25">
      <c r="A169" s="668">
        <v>168</v>
      </c>
      <c r="B169" s="60" t="s">
        <v>11277</v>
      </c>
      <c r="C169" s="386" t="s">
        <v>11282</v>
      </c>
      <c r="D169" s="65">
        <v>1</v>
      </c>
      <c r="E169" s="66" t="s">
        <v>28</v>
      </c>
      <c r="F169" s="68">
        <v>1550000</v>
      </c>
      <c r="G169" s="86" t="s">
        <v>5068</v>
      </c>
      <c r="H169" s="588">
        <v>44745</v>
      </c>
    </row>
    <row r="170" spans="1:13" x14ac:dyDescent="0.25">
      <c r="A170" s="668">
        <v>169</v>
      </c>
      <c r="B170" s="60" t="s">
        <v>11277</v>
      </c>
      <c r="C170" s="386" t="s">
        <v>11283</v>
      </c>
      <c r="D170" s="65">
        <v>1</v>
      </c>
      <c r="E170" s="66" t="s">
        <v>28</v>
      </c>
      <c r="F170" s="68">
        <v>1550000</v>
      </c>
      <c r="G170" s="86" t="s">
        <v>5068</v>
      </c>
      <c r="H170" s="588">
        <v>44745</v>
      </c>
    </row>
    <row r="171" spans="1:13" x14ac:dyDescent="0.25">
      <c r="A171" s="668">
        <v>170</v>
      </c>
      <c r="B171" s="60" t="s">
        <v>11277</v>
      </c>
      <c r="C171" s="386" t="s">
        <v>11284</v>
      </c>
      <c r="D171" s="81">
        <v>1</v>
      </c>
      <c r="E171" s="66" t="s">
        <v>31</v>
      </c>
      <c r="F171" s="68">
        <v>1550000</v>
      </c>
      <c r="G171" s="86" t="s">
        <v>5068</v>
      </c>
      <c r="H171" s="588">
        <v>44745</v>
      </c>
    </row>
    <row r="172" spans="1:13" x14ac:dyDescent="0.25">
      <c r="A172" s="668">
        <v>171</v>
      </c>
      <c r="B172" s="60" t="s">
        <v>11277</v>
      </c>
      <c r="C172" s="386" t="s">
        <v>11285</v>
      </c>
      <c r="D172" s="65">
        <v>1</v>
      </c>
      <c r="E172" s="66" t="s">
        <v>31</v>
      </c>
      <c r="F172" s="68">
        <v>1550000</v>
      </c>
      <c r="G172" s="86" t="s">
        <v>5068</v>
      </c>
      <c r="H172" s="588">
        <v>44745</v>
      </c>
      <c r="L172">
        <v>1</v>
      </c>
      <c r="M172" t="s">
        <v>13746</v>
      </c>
    </row>
    <row r="173" spans="1:13" x14ac:dyDescent="0.25">
      <c r="A173" s="668">
        <v>172</v>
      </c>
      <c r="B173" s="60" t="s">
        <v>5010</v>
      </c>
      <c r="C173" s="197" t="s">
        <v>13997</v>
      </c>
      <c r="D173" s="81">
        <v>1</v>
      </c>
      <c r="E173" s="66" t="s">
        <v>28</v>
      </c>
      <c r="F173" s="217">
        <v>1320000</v>
      </c>
      <c r="G173" s="86" t="s">
        <v>1146</v>
      </c>
      <c r="H173" s="588">
        <v>44745</v>
      </c>
    </row>
    <row r="174" spans="1:13" x14ac:dyDescent="0.25">
      <c r="A174" s="668">
        <v>173</v>
      </c>
      <c r="B174" s="60" t="s">
        <v>101</v>
      </c>
      <c r="C174" s="386" t="s">
        <v>11294</v>
      </c>
      <c r="D174" s="81">
        <v>1</v>
      </c>
      <c r="E174" s="66" t="s">
        <v>31</v>
      </c>
      <c r="F174" s="217">
        <v>3699999</v>
      </c>
      <c r="G174" s="86" t="s">
        <v>5068</v>
      </c>
      <c r="H174" s="588">
        <v>44776</v>
      </c>
    </row>
    <row r="175" spans="1:13" x14ac:dyDescent="0.25">
      <c r="A175" s="668">
        <v>174</v>
      </c>
      <c r="B175" s="79" t="s">
        <v>101</v>
      </c>
      <c r="C175" s="386" t="s">
        <v>11295</v>
      </c>
      <c r="D175" s="81">
        <v>1</v>
      </c>
      <c r="E175" s="66" t="s">
        <v>31</v>
      </c>
      <c r="F175" s="217">
        <v>3699999</v>
      </c>
      <c r="G175" s="86" t="s">
        <v>5068</v>
      </c>
      <c r="H175" s="588">
        <v>44776</v>
      </c>
    </row>
    <row r="176" spans="1:13" x14ac:dyDescent="0.25">
      <c r="A176" s="668">
        <v>174</v>
      </c>
      <c r="B176" s="79" t="s">
        <v>5010</v>
      </c>
      <c r="C176" s="75" t="s">
        <v>11298</v>
      </c>
      <c r="D176" s="65">
        <v>1</v>
      </c>
      <c r="E176" s="66" t="s">
        <v>28</v>
      </c>
      <c r="F176" s="68">
        <v>1320000</v>
      </c>
      <c r="G176" s="86" t="s">
        <v>1266</v>
      </c>
      <c r="H176" s="588">
        <v>44776</v>
      </c>
    </row>
    <row r="177" spans="1:10" x14ac:dyDescent="0.25">
      <c r="A177" s="668">
        <v>176</v>
      </c>
      <c r="B177" s="60" t="s">
        <v>5010</v>
      </c>
      <c r="C177" s="75" t="s">
        <v>11301</v>
      </c>
      <c r="D177" s="65">
        <v>1</v>
      </c>
      <c r="E177" s="66" t="s">
        <v>28</v>
      </c>
      <c r="F177" s="68">
        <v>1320000</v>
      </c>
      <c r="G177" s="86" t="s">
        <v>1266</v>
      </c>
      <c r="H177" s="588">
        <v>44776</v>
      </c>
    </row>
    <row r="178" spans="1:10" x14ac:dyDescent="0.25">
      <c r="A178" s="668">
        <v>177</v>
      </c>
      <c r="B178" s="60" t="s">
        <v>5010</v>
      </c>
      <c r="C178" s="75" t="s">
        <v>11302</v>
      </c>
      <c r="D178" s="65">
        <v>1</v>
      </c>
      <c r="E178" s="66" t="s">
        <v>28</v>
      </c>
      <c r="F178" s="68">
        <v>1320000</v>
      </c>
      <c r="G178" s="86" t="s">
        <v>1266</v>
      </c>
      <c r="H178" s="588">
        <v>44776</v>
      </c>
    </row>
    <row r="179" spans="1:10" x14ac:dyDescent="0.25">
      <c r="A179" s="668">
        <v>178</v>
      </c>
      <c r="B179" s="60" t="s">
        <v>5010</v>
      </c>
      <c r="C179" s="75" t="s">
        <v>11303</v>
      </c>
      <c r="D179" s="65">
        <v>1</v>
      </c>
      <c r="E179" s="66" t="s">
        <v>28</v>
      </c>
      <c r="F179" s="68">
        <v>1320000</v>
      </c>
      <c r="G179" s="86" t="s">
        <v>1266</v>
      </c>
      <c r="H179" s="588">
        <v>44776</v>
      </c>
    </row>
    <row r="180" spans="1:10" x14ac:dyDescent="0.25">
      <c r="A180" s="668">
        <v>179</v>
      </c>
      <c r="B180" s="60" t="s">
        <v>11215</v>
      </c>
      <c r="C180" s="75" t="s">
        <v>11304</v>
      </c>
      <c r="D180" s="65">
        <v>1</v>
      </c>
      <c r="E180" s="66" t="s">
        <v>28</v>
      </c>
      <c r="F180" s="68">
        <v>1545000</v>
      </c>
      <c r="G180" s="86" t="s">
        <v>1266</v>
      </c>
      <c r="H180" s="588">
        <v>44776</v>
      </c>
    </row>
    <row r="181" spans="1:10" x14ac:dyDescent="0.25">
      <c r="A181" s="668">
        <v>180</v>
      </c>
      <c r="B181" s="60" t="s">
        <v>11215</v>
      </c>
      <c r="C181" s="60" t="s">
        <v>11306</v>
      </c>
      <c r="D181" s="81">
        <v>1</v>
      </c>
      <c r="E181" s="66" t="s">
        <v>31</v>
      </c>
      <c r="F181" s="68">
        <v>1545000</v>
      </c>
      <c r="G181" s="86" t="s">
        <v>1266</v>
      </c>
      <c r="H181" s="588">
        <v>44776</v>
      </c>
    </row>
    <row r="182" spans="1:10" x14ac:dyDescent="0.25">
      <c r="A182" s="668">
        <v>181</v>
      </c>
      <c r="B182" s="60" t="s">
        <v>11215</v>
      </c>
      <c r="C182" s="60" t="s">
        <v>11307</v>
      </c>
      <c r="D182" s="65">
        <v>1</v>
      </c>
      <c r="E182" s="66" t="s">
        <v>31</v>
      </c>
      <c r="F182" s="68">
        <v>1545000</v>
      </c>
      <c r="G182" s="86" t="s">
        <v>1266</v>
      </c>
      <c r="H182" s="588">
        <v>44776</v>
      </c>
    </row>
    <row r="183" spans="1:10" x14ac:dyDescent="0.25">
      <c r="A183" s="668">
        <v>182</v>
      </c>
      <c r="B183" s="60" t="s">
        <v>11215</v>
      </c>
      <c r="C183" s="75" t="s">
        <v>11308</v>
      </c>
      <c r="D183" s="65">
        <v>1</v>
      </c>
      <c r="E183" s="66" t="s">
        <v>28</v>
      </c>
      <c r="F183" s="68">
        <v>1545000</v>
      </c>
      <c r="G183" s="86" t="s">
        <v>1266</v>
      </c>
      <c r="H183" s="588">
        <v>44776</v>
      </c>
    </row>
    <row r="184" spans="1:10" x14ac:dyDescent="0.25">
      <c r="A184" s="668">
        <v>183</v>
      </c>
      <c r="B184" s="60" t="s">
        <v>11215</v>
      </c>
      <c r="C184" s="75" t="s">
        <v>11309</v>
      </c>
      <c r="D184" s="81">
        <v>1</v>
      </c>
      <c r="E184" s="66" t="s">
        <v>28</v>
      </c>
      <c r="F184" s="68">
        <v>1545000</v>
      </c>
      <c r="G184" s="86" t="s">
        <v>1266</v>
      </c>
      <c r="H184" s="588">
        <v>44776</v>
      </c>
    </row>
    <row r="185" spans="1:10" x14ac:dyDescent="0.25">
      <c r="A185" s="668">
        <v>184</v>
      </c>
      <c r="B185" s="60" t="s">
        <v>11215</v>
      </c>
      <c r="C185" s="60" t="s">
        <v>11310</v>
      </c>
      <c r="D185" s="65">
        <v>1</v>
      </c>
      <c r="E185" s="66" t="s">
        <v>28</v>
      </c>
      <c r="F185" s="68">
        <v>1545000</v>
      </c>
      <c r="G185" s="86" t="s">
        <v>1266</v>
      </c>
      <c r="H185" s="588">
        <v>44776</v>
      </c>
    </row>
    <row r="186" spans="1:10" x14ac:dyDescent="0.25">
      <c r="A186" s="668">
        <v>185</v>
      </c>
      <c r="B186" s="60" t="s">
        <v>11215</v>
      </c>
      <c r="C186" s="60" t="s">
        <v>11311</v>
      </c>
      <c r="D186" s="81">
        <v>1</v>
      </c>
      <c r="E186" s="66" t="s">
        <v>31</v>
      </c>
      <c r="F186" s="68">
        <v>1545000</v>
      </c>
      <c r="G186" s="86" t="s">
        <v>1266</v>
      </c>
      <c r="H186" s="588">
        <v>44776</v>
      </c>
    </row>
    <row r="187" spans="1:10" x14ac:dyDescent="0.25">
      <c r="A187" s="668">
        <v>186</v>
      </c>
      <c r="B187" s="60" t="s">
        <v>11215</v>
      </c>
      <c r="C187" s="60" t="s">
        <v>11312</v>
      </c>
      <c r="D187" s="65">
        <v>1</v>
      </c>
      <c r="E187" s="66" t="s">
        <v>31</v>
      </c>
      <c r="F187" s="68">
        <v>1545000</v>
      </c>
      <c r="G187" s="86" t="s">
        <v>1266</v>
      </c>
      <c r="H187" s="588">
        <v>44776</v>
      </c>
    </row>
    <row r="188" spans="1:10" x14ac:dyDescent="0.25">
      <c r="A188" s="668">
        <v>187</v>
      </c>
      <c r="B188" s="60" t="s">
        <v>11215</v>
      </c>
      <c r="C188" s="60" t="s">
        <v>11313</v>
      </c>
      <c r="D188" s="65">
        <v>1</v>
      </c>
      <c r="E188" s="66" t="s">
        <v>31</v>
      </c>
      <c r="F188" s="68">
        <v>1545000</v>
      </c>
      <c r="G188" s="86" t="s">
        <v>1266</v>
      </c>
      <c r="H188" s="588">
        <v>44776</v>
      </c>
    </row>
    <row r="189" spans="1:10" x14ac:dyDescent="0.25">
      <c r="A189" s="668">
        <v>188</v>
      </c>
      <c r="B189" s="60" t="s">
        <v>11215</v>
      </c>
      <c r="C189" s="71" t="s">
        <v>11314</v>
      </c>
      <c r="D189" s="65">
        <v>1</v>
      </c>
      <c r="E189" s="66" t="s">
        <v>31</v>
      </c>
      <c r="F189" s="68">
        <v>1545000</v>
      </c>
      <c r="G189" s="86" t="s">
        <v>1266</v>
      </c>
      <c r="H189" s="588">
        <v>44776</v>
      </c>
    </row>
    <row r="190" spans="1:10" x14ac:dyDescent="0.25">
      <c r="A190" s="668">
        <v>189</v>
      </c>
      <c r="B190" s="60" t="s">
        <v>5010</v>
      </c>
      <c r="C190" s="529" t="s">
        <v>13998</v>
      </c>
      <c r="D190" s="71">
        <v>1</v>
      </c>
      <c r="E190" s="60" t="s">
        <v>28</v>
      </c>
      <c r="F190" s="411">
        <v>1320000</v>
      </c>
      <c r="G190" s="86" t="s">
        <v>2003</v>
      </c>
      <c r="H190" s="588">
        <v>44807</v>
      </c>
      <c r="J190" s="60" t="s">
        <v>13826</v>
      </c>
    </row>
    <row r="191" spans="1:10" x14ac:dyDescent="0.25">
      <c r="A191" s="668">
        <v>190</v>
      </c>
      <c r="B191" s="60" t="s">
        <v>11215</v>
      </c>
      <c r="C191" s="60" t="s">
        <v>11320</v>
      </c>
      <c r="D191" s="71">
        <v>1</v>
      </c>
      <c r="E191" s="60" t="s">
        <v>28</v>
      </c>
      <c r="F191" s="411" t="s">
        <v>13842</v>
      </c>
      <c r="G191" s="86" t="s">
        <v>3530</v>
      </c>
      <c r="H191" s="588">
        <v>44807</v>
      </c>
      <c r="I191" s="353" t="s">
        <v>13999</v>
      </c>
      <c r="J191" s="60" t="s">
        <v>13732</v>
      </c>
    </row>
    <row r="192" spans="1:10" x14ac:dyDescent="0.25">
      <c r="A192" s="668">
        <v>191</v>
      </c>
      <c r="B192" s="60" t="s">
        <v>11215</v>
      </c>
      <c r="C192" s="75" t="s">
        <v>11323</v>
      </c>
      <c r="D192" s="71">
        <v>1</v>
      </c>
      <c r="E192" s="60" t="s">
        <v>28</v>
      </c>
      <c r="F192" s="411" t="s">
        <v>13842</v>
      </c>
      <c r="G192" s="86" t="s">
        <v>3530</v>
      </c>
      <c r="H192" s="588">
        <v>44807</v>
      </c>
      <c r="I192" s="353" t="s">
        <v>13835</v>
      </c>
      <c r="J192" s="60" t="s">
        <v>13732</v>
      </c>
    </row>
    <row r="193" spans="1:11" x14ac:dyDescent="0.25">
      <c r="A193" s="668">
        <v>192</v>
      </c>
      <c r="B193" s="60" t="s">
        <v>5010</v>
      </c>
      <c r="C193" s="75" t="s">
        <v>14000</v>
      </c>
      <c r="D193" s="65">
        <v>1</v>
      </c>
      <c r="E193" s="66" t="s">
        <v>28</v>
      </c>
      <c r="F193" s="68">
        <v>1320000</v>
      </c>
      <c r="G193" s="86" t="s">
        <v>631</v>
      </c>
      <c r="H193" s="588">
        <v>44868</v>
      </c>
      <c r="I193" s="353" t="s">
        <v>14001</v>
      </c>
      <c r="J193" s="60" t="s">
        <v>13746</v>
      </c>
    </row>
    <row r="194" spans="1:11" x14ac:dyDescent="0.25">
      <c r="A194" s="668">
        <v>193</v>
      </c>
      <c r="B194" s="60" t="s">
        <v>5010</v>
      </c>
      <c r="C194" s="60" t="s">
        <v>14002</v>
      </c>
      <c r="D194" s="65">
        <v>1</v>
      </c>
      <c r="E194" s="66" t="s">
        <v>31</v>
      </c>
      <c r="F194" s="68">
        <v>1320000</v>
      </c>
      <c r="G194" s="86" t="s">
        <v>1788</v>
      </c>
      <c r="H194" s="588">
        <v>44898</v>
      </c>
      <c r="I194" s="353" t="s">
        <v>14003</v>
      </c>
      <c r="J194" s="60" t="s">
        <v>13820</v>
      </c>
    </row>
    <row r="195" spans="1:11" x14ac:dyDescent="0.25">
      <c r="A195" s="668">
        <v>194</v>
      </c>
      <c r="B195" s="60" t="s">
        <v>11215</v>
      </c>
      <c r="C195" s="75" t="s">
        <v>14004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3" t="s">
        <v>14005</v>
      </c>
      <c r="J195" s="60" t="s">
        <v>13732</v>
      </c>
    </row>
    <row r="196" spans="1:11" x14ac:dyDescent="0.25">
      <c r="A196" s="668">
        <v>195</v>
      </c>
      <c r="B196" s="60" t="s">
        <v>11215</v>
      </c>
      <c r="C196" s="75" t="s">
        <v>14006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68">
        <v>196</v>
      </c>
      <c r="B197" s="60" t="s">
        <v>4909</v>
      </c>
      <c r="C197" s="60" t="s">
        <v>14007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13805</v>
      </c>
      <c r="J197" s="60" t="s">
        <v>14008</v>
      </c>
    </row>
    <row r="198" spans="1:11" x14ac:dyDescent="0.25">
      <c r="A198" s="668">
        <v>197</v>
      </c>
      <c r="B198" s="60" t="s">
        <v>4909</v>
      </c>
      <c r="C198" s="60" t="s">
        <v>14009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13810</v>
      </c>
      <c r="J198" s="60" t="s">
        <v>13732</v>
      </c>
    </row>
    <row r="199" spans="1:11" x14ac:dyDescent="0.25">
      <c r="A199" s="668">
        <v>198</v>
      </c>
      <c r="B199" s="378" t="s">
        <v>11215</v>
      </c>
      <c r="C199" s="378" t="s">
        <v>11361</v>
      </c>
      <c r="D199" s="377">
        <v>1</v>
      </c>
      <c r="E199" s="501" t="s">
        <v>31</v>
      </c>
      <c r="F199" s="380">
        <v>1545000</v>
      </c>
      <c r="G199" s="497" t="s">
        <v>536</v>
      </c>
      <c r="H199" s="497" t="s">
        <v>190</v>
      </c>
      <c r="I199" s="378"/>
      <c r="J199" s="378"/>
    </row>
    <row r="200" spans="1:11" x14ac:dyDescent="0.25">
      <c r="A200" s="668">
        <v>199</v>
      </c>
      <c r="B200" s="378" t="s">
        <v>11215</v>
      </c>
      <c r="C200" s="378" t="s">
        <v>11363</v>
      </c>
      <c r="D200" s="377">
        <v>1</v>
      </c>
      <c r="E200" s="501" t="s">
        <v>31</v>
      </c>
      <c r="F200" s="604">
        <v>1545000</v>
      </c>
      <c r="G200" s="497" t="s">
        <v>536</v>
      </c>
      <c r="H200" s="497" t="s">
        <v>190</v>
      </c>
      <c r="I200" s="378"/>
      <c r="J200" s="378"/>
    </row>
    <row r="201" spans="1:11" x14ac:dyDescent="0.25">
      <c r="A201" s="668">
        <v>200</v>
      </c>
      <c r="B201" s="60" t="s">
        <v>5221</v>
      </c>
      <c r="C201" s="60" t="s">
        <v>14010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13798</v>
      </c>
      <c r="J201" s="60" t="s">
        <v>13732</v>
      </c>
    </row>
    <row r="202" spans="1:11" x14ac:dyDescent="0.25">
      <c r="A202" s="668">
        <v>201</v>
      </c>
      <c r="B202" s="60" t="s">
        <v>5221</v>
      </c>
      <c r="C202" s="75" t="s">
        <v>14011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13788</v>
      </c>
      <c r="J202" s="60" t="s">
        <v>13732</v>
      </c>
    </row>
    <row r="203" spans="1:11" x14ac:dyDescent="0.25">
      <c r="A203" s="668">
        <v>202</v>
      </c>
      <c r="B203" s="60" t="s">
        <v>11215</v>
      </c>
      <c r="C203" s="60" t="s">
        <v>14012</v>
      </c>
      <c r="D203" s="71">
        <v>1</v>
      </c>
      <c r="E203" s="60" t="s">
        <v>28</v>
      </c>
      <c r="F203" s="441">
        <v>1545000</v>
      </c>
      <c r="G203" s="86" t="s">
        <v>198</v>
      </c>
      <c r="H203" s="86" t="s">
        <v>400</v>
      </c>
    </row>
    <row r="204" spans="1:11" x14ac:dyDescent="0.25">
      <c r="A204" s="668">
        <v>203</v>
      </c>
      <c r="B204" s="60" t="s">
        <v>11215</v>
      </c>
      <c r="C204" s="60" t="s">
        <v>14013</v>
      </c>
      <c r="D204" s="71">
        <v>1</v>
      </c>
      <c r="E204" s="60" t="s">
        <v>28</v>
      </c>
      <c r="F204" s="411">
        <v>1545000</v>
      </c>
      <c r="G204" s="86" t="s">
        <v>198</v>
      </c>
      <c r="H204" s="86" t="s">
        <v>400</v>
      </c>
    </row>
    <row r="205" spans="1:11" x14ac:dyDescent="0.25">
      <c r="A205" s="668">
        <v>204</v>
      </c>
      <c r="B205" s="60" t="s">
        <v>5912</v>
      </c>
      <c r="C205" s="60" t="s">
        <v>14014</v>
      </c>
      <c r="D205" s="71">
        <v>1</v>
      </c>
      <c r="E205" s="60" t="s">
        <v>28</v>
      </c>
      <c r="F205" s="411">
        <v>1275000</v>
      </c>
      <c r="G205" s="86" t="s">
        <v>154</v>
      </c>
      <c r="H205" s="86" t="s">
        <v>5244</v>
      </c>
      <c r="I205" s="353" t="s">
        <v>14015</v>
      </c>
    </row>
    <row r="206" spans="1:11" x14ac:dyDescent="0.25">
      <c r="A206" s="668">
        <v>205</v>
      </c>
      <c r="B206" s="60" t="s">
        <v>115</v>
      </c>
      <c r="C206" s="71" t="s">
        <v>14016</v>
      </c>
      <c r="D206" s="71">
        <v>1</v>
      </c>
      <c r="E206" s="60" t="s">
        <v>28</v>
      </c>
      <c r="F206" s="411">
        <v>1900000</v>
      </c>
      <c r="G206" s="86" t="s">
        <v>1032</v>
      </c>
      <c r="H206" s="86" t="s">
        <v>5244</v>
      </c>
    </row>
    <row r="207" spans="1:11" x14ac:dyDescent="0.25">
      <c r="A207" s="668">
        <v>206</v>
      </c>
      <c r="B207" s="60" t="s">
        <v>115</v>
      </c>
      <c r="C207" s="139" t="s">
        <v>14017</v>
      </c>
      <c r="D207" s="71">
        <v>1</v>
      </c>
      <c r="E207" s="60" t="s">
        <v>28</v>
      </c>
      <c r="F207" s="411">
        <v>1900000</v>
      </c>
      <c r="G207" s="86" t="s">
        <v>1032</v>
      </c>
      <c r="H207" s="86" t="s">
        <v>5244</v>
      </c>
    </row>
    <row r="208" spans="1:11" x14ac:dyDescent="0.25">
      <c r="A208" s="668">
        <v>207</v>
      </c>
      <c r="B208" s="60" t="s">
        <v>115</v>
      </c>
      <c r="C208" s="60" t="s">
        <v>14018</v>
      </c>
      <c r="D208" s="71">
        <v>1</v>
      </c>
      <c r="E208" s="60" t="s">
        <v>28</v>
      </c>
      <c r="F208" s="411">
        <v>1900000</v>
      </c>
      <c r="G208" s="86" t="s">
        <v>2058</v>
      </c>
      <c r="H208" s="86" t="s">
        <v>5244</v>
      </c>
      <c r="I208" s="60" t="s">
        <v>13758</v>
      </c>
      <c r="J208" s="60" t="s">
        <v>14019</v>
      </c>
      <c r="K208" s="532">
        <v>44537</v>
      </c>
    </row>
    <row r="209" spans="1:11" x14ac:dyDescent="0.25">
      <c r="A209" s="668">
        <v>208</v>
      </c>
      <c r="B209" s="60" t="s">
        <v>115</v>
      </c>
      <c r="C209" s="60" t="s">
        <v>14020</v>
      </c>
      <c r="D209" s="71">
        <v>1</v>
      </c>
      <c r="E209" s="60" t="s">
        <v>28</v>
      </c>
      <c r="F209" s="411">
        <v>1900000</v>
      </c>
      <c r="G209" s="86" t="s">
        <v>2058</v>
      </c>
      <c r="H209" s="86" t="s">
        <v>5244</v>
      </c>
      <c r="I209" s="60" t="s">
        <v>13744</v>
      </c>
      <c r="J209" s="60" t="s">
        <v>14019</v>
      </c>
      <c r="K209" s="532">
        <v>44356</v>
      </c>
    </row>
    <row r="210" spans="1:11" x14ac:dyDescent="0.25">
      <c r="A210" s="668">
        <v>209</v>
      </c>
      <c r="B210" s="60" t="s">
        <v>5912</v>
      </c>
      <c r="C210" s="60" t="s">
        <v>14021</v>
      </c>
      <c r="D210" s="71">
        <v>1</v>
      </c>
      <c r="E210" s="60" t="s">
        <v>28</v>
      </c>
      <c r="F210" s="411">
        <v>1275000</v>
      </c>
      <c r="G210" s="86" t="s">
        <v>166</v>
      </c>
      <c r="H210" s="86" t="s">
        <v>5258</v>
      </c>
      <c r="I210" s="353" t="s">
        <v>14022</v>
      </c>
      <c r="J210" s="60" t="s">
        <v>13820</v>
      </c>
      <c r="K210" s="532" t="s">
        <v>13799</v>
      </c>
    </row>
    <row r="211" spans="1:11" x14ac:dyDescent="0.25">
      <c r="A211" s="668">
        <v>210</v>
      </c>
      <c r="B211" s="60" t="s">
        <v>5912</v>
      </c>
      <c r="C211" s="60" t="s">
        <v>14023</v>
      </c>
      <c r="D211" s="71">
        <v>1</v>
      </c>
      <c r="E211" s="60" t="s">
        <v>31</v>
      </c>
      <c r="F211" s="411">
        <v>1275000</v>
      </c>
      <c r="G211" s="86" t="s">
        <v>3239</v>
      </c>
      <c r="H211" s="86" t="s">
        <v>5276</v>
      </c>
      <c r="I211" s="60">
        <v>112103</v>
      </c>
      <c r="K211" s="77" t="s">
        <v>5276</v>
      </c>
    </row>
    <row r="212" spans="1:11" x14ac:dyDescent="0.25">
      <c r="A212" s="668">
        <v>211</v>
      </c>
      <c r="B212" s="60" t="s">
        <v>115</v>
      </c>
      <c r="C212" s="60" t="s">
        <v>14024</v>
      </c>
      <c r="D212" s="71">
        <v>1</v>
      </c>
      <c r="E212" s="60" t="s">
        <v>31</v>
      </c>
      <c r="F212" s="411">
        <v>1900000</v>
      </c>
      <c r="G212" s="86" t="s">
        <v>1043</v>
      </c>
      <c r="H212" s="86" t="s">
        <v>5276</v>
      </c>
      <c r="I212" s="60" t="s">
        <v>13748</v>
      </c>
    </row>
    <row r="213" spans="1:11" x14ac:dyDescent="0.25">
      <c r="A213" s="668">
        <v>212</v>
      </c>
      <c r="B213" s="60" t="s">
        <v>115</v>
      </c>
      <c r="C213" s="60" t="s">
        <v>14025</v>
      </c>
      <c r="D213" s="71">
        <v>1</v>
      </c>
      <c r="E213" s="60" t="s">
        <v>31</v>
      </c>
      <c r="F213" s="411">
        <v>1900000</v>
      </c>
      <c r="G213" s="86" t="s">
        <v>1043</v>
      </c>
      <c r="H213" s="86" t="s">
        <v>5276</v>
      </c>
      <c r="I213" s="60" t="s">
        <v>13756</v>
      </c>
    </row>
    <row r="214" spans="1:11" x14ac:dyDescent="0.25">
      <c r="A214" s="668">
        <v>213</v>
      </c>
      <c r="B214" s="60" t="s">
        <v>4428</v>
      </c>
      <c r="C214" s="60" t="s">
        <v>13744</v>
      </c>
      <c r="D214" s="65">
        <v>1</v>
      </c>
      <c r="E214" s="66" t="s">
        <v>71</v>
      </c>
      <c r="F214" s="72">
        <v>1825000</v>
      </c>
      <c r="G214" s="86" t="s">
        <v>1637</v>
      </c>
      <c r="H214" s="588">
        <v>44205</v>
      </c>
    </row>
    <row r="215" spans="1:11" x14ac:dyDescent="0.25">
      <c r="A215" s="668">
        <v>214</v>
      </c>
      <c r="B215" s="60" t="s">
        <v>11215</v>
      </c>
      <c r="C215" s="60" t="s">
        <v>14026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5285</v>
      </c>
      <c r="I215" s="353" t="s">
        <v>14027</v>
      </c>
      <c r="J215" s="60" t="s">
        <v>14028</v>
      </c>
      <c r="K215" s="77" t="s">
        <v>14029</v>
      </c>
    </row>
    <row r="216" spans="1:11" x14ac:dyDescent="0.25">
      <c r="A216" s="668">
        <v>215</v>
      </c>
      <c r="B216" s="60" t="s">
        <v>11215</v>
      </c>
      <c r="C216" s="60" t="s">
        <v>14030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5285</v>
      </c>
      <c r="I216" s="353" t="s">
        <v>14031</v>
      </c>
      <c r="J216" s="60" t="s">
        <v>667</v>
      </c>
      <c r="K216" s="77" t="s">
        <v>14032</v>
      </c>
    </row>
    <row r="217" spans="1:11" x14ac:dyDescent="0.25">
      <c r="A217" s="668">
        <v>216</v>
      </c>
      <c r="B217" s="60" t="s">
        <v>11453</v>
      </c>
      <c r="C217" s="188" t="s">
        <v>11454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5303</v>
      </c>
    </row>
    <row r="218" spans="1:11" x14ac:dyDescent="0.25">
      <c r="A218" s="668">
        <v>217</v>
      </c>
      <c r="B218" s="60" t="s">
        <v>11215</v>
      </c>
      <c r="C218" s="60" t="s">
        <v>14033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5325</v>
      </c>
      <c r="I218" s="60" t="s">
        <v>14034</v>
      </c>
      <c r="J218" s="60" t="s">
        <v>13732</v>
      </c>
    </row>
    <row r="219" spans="1:11" x14ac:dyDescent="0.25">
      <c r="A219" s="668">
        <v>218</v>
      </c>
      <c r="B219" s="60" t="s">
        <v>11215</v>
      </c>
      <c r="C219" s="71" t="s">
        <v>14035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5325</v>
      </c>
      <c r="I219" s="60" t="s">
        <v>14036</v>
      </c>
    </row>
    <row r="220" spans="1:11" x14ac:dyDescent="0.25">
      <c r="A220" s="668">
        <v>219</v>
      </c>
      <c r="B220" s="60" t="s">
        <v>115</v>
      </c>
      <c r="C220" s="60" t="s">
        <v>14037</v>
      </c>
      <c r="D220" s="65">
        <v>1</v>
      </c>
      <c r="E220" s="66" t="s">
        <v>28</v>
      </c>
      <c r="F220" s="72">
        <v>1900000</v>
      </c>
      <c r="G220" s="86" t="s">
        <v>1146</v>
      </c>
      <c r="H220" s="588" t="s">
        <v>5325</v>
      </c>
      <c r="K220" s="60"/>
    </row>
    <row r="221" spans="1:11" x14ac:dyDescent="0.25">
      <c r="A221" s="668">
        <v>220</v>
      </c>
      <c r="B221" s="60" t="s">
        <v>115</v>
      </c>
      <c r="C221" s="60" t="s">
        <v>14038</v>
      </c>
      <c r="D221" s="71">
        <v>1</v>
      </c>
      <c r="E221" s="60" t="s">
        <v>28</v>
      </c>
      <c r="F221" s="411">
        <v>1900000</v>
      </c>
      <c r="G221" s="86" t="s">
        <v>1146</v>
      </c>
      <c r="H221" s="86" t="s">
        <v>5325</v>
      </c>
    </row>
    <row r="222" spans="1:11" x14ac:dyDescent="0.25">
      <c r="A222" s="668">
        <v>221</v>
      </c>
      <c r="B222" s="60" t="s">
        <v>115</v>
      </c>
      <c r="C222" s="60" t="s">
        <v>4913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5346</v>
      </c>
      <c r="I222" s="81"/>
      <c r="J222" s="66"/>
      <c r="K222" s="217"/>
    </row>
    <row r="223" spans="1:11" x14ac:dyDescent="0.25">
      <c r="A223" s="668">
        <v>222</v>
      </c>
      <c r="B223" s="60" t="s">
        <v>115</v>
      </c>
      <c r="C223" s="60" t="s">
        <v>4910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5346</v>
      </c>
      <c r="I223" s="65"/>
      <c r="J223" s="66"/>
      <c r="K223" s="72"/>
    </row>
    <row r="224" spans="1:11" x14ac:dyDescent="0.25">
      <c r="A224" s="668">
        <v>223</v>
      </c>
      <c r="B224" s="60" t="s">
        <v>11215</v>
      </c>
      <c r="C224" s="60" t="s">
        <v>14039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3" t="s">
        <v>14040</v>
      </c>
      <c r="J224" s="60" t="s">
        <v>13746</v>
      </c>
      <c r="K224" s="532">
        <v>44754</v>
      </c>
    </row>
    <row r="225" spans="1:11" x14ac:dyDescent="0.25">
      <c r="A225" s="668">
        <v>224</v>
      </c>
      <c r="B225" s="60" t="s">
        <v>11215</v>
      </c>
      <c r="C225" s="60" t="s">
        <v>14041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68">
        <v>225</v>
      </c>
      <c r="B226" s="60" t="s">
        <v>115</v>
      </c>
      <c r="C226" s="60" t="s">
        <v>14042</v>
      </c>
      <c r="D226" s="71">
        <v>1</v>
      </c>
      <c r="E226" s="60" t="s">
        <v>28</v>
      </c>
      <c r="F226" s="411">
        <v>1900000</v>
      </c>
      <c r="G226" s="86" t="s">
        <v>2214</v>
      </c>
      <c r="H226" s="86" t="s">
        <v>5375</v>
      </c>
      <c r="I226" s="60" t="s">
        <v>13747</v>
      </c>
      <c r="J226" s="60" t="s">
        <v>13746</v>
      </c>
    </row>
    <row r="227" spans="1:11" x14ac:dyDescent="0.25">
      <c r="A227" s="668">
        <v>226</v>
      </c>
      <c r="B227" s="60" t="s">
        <v>115</v>
      </c>
      <c r="C227" s="60" t="s">
        <v>14043</v>
      </c>
      <c r="D227" s="71">
        <v>1</v>
      </c>
      <c r="E227" s="60" t="s">
        <v>28</v>
      </c>
      <c r="F227" s="411">
        <v>1900000</v>
      </c>
      <c r="G227" s="86" t="s">
        <v>2214</v>
      </c>
      <c r="H227" s="86" t="s">
        <v>5375</v>
      </c>
      <c r="I227" s="60" t="s">
        <v>13740</v>
      </c>
      <c r="J227" s="60" t="s">
        <v>14044</v>
      </c>
    </row>
    <row r="228" spans="1:11" x14ac:dyDescent="0.25">
      <c r="A228" s="668">
        <v>227</v>
      </c>
      <c r="B228" s="60" t="s">
        <v>14045</v>
      </c>
      <c r="C228" s="60" t="s">
        <v>14046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3" t="s">
        <v>14047</v>
      </c>
    </row>
    <row r="229" spans="1:11" x14ac:dyDescent="0.25">
      <c r="A229" s="668">
        <v>228</v>
      </c>
      <c r="B229" s="60" t="s">
        <v>14045</v>
      </c>
      <c r="C229" s="60" t="s">
        <v>14048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3" t="s">
        <v>14049</v>
      </c>
    </row>
    <row r="230" spans="1:11" x14ac:dyDescent="0.25">
      <c r="A230" s="668">
        <v>229</v>
      </c>
      <c r="B230" s="60" t="s">
        <v>11453</v>
      </c>
      <c r="C230" s="60" t="s">
        <v>11531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5412</v>
      </c>
      <c r="I230" s="60" t="s">
        <v>14050</v>
      </c>
      <c r="K230" s="77" t="s">
        <v>223</v>
      </c>
    </row>
    <row r="231" spans="1:11" x14ac:dyDescent="0.25">
      <c r="A231" s="668">
        <v>230</v>
      </c>
      <c r="B231" s="60" t="s">
        <v>115</v>
      </c>
      <c r="C231" s="60" t="s">
        <v>4912</v>
      </c>
      <c r="D231" s="60">
        <v>1</v>
      </c>
      <c r="E231" s="60" t="s">
        <v>71</v>
      </c>
      <c r="F231" s="72">
        <v>1900000</v>
      </c>
      <c r="G231" s="86" t="s">
        <v>11571</v>
      </c>
      <c r="H231" s="588">
        <v>44565</v>
      </c>
    </row>
    <row r="232" spans="1:11" x14ac:dyDescent="0.25">
      <c r="A232" s="668">
        <v>231</v>
      </c>
      <c r="B232" s="60" t="s">
        <v>115</v>
      </c>
      <c r="C232" s="60" t="s">
        <v>11276</v>
      </c>
      <c r="D232" s="60">
        <v>1</v>
      </c>
      <c r="E232" s="60" t="s">
        <v>71</v>
      </c>
      <c r="F232" s="72">
        <v>1900000</v>
      </c>
      <c r="G232" s="86" t="s">
        <v>11571</v>
      </c>
      <c r="H232" s="588">
        <v>44565</v>
      </c>
    </row>
    <row r="233" spans="1:11" x14ac:dyDescent="0.25">
      <c r="A233" s="668">
        <v>232</v>
      </c>
      <c r="B233" s="60" t="s">
        <v>11215</v>
      </c>
      <c r="C233" s="60" t="s">
        <v>14051</v>
      </c>
      <c r="D233" s="71">
        <v>1</v>
      </c>
      <c r="E233" s="60" t="s">
        <v>28</v>
      </c>
      <c r="F233" s="62">
        <v>1545000</v>
      </c>
      <c r="G233" s="86" t="s">
        <v>909</v>
      </c>
      <c r="H233" s="588">
        <v>44716</v>
      </c>
    </row>
    <row r="234" spans="1:11" x14ac:dyDescent="0.25">
      <c r="A234" s="668">
        <v>233</v>
      </c>
      <c r="B234" s="60" t="s">
        <v>11215</v>
      </c>
      <c r="C234" s="60" t="s">
        <v>14052</v>
      </c>
      <c r="D234" s="71">
        <v>1</v>
      </c>
      <c r="E234" s="60" t="s">
        <v>28</v>
      </c>
      <c r="F234" s="62">
        <v>1545000</v>
      </c>
      <c r="G234" s="86" t="s">
        <v>909</v>
      </c>
      <c r="H234" s="588">
        <v>44716</v>
      </c>
      <c r="I234" s="353" t="s">
        <v>14053</v>
      </c>
      <c r="J234" s="60" t="s">
        <v>14054</v>
      </c>
      <c r="K234" s="77" t="s">
        <v>4035</v>
      </c>
    </row>
    <row r="235" spans="1:11" x14ac:dyDescent="0.25">
      <c r="A235" s="668">
        <v>234</v>
      </c>
      <c r="B235" s="60" t="s">
        <v>115</v>
      </c>
      <c r="C235" s="60" t="s">
        <v>14055</v>
      </c>
      <c r="D235" s="81">
        <v>1</v>
      </c>
      <c r="E235" s="66" t="s">
        <v>71</v>
      </c>
      <c r="F235" s="217">
        <v>1900000</v>
      </c>
      <c r="G235" s="86" t="s">
        <v>825</v>
      </c>
      <c r="H235" s="588">
        <v>44716</v>
      </c>
    </row>
    <row r="236" spans="1:11" x14ac:dyDescent="0.25">
      <c r="A236" s="668">
        <v>235</v>
      </c>
      <c r="B236" s="60" t="s">
        <v>115</v>
      </c>
      <c r="C236" s="60" t="s">
        <v>14055</v>
      </c>
      <c r="D236" s="81">
        <v>1</v>
      </c>
      <c r="E236" s="66" t="s">
        <v>71</v>
      </c>
      <c r="F236" s="217">
        <v>1900000</v>
      </c>
      <c r="G236" s="86" t="s">
        <v>825</v>
      </c>
      <c r="H236" s="588">
        <v>44716</v>
      </c>
    </row>
    <row r="237" spans="1:11" x14ac:dyDescent="0.25">
      <c r="A237" s="668">
        <v>236</v>
      </c>
      <c r="B237" s="60" t="s">
        <v>115</v>
      </c>
      <c r="C237" s="60" t="s">
        <v>4912</v>
      </c>
      <c r="D237" s="60">
        <v>1</v>
      </c>
      <c r="E237" s="60" t="s">
        <v>71</v>
      </c>
      <c r="F237" s="217">
        <v>1900000</v>
      </c>
      <c r="G237" s="86" t="s">
        <v>14056</v>
      </c>
      <c r="H237" s="588">
        <v>44716</v>
      </c>
    </row>
    <row r="238" spans="1:11" x14ac:dyDescent="0.25">
      <c r="A238" s="668">
        <v>237</v>
      </c>
      <c r="B238" s="60" t="s">
        <v>115</v>
      </c>
      <c r="C238" s="60" t="s">
        <v>11276</v>
      </c>
      <c r="D238" s="60">
        <v>1</v>
      </c>
      <c r="E238" s="60" t="s">
        <v>71</v>
      </c>
      <c r="F238" s="217">
        <v>1900000</v>
      </c>
      <c r="G238" s="86" t="s">
        <v>14056</v>
      </c>
      <c r="H238" s="588">
        <v>44716</v>
      </c>
    </row>
    <row r="239" spans="1:11" x14ac:dyDescent="0.25">
      <c r="A239" s="668">
        <v>238</v>
      </c>
      <c r="B239" s="60" t="s">
        <v>11453</v>
      </c>
      <c r="C239" s="60" t="s">
        <v>14057</v>
      </c>
      <c r="D239" s="65">
        <v>1</v>
      </c>
      <c r="E239" s="66" t="s">
        <v>31</v>
      </c>
      <c r="F239" s="68">
        <v>1275000</v>
      </c>
      <c r="G239" s="86" t="s">
        <v>166</v>
      </c>
      <c r="H239" s="588">
        <v>44808</v>
      </c>
      <c r="I239" s="353" t="s">
        <v>14058</v>
      </c>
    </row>
    <row r="240" spans="1:11" x14ac:dyDescent="0.25">
      <c r="A240" s="668">
        <v>239</v>
      </c>
      <c r="B240" s="60" t="s">
        <v>11215</v>
      </c>
      <c r="C240" s="60" t="s">
        <v>14059</v>
      </c>
      <c r="D240" s="60">
        <v>1</v>
      </c>
      <c r="E240" s="60" t="s">
        <v>31</v>
      </c>
      <c r="F240" s="217">
        <v>1545000</v>
      </c>
      <c r="G240" s="86" t="s">
        <v>667</v>
      </c>
      <c r="H240" s="588">
        <v>44808</v>
      </c>
      <c r="I240" s="60" t="s">
        <v>11525</v>
      </c>
    </row>
    <row r="241" spans="1:11" x14ac:dyDescent="0.25">
      <c r="A241" s="668">
        <v>240</v>
      </c>
      <c r="B241" s="60" t="s">
        <v>11215</v>
      </c>
      <c r="C241" s="60" t="s">
        <v>14060</v>
      </c>
      <c r="D241" s="60">
        <v>1</v>
      </c>
      <c r="E241" s="60" t="s">
        <v>31</v>
      </c>
      <c r="F241" s="217">
        <v>1545000</v>
      </c>
      <c r="G241" s="86" t="s">
        <v>667</v>
      </c>
      <c r="H241" s="588">
        <v>44808</v>
      </c>
      <c r="I241" s="60" t="s">
        <v>11527</v>
      </c>
      <c r="J241" s="60" t="s">
        <v>13732</v>
      </c>
    </row>
    <row r="242" spans="1:11" x14ac:dyDescent="0.25">
      <c r="A242" s="668">
        <v>241</v>
      </c>
      <c r="B242" s="60" t="s">
        <v>3442</v>
      </c>
      <c r="C242" s="60" t="s">
        <v>11633</v>
      </c>
      <c r="D242" s="65">
        <v>1</v>
      </c>
      <c r="E242" s="66" t="s">
        <v>31</v>
      </c>
      <c r="F242" s="67">
        <v>1550000</v>
      </c>
      <c r="G242" s="86" t="s">
        <v>552</v>
      </c>
      <c r="H242" s="588">
        <v>44869</v>
      </c>
    </row>
    <row r="243" spans="1:11" x14ac:dyDescent="0.25">
      <c r="A243" s="668">
        <v>242</v>
      </c>
      <c r="B243" s="60" t="s">
        <v>3442</v>
      </c>
      <c r="C243" s="60" t="s">
        <v>11635</v>
      </c>
      <c r="D243" s="65">
        <v>1</v>
      </c>
      <c r="E243" s="66" t="s">
        <v>31</v>
      </c>
      <c r="F243" s="67">
        <v>1550000</v>
      </c>
      <c r="G243" s="86" t="s">
        <v>552</v>
      </c>
      <c r="H243" s="588">
        <v>44869</v>
      </c>
    </row>
    <row r="244" spans="1:11" x14ac:dyDescent="0.25">
      <c r="A244" s="668">
        <v>243</v>
      </c>
      <c r="B244" s="60" t="s">
        <v>3442</v>
      </c>
      <c r="C244" s="60" t="s">
        <v>11636</v>
      </c>
      <c r="D244" s="65">
        <v>1</v>
      </c>
      <c r="E244" s="66" t="s">
        <v>31</v>
      </c>
      <c r="F244" s="67">
        <v>1550000</v>
      </c>
      <c r="G244" s="86" t="s">
        <v>552</v>
      </c>
      <c r="H244" s="588">
        <v>44869</v>
      </c>
    </row>
    <row r="245" spans="1:11" x14ac:dyDescent="0.25">
      <c r="A245" s="668">
        <v>244</v>
      </c>
      <c r="B245" s="60" t="s">
        <v>3442</v>
      </c>
      <c r="C245" s="60" t="s">
        <v>11637</v>
      </c>
      <c r="D245" s="65">
        <v>1</v>
      </c>
      <c r="E245" s="66" t="s">
        <v>31</v>
      </c>
      <c r="F245" s="67">
        <v>1550000</v>
      </c>
      <c r="G245" s="86" t="s">
        <v>552</v>
      </c>
      <c r="H245" s="588">
        <v>44869</v>
      </c>
    </row>
    <row r="246" spans="1:11" x14ac:dyDescent="0.25">
      <c r="A246" s="668">
        <v>245</v>
      </c>
      <c r="B246" s="60" t="s">
        <v>3442</v>
      </c>
      <c r="C246" s="60" t="s">
        <v>11638</v>
      </c>
      <c r="D246" s="65">
        <v>1</v>
      </c>
      <c r="E246" s="66" t="s">
        <v>28</v>
      </c>
      <c r="F246" s="67">
        <v>1550000</v>
      </c>
      <c r="G246" s="86" t="s">
        <v>552</v>
      </c>
      <c r="H246" s="588">
        <v>44869</v>
      </c>
    </row>
    <row r="247" spans="1:11" x14ac:dyDescent="0.25">
      <c r="A247" s="668">
        <v>246</v>
      </c>
      <c r="B247" s="60" t="s">
        <v>3442</v>
      </c>
      <c r="C247" s="60" t="s">
        <v>11639</v>
      </c>
      <c r="D247" s="81">
        <v>1</v>
      </c>
      <c r="E247" s="66" t="s">
        <v>31</v>
      </c>
      <c r="F247" s="67">
        <v>1550000</v>
      </c>
      <c r="G247" s="86" t="s">
        <v>552</v>
      </c>
      <c r="H247" s="588">
        <v>44869</v>
      </c>
    </row>
    <row r="248" spans="1:11" x14ac:dyDescent="0.25">
      <c r="A248" s="668">
        <v>247</v>
      </c>
      <c r="B248" s="60" t="s">
        <v>11215</v>
      </c>
      <c r="C248" s="60" t="s">
        <v>14061</v>
      </c>
      <c r="D248" s="81">
        <v>1</v>
      </c>
      <c r="E248" s="66" t="s">
        <v>31</v>
      </c>
      <c r="F248" s="217">
        <v>1545000</v>
      </c>
      <c r="G248" s="86" t="s">
        <v>1606</v>
      </c>
      <c r="H248" s="588">
        <v>44869</v>
      </c>
      <c r="I248" s="353" t="s">
        <v>14062</v>
      </c>
    </row>
    <row r="249" spans="1:11" x14ac:dyDescent="0.25">
      <c r="A249" s="668">
        <v>248</v>
      </c>
      <c r="B249" s="60" t="s">
        <v>11215</v>
      </c>
      <c r="C249" s="60" t="s">
        <v>14063</v>
      </c>
      <c r="D249" s="65">
        <v>1</v>
      </c>
      <c r="E249" s="66" t="s">
        <v>31</v>
      </c>
      <c r="F249" s="68">
        <v>1545000</v>
      </c>
      <c r="G249" s="86" t="s">
        <v>1606</v>
      </c>
      <c r="H249" s="588">
        <v>44869</v>
      </c>
    </row>
    <row r="250" spans="1:11" x14ac:dyDescent="0.25">
      <c r="A250" s="668">
        <v>249</v>
      </c>
      <c r="B250" s="60" t="s">
        <v>115</v>
      </c>
      <c r="C250" s="60" t="s">
        <v>14064</v>
      </c>
      <c r="D250" s="71">
        <v>1</v>
      </c>
      <c r="E250" s="60" t="s">
        <v>31</v>
      </c>
      <c r="F250" s="411">
        <v>1900000</v>
      </c>
      <c r="G250" s="86" t="s">
        <v>1105</v>
      </c>
      <c r="H250" s="86" t="s">
        <v>501</v>
      </c>
      <c r="I250" s="60" t="s">
        <v>10952</v>
      </c>
      <c r="J250" s="60" t="s">
        <v>13746</v>
      </c>
      <c r="K250" s="532">
        <v>44512</v>
      </c>
    </row>
    <row r="251" spans="1:11" x14ac:dyDescent="0.25">
      <c r="A251" s="668">
        <v>250</v>
      </c>
      <c r="B251" s="60" t="s">
        <v>115</v>
      </c>
      <c r="C251" s="60" t="s">
        <v>14065</v>
      </c>
      <c r="D251" s="71">
        <v>1</v>
      </c>
      <c r="E251" s="60" t="s">
        <v>31</v>
      </c>
      <c r="F251" s="411">
        <v>1900000</v>
      </c>
      <c r="G251" s="86" t="s">
        <v>1105</v>
      </c>
      <c r="H251" s="86" t="s">
        <v>501</v>
      </c>
      <c r="I251" s="60" t="s">
        <v>13752</v>
      </c>
      <c r="J251" s="60" t="s">
        <v>13732</v>
      </c>
      <c r="K251" s="532">
        <v>44383</v>
      </c>
    </row>
    <row r="252" spans="1:11" x14ac:dyDescent="0.25">
      <c r="A252" s="668">
        <v>251</v>
      </c>
      <c r="B252" s="60" t="s">
        <v>115</v>
      </c>
      <c r="C252" s="63" t="s">
        <v>14066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5597</v>
      </c>
      <c r="I252" s="60" t="s">
        <v>10797</v>
      </c>
      <c r="J252" s="60" t="s">
        <v>13732</v>
      </c>
      <c r="K252" s="532">
        <v>44512</v>
      </c>
    </row>
    <row r="253" spans="1:11" x14ac:dyDescent="0.25">
      <c r="A253" s="668">
        <v>252</v>
      </c>
      <c r="B253" s="60" t="s">
        <v>115</v>
      </c>
      <c r="C253" s="60" t="s">
        <v>14067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5597</v>
      </c>
      <c r="I253" s="60" t="s">
        <v>13753</v>
      </c>
      <c r="J253" s="60" t="s">
        <v>13732</v>
      </c>
      <c r="K253" s="77" t="s">
        <v>132</v>
      </c>
    </row>
    <row r="254" spans="1:11" x14ac:dyDescent="0.25">
      <c r="A254" s="668">
        <v>253</v>
      </c>
      <c r="B254" s="60" t="s">
        <v>115</v>
      </c>
      <c r="C254" s="60" t="s">
        <v>14068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5597</v>
      </c>
      <c r="I254" s="60" t="s">
        <v>13770</v>
      </c>
      <c r="J254" s="60" t="s">
        <v>13732</v>
      </c>
      <c r="K254" s="77" t="s">
        <v>13785</v>
      </c>
    </row>
    <row r="255" spans="1:11" x14ac:dyDescent="0.25">
      <c r="A255" s="668">
        <v>254</v>
      </c>
      <c r="B255" s="60" t="s">
        <v>115</v>
      </c>
      <c r="C255" s="75" t="s">
        <v>14069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5597</v>
      </c>
    </row>
    <row r="256" spans="1:11" x14ac:dyDescent="0.25">
      <c r="A256" s="668">
        <v>255</v>
      </c>
      <c r="B256" s="60" t="s">
        <v>115</v>
      </c>
      <c r="C256" s="60" t="s">
        <v>14070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5597</v>
      </c>
    </row>
    <row r="257" spans="1:9" x14ac:dyDescent="0.25">
      <c r="A257" s="668">
        <v>256</v>
      </c>
      <c r="B257" s="60" t="s">
        <v>115</v>
      </c>
      <c r="C257" s="60" t="s">
        <v>14071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5597</v>
      </c>
    </row>
    <row r="258" spans="1:9" x14ac:dyDescent="0.25">
      <c r="A258" s="668">
        <v>257</v>
      </c>
      <c r="B258" s="60" t="s">
        <v>115</v>
      </c>
      <c r="C258" s="215" t="s">
        <v>14072</v>
      </c>
      <c r="D258" s="65">
        <v>1</v>
      </c>
      <c r="E258" s="66" t="s">
        <v>71</v>
      </c>
      <c r="F258" s="68">
        <v>1900000</v>
      </c>
      <c r="G258" s="86" t="s">
        <v>1306</v>
      </c>
      <c r="H258" s="588" t="s">
        <v>322</v>
      </c>
    </row>
    <row r="259" spans="1:9" x14ac:dyDescent="0.25">
      <c r="A259" s="668">
        <v>258</v>
      </c>
      <c r="B259" s="60" t="s">
        <v>115</v>
      </c>
      <c r="C259" s="60" t="s">
        <v>14073</v>
      </c>
      <c r="D259" s="81">
        <v>1</v>
      </c>
      <c r="E259" s="66" t="s">
        <v>71</v>
      </c>
      <c r="F259" s="82">
        <v>1900000</v>
      </c>
      <c r="G259" s="86" t="s">
        <v>1306</v>
      </c>
      <c r="H259" s="588" t="s">
        <v>322</v>
      </c>
      <c r="I259" s="353"/>
    </row>
    <row r="260" spans="1:9" x14ac:dyDescent="0.25">
      <c r="A260" s="668">
        <v>259</v>
      </c>
      <c r="B260" s="79" t="s">
        <v>101</v>
      </c>
      <c r="C260" s="60" t="s">
        <v>11702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5632</v>
      </c>
    </row>
    <row r="261" spans="1:9" x14ac:dyDescent="0.25">
      <c r="A261" s="668">
        <v>260</v>
      </c>
      <c r="B261" s="79" t="s">
        <v>101</v>
      </c>
      <c r="C261" s="75" t="s">
        <v>11704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5632</v>
      </c>
    </row>
    <row r="262" spans="1:9" x14ac:dyDescent="0.25">
      <c r="A262" s="668">
        <v>261</v>
      </c>
      <c r="B262" s="60" t="s">
        <v>115</v>
      </c>
      <c r="C262" s="87" t="s">
        <v>11706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5632</v>
      </c>
    </row>
    <row r="263" spans="1:9" x14ac:dyDescent="0.25">
      <c r="A263" s="668">
        <v>262</v>
      </c>
      <c r="B263" s="60" t="s">
        <v>115</v>
      </c>
      <c r="C263" s="60" t="s">
        <v>4910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5632</v>
      </c>
    </row>
    <row r="264" spans="1:9" x14ac:dyDescent="0.25">
      <c r="A264" s="668">
        <v>263</v>
      </c>
      <c r="B264" s="60" t="s">
        <v>115</v>
      </c>
      <c r="C264" s="60" t="s">
        <v>11708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5632</v>
      </c>
    </row>
    <row r="265" spans="1:9" x14ac:dyDescent="0.25">
      <c r="A265" s="668">
        <v>264</v>
      </c>
      <c r="B265" s="60" t="s">
        <v>115</v>
      </c>
      <c r="C265" s="60" t="s">
        <v>11709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5632</v>
      </c>
    </row>
    <row r="266" spans="1:9" x14ac:dyDescent="0.25">
      <c r="A266" s="668">
        <v>265</v>
      </c>
      <c r="B266" s="60" t="s">
        <v>11215</v>
      </c>
      <c r="C266" s="60" t="s">
        <v>11710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5632</v>
      </c>
    </row>
    <row r="267" spans="1:9" x14ac:dyDescent="0.25">
      <c r="A267" s="668">
        <v>266</v>
      </c>
      <c r="B267" s="60" t="s">
        <v>11215</v>
      </c>
      <c r="C267" s="87" t="s">
        <v>11711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5632</v>
      </c>
    </row>
    <row r="268" spans="1:9" x14ac:dyDescent="0.25">
      <c r="A268" s="668">
        <v>267</v>
      </c>
      <c r="B268" s="60" t="s">
        <v>11215</v>
      </c>
      <c r="C268" s="63" t="s">
        <v>11712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5632</v>
      </c>
    </row>
    <row r="269" spans="1:9" x14ac:dyDescent="0.25">
      <c r="A269" s="668">
        <v>268</v>
      </c>
      <c r="B269" s="60" t="s">
        <v>11215</v>
      </c>
      <c r="C269" s="71" t="s">
        <v>11713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5632</v>
      </c>
    </row>
    <row r="270" spans="1:9" x14ac:dyDescent="0.25">
      <c r="A270" s="668">
        <v>269</v>
      </c>
      <c r="B270" s="60" t="s">
        <v>11215</v>
      </c>
      <c r="C270" s="60" t="s">
        <v>11714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5632</v>
      </c>
    </row>
    <row r="271" spans="1:9" x14ac:dyDescent="0.25">
      <c r="A271" s="668">
        <v>270</v>
      </c>
      <c r="B271" s="60" t="s">
        <v>11215</v>
      </c>
      <c r="C271" s="60" t="s">
        <v>11715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5632</v>
      </c>
    </row>
    <row r="272" spans="1:9" x14ac:dyDescent="0.25">
      <c r="A272" s="668">
        <v>271</v>
      </c>
      <c r="B272" s="60" t="s">
        <v>11453</v>
      </c>
      <c r="C272" s="60" t="s">
        <v>11716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5632</v>
      </c>
    </row>
    <row r="273" spans="1:11" x14ac:dyDescent="0.25">
      <c r="A273" s="668">
        <v>272</v>
      </c>
      <c r="B273" s="60" t="s">
        <v>11453</v>
      </c>
      <c r="C273" s="60" t="s">
        <v>11717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5632</v>
      </c>
    </row>
    <row r="274" spans="1:11" x14ac:dyDescent="0.25">
      <c r="A274" s="668">
        <v>273</v>
      </c>
      <c r="B274" s="60" t="s">
        <v>11453</v>
      </c>
      <c r="C274" s="60" t="s">
        <v>11718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5632</v>
      </c>
    </row>
    <row r="275" spans="1:11" x14ac:dyDescent="0.25">
      <c r="A275" s="668">
        <v>274</v>
      </c>
      <c r="B275" s="60" t="s">
        <v>11453</v>
      </c>
      <c r="C275" s="203" t="s">
        <v>11720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5632</v>
      </c>
    </row>
    <row r="276" spans="1:11" x14ac:dyDescent="0.25">
      <c r="A276" s="668">
        <v>275</v>
      </c>
      <c r="B276" s="60" t="s">
        <v>11453</v>
      </c>
      <c r="C276" s="60" t="s">
        <v>11721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5632</v>
      </c>
    </row>
    <row r="277" spans="1:11" x14ac:dyDescent="0.25">
      <c r="A277" s="668">
        <v>276</v>
      </c>
      <c r="B277" s="60" t="s">
        <v>11215</v>
      </c>
      <c r="C277" s="353" t="s">
        <v>11312</v>
      </c>
      <c r="D277" s="71">
        <v>1</v>
      </c>
      <c r="E277" s="60" t="s">
        <v>28</v>
      </c>
      <c r="F277" s="411" t="s">
        <v>13842</v>
      </c>
      <c r="G277" s="86" t="s">
        <v>1788</v>
      </c>
      <c r="H277" s="86" t="s">
        <v>5607</v>
      </c>
    </row>
    <row r="278" spans="1:11" x14ac:dyDescent="0.25">
      <c r="A278" s="668">
        <v>277</v>
      </c>
      <c r="B278" s="60" t="s">
        <v>11215</v>
      </c>
      <c r="C278" s="353" t="s">
        <v>11313</v>
      </c>
      <c r="D278" s="71">
        <v>1</v>
      </c>
      <c r="E278" s="60" t="s">
        <v>28</v>
      </c>
      <c r="F278" s="411" t="s">
        <v>13842</v>
      </c>
      <c r="G278" s="86" t="s">
        <v>1788</v>
      </c>
      <c r="H278" s="86" t="s">
        <v>5607</v>
      </c>
    </row>
    <row r="279" spans="1:11" x14ac:dyDescent="0.25">
      <c r="A279" s="668">
        <v>278</v>
      </c>
      <c r="B279" s="60" t="s">
        <v>3442</v>
      </c>
      <c r="C279" s="60" t="s">
        <v>11727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5650</v>
      </c>
    </row>
    <row r="280" spans="1:11" x14ac:dyDescent="0.25">
      <c r="A280" s="668">
        <v>279</v>
      </c>
      <c r="B280" s="60" t="s">
        <v>3442</v>
      </c>
      <c r="C280" s="87" t="s">
        <v>11729</v>
      </c>
      <c r="D280" s="65">
        <v>1</v>
      </c>
      <c r="E280" s="66" t="s">
        <v>31</v>
      </c>
      <c r="F280" s="217">
        <v>1550000</v>
      </c>
      <c r="G280" s="86" t="s">
        <v>14074</v>
      </c>
      <c r="H280" s="86" t="s">
        <v>5650</v>
      </c>
    </row>
    <row r="281" spans="1:11" x14ac:dyDescent="0.25">
      <c r="A281" s="668">
        <v>280</v>
      </c>
      <c r="B281" s="60" t="s">
        <v>3442</v>
      </c>
      <c r="C281" s="63" t="s">
        <v>11730</v>
      </c>
      <c r="D281" s="65">
        <v>1</v>
      </c>
      <c r="E281" s="66" t="s">
        <v>31</v>
      </c>
      <c r="F281" s="217">
        <v>1550000</v>
      </c>
      <c r="G281" s="86" t="s">
        <v>14075</v>
      </c>
      <c r="H281" s="86" t="s">
        <v>5650</v>
      </c>
    </row>
    <row r="282" spans="1:11" x14ac:dyDescent="0.25">
      <c r="A282" s="668">
        <v>281</v>
      </c>
      <c r="B282" s="60" t="s">
        <v>3442</v>
      </c>
      <c r="C282" s="71" t="s">
        <v>11731</v>
      </c>
      <c r="D282" s="81">
        <v>1</v>
      </c>
      <c r="E282" s="66" t="s">
        <v>31</v>
      </c>
      <c r="F282" s="217">
        <v>1550000</v>
      </c>
      <c r="G282" s="86" t="s">
        <v>7843</v>
      </c>
      <c r="H282" s="86" t="s">
        <v>5650</v>
      </c>
    </row>
    <row r="283" spans="1:11" x14ac:dyDescent="0.25">
      <c r="A283" s="668">
        <v>282</v>
      </c>
      <c r="B283" s="60" t="s">
        <v>3442</v>
      </c>
      <c r="C283" s="483" t="s">
        <v>11740</v>
      </c>
      <c r="D283" s="65">
        <v>1</v>
      </c>
      <c r="E283" s="66" t="s">
        <v>31</v>
      </c>
      <c r="F283" s="217">
        <v>1550000</v>
      </c>
      <c r="G283" s="86" t="s">
        <v>14076</v>
      </c>
      <c r="H283" s="86" t="s">
        <v>5658</v>
      </c>
    </row>
    <row r="284" spans="1:11" x14ac:dyDescent="0.25">
      <c r="A284" s="668">
        <v>283</v>
      </c>
      <c r="B284" s="60" t="s">
        <v>3442</v>
      </c>
      <c r="C284" s="483" t="s">
        <v>11742</v>
      </c>
      <c r="D284" s="65">
        <v>1</v>
      </c>
      <c r="E284" s="66" t="s">
        <v>31</v>
      </c>
      <c r="F284" s="217">
        <v>1550000</v>
      </c>
      <c r="G284" s="86" t="s">
        <v>7843</v>
      </c>
      <c r="H284" s="86" t="s">
        <v>5658</v>
      </c>
    </row>
    <row r="285" spans="1:11" x14ac:dyDescent="0.25">
      <c r="A285" s="668">
        <v>284</v>
      </c>
      <c r="B285" s="60" t="s">
        <v>3442</v>
      </c>
      <c r="C285" s="483" t="s">
        <v>11743</v>
      </c>
      <c r="D285" s="65">
        <v>1</v>
      </c>
      <c r="E285" s="66" t="s">
        <v>31</v>
      </c>
      <c r="F285" s="217">
        <v>1550000</v>
      </c>
      <c r="G285" s="86" t="s">
        <v>7843</v>
      </c>
      <c r="H285" s="86" t="s">
        <v>5658</v>
      </c>
    </row>
    <row r="286" spans="1:11" x14ac:dyDescent="0.25">
      <c r="A286" s="668">
        <v>285</v>
      </c>
      <c r="B286" s="60" t="s">
        <v>3442</v>
      </c>
      <c r="C286" s="483" t="s">
        <v>11744</v>
      </c>
      <c r="D286" s="81">
        <v>1</v>
      </c>
      <c r="E286" s="66" t="s">
        <v>31</v>
      </c>
      <c r="F286" s="217">
        <v>1550000</v>
      </c>
      <c r="G286" s="86" t="s">
        <v>14076</v>
      </c>
      <c r="H286" s="86" t="s">
        <v>5658</v>
      </c>
    </row>
    <row r="287" spans="1:11" x14ac:dyDescent="0.25">
      <c r="A287" s="668">
        <v>286</v>
      </c>
      <c r="B287" s="60" t="s">
        <v>11215</v>
      </c>
      <c r="C287" s="60" t="s">
        <v>14077</v>
      </c>
      <c r="D287" s="81">
        <v>1</v>
      </c>
      <c r="E287" s="66" t="s">
        <v>31</v>
      </c>
      <c r="F287" s="217">
        <v>1545000</v>
      </c>
      <c r="G287" s="86" t="s">
        <v>3462</v>
      </c>
      <c r="H287" s="588">
        <v>44809</v>
      </c>
      <c r="I287" s="353" t="s">
        <v>14078</v>
      </c>
      <c r="J287" s="60" t="s">
        <v>13746</v>
      </c>
      <c r="K287" s="77" t="s">
        <v>4605</v>
      </c>
    </row>
    <row r="288" spans="1:11" x14ac:dyDescent="0.25">
      <c r="A288" s="668">
        <v>287</v>
      </c>
      <c r="B288" s="60" t="s">
        <v>11215</v>
      </c>
      <c r="C288" s="60" t="s">
        <v>14079</v>
      </c>
      <c r="D288" s="65">
        <v>1</v>
      </c>
      <c r="E288" s="66" t="s">
        <v>31</v>
      </c>
      <c r="F288" s="67">
        <v>1545000</v>
      </c>
      <c r="G288" s="86" t="s">
        <v>3462</v>
      </c>
      <c r="H288" s="588">
        <v>44809</v>
      </c>
    </row>
    <row r="289" spans="1:11" x14ac:dyDescent="0.25">
      <c r="A289" s="668">
        <v>288</v>
      </c>
      <c r="B289" s="60" t="s">
        <v>11453</v>
      </c>
      <c r="C289" s="362" t="s">
        <v>14080</v>
      </c>
      <c r="D289" s="71">
        <v>1</v>
      </c>
      <c r="E289" s="60" t="s">
        <v>31</v>
      </c>
      <c r="F289" s="411">
        <v>1275000</v>
      </c>
      <c r="G289" s="86" t="s">
        <v>714</v>
      </c>
      <c r="H289" s="588">
        <v>44870</v>
      </c>
      <c r="I289" s="353" t="s">
        <v>14081</v>
      </c>
      <c r="J289" s="60" t="s">
        <v>13848</v>
      </c>
      <c r="K289" s="77" t="s">
        <v>14082</v>
      </c>
    </row>
    <row r="290" spans="1:11" x14ac:dyDescent="0.25">
      <c r="A290" s="668">
        <v>289</v>
      </c>
      <c r="B290" s="60" t="s">
        <v>11453</v>
      </c>
      <c r="C290" s="60" t="s">
        <v>14083</v>
      </c>
      <c r="D290" s="81">
        <v>1</v>
      </c>
      <c r="E290" s="66" t="s">
        <v>31</v>
      </c>
      <c r="F290" s="217">
        <v>1275000</v>
      </c>
      <c r="G290" s="86" t="s">
        <v>667</v>
      </c>
      <c r="H290" s="588">
        <v>44870</v>
      </c>
      <c r="I290" s="353" t="s">
        <v>14084</v>
      </c>
      <c r="J290" s="60" t="s">
        <v>13896</v>
      </c>
      <c r="K290" s="77" t="s">
        <v>13759</v>
      </c>
    </row>
    <row r="291" spans="1:11" x14ac:dyDescent="0.25">
      <c r="A291" s="668">
        <v>290</v>
      </c>
      <c r="B291" s="60" t="s">
        <v>11453</v>
      </c>
      <c r="C291" s="80" t="s">
        <v>14085</v>
      </c>
      <c r="D291" s="71">
        <v>1</v>
      </c>
      <c r="E291" s="60" t="s">
        <v>31</v>
      </c>
      <c r="F291" s="217">
        <v>1275000</v>
      </c>
      <c r="G291" s="86" t="s">
        <v>2058</v>
      </c>
      <c r="H291" s="588">
        <v>44870</v>
      </c>
      <c r="I291" s="353" t="s">
        <v>14086</v>
      </c>
      <c r="K291" s="77" t="s">
        <v>13789</v>
      </c>
    </row>
    <row r="292" spans="1:11" x14ac:dyDescent="0.25">
      <c r="A292" s="668">
        <v>291</v>
      </c>
      <c r="B292" s="79" t="s">
        <v>101</v>
      </c>
      <c r="C292" s="60" t="s">
        <v>11842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5780</v>
      </c>
      <c r="I292" s="353"/>
    </row>
    <row r="293" spans="1:11" x14ac:dyDescent="0.25">
      <c r="A293" s="668">
        <v>292</v>
      </c>
      <c r="B293" s="79" t="s">
        <v>101</v>
      </c>
      <c r="C293" s="60" t="s">
        <v>11844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5780</v>
      </c>
      <c r="I293" s="353"/>
    </row>
    <row r="294" spans="1:11" x14ac:dyDescent="0.25">
      <c r="A294" s="668">
        <v>293</v>
      </c>
      <c r="B294" s="79" t="s">
        <v>101</v>
      </c>
      <c r="C294" s="60" t="s">
        <v>11845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5780</v>
      </c>
      <c r="I294" s="353"/>
    </row>
    <row r="295" spans="1:11" x14ac:dyDescent="0.25">
      <c r="A295" s="668">
        <v>294</v>
      </c>
      <c r="B295" s="79" t="s">
        <v>101</v>
      </c>
      <c r="C295" s="75" t="s">
        <v>11846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5780</v>
      </c>
      <c r="I295" s="353"/>
    </row>
    <row r="296" spans="1:11" x14ac:dyDescent="0.25">
      <c r="A296" s="668">
        <v>295</v>
      </c>
      <c r="B296" s="60" t="s">
        <v>11453</v>
      </c>
      <c r="C296" s="80" t="s">
        <v>14087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14088</v>
      </c>
      <c r="I296" s="60">
        <v>1509226</v>
      </c>
      <c r="K296" s="77" t="s">
        <v>13828</v>
      </c>
    </row>
    <row r="297" spans="1:11" x14ac:dyDescent="0.25">
      <c r="A297" s="668">
        <v>296</v>
      </c>
      <c r="B297" s="60" t="s">
        <v>11215</v>
      </c>
      <c r="C297" s="60" t="s">
        <v>14089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14088</v>
      </c>
      <c r="I297" s="60">
        <v>5521216</v>
      </c>
      <c r="K297" s="77" t="s">
        <v>4174</v>
      </c>
    </row>
    <row r="298" spans="1:11" x14ac:dyDescent="0.25">
      <c r="A298" s="668">
        <v>297</v>
      </c>
      <c r="B298" s="60" t="s">
        <v>11215</v>
      </c>
      <c r="C298" s="60" t="s">
        <v>14090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14088</v>
      </c>
      <c r="I298" s="60">
        <v>5404304</v>
      </c>
      <c r="K298" s="77" t="s">
        <v>4174</v>
      </c>
    </row>
    <row r="299" spans="1:11" x14ac:dyDescent="0.25">
      <c r="A299" s="668">
        <v>298</v>
      </c>
      <c r="B299" s="60" t="s">
        <v>11453</v>
      </c>
      <c r="C299" s="60" t="s">
        <v>14091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14092</v>
      </c>
      <c r="I299" s="353" t="s">
        <v>13800</v>
      </c>
      <c r="J299" s="60" t="s">
        <v>13820</v>
      </c>
      <c r="K299" s="532">
        <v>44295</v>
      </c>
    </row>
    <row r="300" spans="1:11" x14ac:dyDescent="0.25">
      <c r="A300" s="668">
        <v>299</v>
      </c>
      <c r="B300" s="60" t="s">
        <v>11453</v>
      </c>
      <c r="C300" s="60" t="s">
        <v>14093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14092</v>
      </c>
      <c r="I300" s="353" t="s">
        <v>14094</v>
      </c>
      <c r="J300" s="60" t="s">
        <v>13820</v>
      </c>
      <c r="K300" s="77" t="s">
        <v>10584</v>
      </c>
    </row>
    <row r="301" spans="1:11" x14ac:dyDescent="0.25">
      <c r="A301" s="668">
        <v>300</v>
      </c>
      <c r="B301" s="60" t="s">
        <v>115</v>
      </c>
      <c r="C301" s="80" t="s">
        <v>14095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14092</v>
      </c>
      <c r="I301" s="60" t="s">
        <v>4910</v>
      </c>
    </row>
    <row r="302" spans="1:11" x14ac:dyDescent="0.25">
      <c r="A302" s="668">
        <v>301</v>
      </c>
      <c r="B302" s="60" t="s">
        <v>115</v>
      </c>
      <c r="C302" s="87" t="s">
        <v>14096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14092</v>
      </c>
    </row>
    <row r="303" spans="1:11" x14ac:dyDescent="0.25">
      <c r="A303" s="668">
        <v>302</v>
      </c>
      <c r="B303" s="60" t="s">
        <v>11453</v>
      </c>
      <c r="C303" s="60" t="s">
        <v>14097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14092</v>
      </c>
      <c r="I303" s="60" t="s">
        <v>14098</v>
      </c>
      <c r="J303" s="60" t="s">
        <v>13820</v>
      </c>
      <c r="K303" s="532">
        <v>44208</v>
      </c>
    </row>
    <row r="304" spans="1:11" x14ac:dyDescent="0.25">
      <c r="A304" s="668">
        <v>303</v>
      </c>
      <c r="B304" s="60" t="s">
        <v>115</v>
      </c>
      <c r="C304" s="60" t="s">
        <v>14099</v>
      </c>
      <c r="D304" s="71">
        <v>1</v>
      </c>
      <c r="E304" s="60" t="s">
        <v>31</v>
      </c>
      <c r="F304" s="411">
        <v>1900000</v>
      </c>
      <c r="G304" s="86" t="s">
        <v>2214</v>
      </c>
      <c r="H304" s="86" t="s">
        <v>14100</v>
      </c>
      <c r="I304" s="60" t="s">
        <v>14101</v>
      </c>
      <c r="J304" s="60" t="s">
        <v>14102</v>
      </c>
      <c r="K304" s="532">
        <v>44237</v>
      </c>
    </row>
    <row r="305" spans="1:11" x14ac:dyDescent="0.25">
      <c r="A305" s="668">
        <v>304</v>
      </c>
      <c r="B305" s="60" t="s">
        <v>115</v>
      </c>
      <c r="C305" s="60" t="s">
        <v>14099</v>
      </c>
      <c r="D305" s="71">
        <v>1</v>
      </c>
      <c r="E305" s="60" t="s">
        <v>31</v>
      </c>
      <c r="F305" s="411">
        <v>1900000</v>
      </c>
      <c r="G305" s="86" t="s">
        <v>2214</v>
      </c>
      <c r="H305" s="86" t="s">
        <v>14100</v>
      </c>
    </row>
    <row r="306" spans="1:11" x14ac:dyDescent="0.25">
      <c r="A306" s="668">
        <v>305</v>
      </c>
      <c r="B306" s="60" t="s">
        <v>11453</v>
      </c>
      <c r="C306" s="362" t="s">
        <v>14103</v>
      </c>
      <c r="D306" s="71">
        <v>1</v>
      </c>
      <c r="E306" s="60" t="s">
        <v>28</v>
      </c>
      <c r="F306" s="411" t="s">
        <v>13842</v>
      </c>
      <c r="G306" s="86" t="s">
        <v>2038</v>
      </c>
      <c r="H306" s="86" t="s">
        <v>5820</v>
      </c>
      <c r="I306" s="353" t="s">
        <v>14104</v>
      </c>
      <c r="J306" s="60" t="s">
        <v>13820</v>
      </c>
      <c r="K306" s="77" t="s">
        <v>14105</v>
      </c>
    </row>
    <row r="307" spans="1:11" x14ac:dyDescent="0.25">
      <c r="A307" s="668">
        <v>306</v>
      </c>
      <c r="B307" s="60" t="s">
        <v>11453</v>
      </c>
      <c r="C307" s="362" t="s">
        <v>14106</v>
      </c>
      <c r="D307" s="71">
        <v>1</v>
      </c>
      <c r="E307" s="60" t="s">
        <v>28</v>
      </c>
      <c r="F307" s="411" t="s">
        <v>13842</v>
      </c>
      <c r="G307" s="86" t="s">
        <v>2038</v>
      </c>
      <c r="H307" s="86" t="s">
        <v>5820</v>
      </c>
      <c r="K307" s="77" t="s">
        <v>9266</v>
      </c>
    </row>
    <row r="308" spans="1:11" x14ac:dyDescent="0.25">
      <c r="A308" s="668">
        <v>307</v>
      </c>
      <c r="B308" s="60" t="s">
        <v>5855</v>
      </c>
      <c r="C308" s="87" t="s">
        <v>14107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14100</v>
      </c>
      <c r="I308" s="353" t="s">
        <v>14108</v>
      </c>
      <c r="J308" s="60" t="s">
        <v>13820</v>
      </c>
      <c r="K308" s="532">
        <v>44385</v>
      </c>
    </row>
    <row r="309" spans="1:11" x14ac:dyDescent="0.25">
      <c r="A309" s="668">
        <v>308</v>
      </c>
      <c r="B309" s="60" t="s">
        <v>5855</v>
      </c>
      <c r="C309" s="87" t="s">
        <v>14109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14100</v>
      </c>
      <c r="I309" s="353" t="s">
        <v>12930</v>
      </c>
      <c r="J309" s="60" t="s">
        <v>13820</v>
      </c>
      <c r="K309" s="532">
        <v>44683</v>
      </c>
    </row>
    <row r="310" spans="1:11" x14ac:dyDescent="0.25">
      <c r="A310" s="668">
        <v>309</v>
      </c>
      <c r="B310" s="60" t="s">
        <v>5876</v>
      </c>
      <c r="C310" s="60" t="s">
        <v>14110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3" t="s">
        <v>14111</v>
      </c>
      <c r="J310" s="60" t="s">
        <v>13820</v>
      </c>
      <c r="K310" s="532">
        <v>44443</v>
      </c>
    </row>
    <row r="311" spans="1:11" x14ac:dyDescent="0.25">
      <c r="A311" s="668">
        <v>310</v>
      </c>
      <c r="B311" s="60" t="s">
        <v>14045</v>
      </c>
      <c r="C311" s="60" t="s">
        <v>14112</v>
      </c>
      <c r="D311" s="71">
        <v>1</v>
      </c>
      <c r="E311" s="60" t="s">
        <v>31</v>
      </c>
      <c r="F311" s="411">
        <v>1750000</v>
      </c>
      <c r="G311" s="86" t="s">
        <v>160</v>
      </c>
      <c r="H311" s="86" t="s">
        <v>499</v>
      </c>
      <c r="I311" s="353" t="s">
        <v>14113</v>
      </c>
      <c r="J311" s="60" t="s">
        <v>13820</v>
      </c>
      <c r="K311" s="532">
        <v>44512</v>
      </c>
    </row>
    <row r="312" spans="1:11" x14ac:dyDescent="0.25">
      <c r="A312" s="668">
        <v>311</v>
      </c>
      <c r="B312" s="60" t="s">
        <v>14045</v>
      </c>
      <c r="C312" s="60" t="s">
        <v>14114</v>
      </c>
      <c r="D312" s="71">
        <v>1</v>
      </c>
      <c r="E312" s="60" t="s">
        <v>31</v>
      </c>
      <c r="F312" s="411">
        <v>1750000</v>
      </c>
      <c r="G312" s="86" t="s">
        <v>160</v>
      </c>
      <c r="H312" s="86" t="s">
        <v>499</v>
      </c>
      <c r="I312" s="353" t="s">
        <v>14115</v>
      </c>
      <c r="J312" s="60" t="s">
        <v>13820</v>
      </c>
      <c r="K312" s="532">
        <v>44512</v>
      </c>
    </row>
    <row r="313" spans="1:11" x14ac:dyDescent="0.25">
      <c r="A313" s="668">
        <v>312</v>
      </c>
      <c r="B313" s="60" t="s">
        <v>11890</v>
      </c>
      <c r="C313" s="60" t="s">
        <v>11891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5911</v>
      </c>
    </row>
    <row r="314" spans="1:11" x14ac:dyDescent="0.25">
      <c r="A314" s="668">
        <v>313</v>
      </c>
      <c r="B314" s="60" t="s">
        <v>11890</v>
      </c>
      <c r="C314" s="60" t="s">
        <v>11892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5911</v>
      </c>
    </row>
    <row r="315" spans="1:11" x14ac:dyDescent="0.25">
      <c r="A315" s="668">
        <v>314</v>
      </c>
      <c r="B315" s="60" t="s">
        <v>11893</v>
      </c>
      <c r="C315" s="60" t="s">
        <v>11894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5911</v>
      </c>
    </row>
    <row r="316" spans="1:11" x14ac:dyDescent="0.25">
      <c r="A316" s="668">
        <v>315</v>
      </c>
      <c r="B316" s="60" t="s">
        <v>11893</v>
      </c>
      <c r="C316" s="60" t="s">
        <v>11895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5911</v>
      </c>
    </row>
    <row r="317" spans="1:11" x14ac:dyDescent="0.25">
      <c r="A317" s="668">
        <v>316</v>
      </c>
      <c r="B317" s="60" t="s">
        <v>11890</v>
      </c>
      <c r="C317" s="60" t="s">
        <v>11896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5911</v>
      </c>
    </row>
    <row r="318" spans="1:11" x14ac:dyDescent="0.25">
      <c r="A318" s="668">
        <v>317</v>
      </c>
      <c r="B318" s="60" t="s">
        <v>11890</v>
      </c>
      <c r="C318" s="60" t="s">
        <v>11897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5911</v>
      </c>
    </row>
    <row r="319" spans="1:11" x14ac:dyDescent="0.25">
      <c r="A319" s="668">
        <v>318</v>
      </c>
      <c r="B319" s="60" t="s">
        <v>11893</v>
      </c>
      <c r="C319" s="60" t="s">
        <v>11898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5911</v>
      </c>
    </row>
    <row r="320" spans="1:11" x14ac:dyDescent="0.25">
      <c r="A320" s="668">
        <v>319</v>
      </c>
      <c r="B320" s="60" t="s">
        <v>11893</v>
      </c>
      <c r="C320" s="60" t="s">
        <v>11899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5911</v>
      </c>
    </row>
    <row r="321" spans="1:11" x14ac:dyDescent="0.25">
      <c r="A321" s="668">
        <v>320</v>
      </c>
      <c r="B321" s="60" t="s">
        <v>11893</v>
      </c>
      <c r="C321" s="60" t="s">
        <v>11900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5911</v>
      </c>
    </row>
    <row r="322" spans="1:11" x14ac:dyDescent="0.25">
      <c r="A322" s="668">
        <v>321</v>
      </c>
      <c r="B322" s="60" t="s">
        <v>11893</v>
      </c>
      <c r="C322" s="60" t="s">
        <v>11902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5911</v>
      </c>
    </row>
    <row r="323" spans="1:11" x14ac:dyDescent="0.25">
      <c r="A323" s="668">
        <v>322</v>
      </c>
      <c r="B323" s="60" t="s">
        <v>11215</v>
      </c>
      <c r="C323" s="353" t="s">
        <v>14116</v>
      </c>
      <c r="D323" s="71">
        <v>1</v>
      </c>
      <c r="E323" s="60" t="s">
        <v>28</v>
      </c>
      <c r="F323" s="411">
        <v>1545000</v>
      </c>
      <c r="G323" s="86" t="s">
        <v>1606</v>
      </c>
      <c r="H323" s="86" t="s">
        <v>5911</v>
      </c>
    </row>
    <row r="324" spans="1:11" x14ac:dyDescent="0.25">
      <c r="A324" s="668">
        <v>323</v>
      </c>
      <c r="B324" s="60" t="s">
        <v>11215</v>
      </c>
      <c r="C324" s="353" t="s">
        <v>14117</v>
      </c>
      <c r="D324" s="71">
        <v>1</v>
      </c>
      <c r="E324" s="60" t="s">
        <v>28</v>
      </c>
      <c r="F324" s="411">
        <v>1545000</v>
      </c>
      <c r="G324" s="86" t="s">
        <v>1606</v>
      </c>
      <c r="H324" s="86" t="s">
        <v>5911</v>
      </c>
    </row>
    <row r="325" spans="1:11" x14ac:dyDescent="0.25">
      <c r="A325" s="668">
        <v>324</v>
      </c>
      <c r="B325" s="60" t="s">
        <v>5912</v>
      </c>
      <c r="C325" s="60" t="s">
        <v>14118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5911</v>
      </c>
    </row>
    <row r="326" spans="1:11" x14ac:dyDescent="0.25">
      <c r="A326" s="668">
        <v>325</v>
      </c>
      <c r="B326" s="60" t="s">
        <v>11917</v>
      </c>
      <c r="C326" s="77" t="s">
        <v>11918</v>
      </c>
      <c r="D326" s="81">
        <v>1</v>
      </c>
      <c r="E326" s="66" t="s">
        <v>31</v>
      </c>
      <c r="F326" s="67">
        <v>1550000</v>
      </c>
      <c r="G326" s="86" t="s">
        <v>552</v>
      </c>
      <c r="H326" s="588">
        <v>44598</v>
      </c>
    </row>
    <row r="327" spans="1:11" x14ac:dyDescent="0.25">
      <c r="A327" s="668">
        <v>326</v>
      </c>
      <c r="B327" s="60" t="s">
        <v>11917</v>
      </c>
      <c r="C327" s="77" t="s">
        <v>11919</v>
      </c>
      <c r="D327" s="81">
        <v>1</v>
      </c>
      <c r="E327" s="66" t="s">
        <v>31</v>
      </c>
      <c r="F327" s="67">
        <v>1550000</v>
      </c>
      <c r="G327" s="86" t="s">
        <v>552</v>
      </c>
      <c r="H327" s="588">
        <v>44598</v>
      </c>
    </row>
    <row r="328" spans="1:11" x14ac:dyDescent="0.25">
      <c r="A328" s="668">
        <v>327</v>
      </c>
      <c r="B328" s="60" t="s">
        <v>11917</v>
      </c>
      <c r="C328" s="77" t="s">
        <v>11920</v>
      </c>
      <c r="D328" s="81">
        <v>1</v>
      </c>
      <c r="E328" s="66" t="s">
        <v>31</v>
      </c>
      <c r="F328" s="67">
        <v>1550000</v>
      </c>
      <c r="G328" s="86" t="s">
        <v>552</v>
      </c>
      <c r="H328" s="588">
        <v>44598</v>
      </c>
    </row>
    <row r="329" spans="1:11" x14ac:dyDescent="0.25">
      <c r="A329" s="668">
        <v>328</v>
      </c>
      <c r="B329" s="60" t="s">
        <v>11917</v>
      </c>
      <c r="C329" s="77" t="s">
        <v>11921</v>
      </c>
      <c r="D329" s="65">
        <v>1</v>
      </c>
      <c r="E329" s="66" t="s">
        <v>31</v>
      </c>
      <c r="F329" s="67">
        <v>1550000</v>
      </c>
      <c r="G329" s="86" t="s">
        <v>552</v>
      </c>
      <c r="H329" s="588">
        <v>44598</v>
      </c>
    </row>
    <row r="330" spans="1:11" x14ac:dyDescent="0.25">
      <c r="A330" s="668">
        <v>329</v>
      </c>
      <c r="B330" s="60" t="s">
        <v>11917</v>
      </c>
      <c r="C330" s="77" t="s">
        <v>11922</v>
      </c>
      <c r="D330" s="81">
        <v>1</v>
      </c>
      <c r="E330" s="66" t="s">
        <v>31</v>
      </c>
      <c r="F330" s="67">
        <v>1550000</v>
      </c>
      <c r="G330" s="86" t="s">
        <v>552</v>
      </c>
      <c r="H330" s="588">
        <v>44598</v>
      </c>
    </row>
    <row r="331" spans="1:11" x14ac:dyDescent="0.25">
      <c r="A331" s="668">
        <v>330</v>
      </c>
      <c r="B331" s="60" t="s">
        <v>11917</v>
      </c>
      <c r="C331" s="77" t="s">
        <v>11923</v>
      </c>
      <c r="D331" s="65">
        <v>1</v>
      </c>
      <c r="E331" s="66" t="s">
        <v>31</v>
      </c>
      <c r="F331" s="67">
        <v>1550000</v>
      </c>
      <c r="G331" s="86" t="s">
        <v>552</v>
      </c>
      <c r="H331" s="588">
        <v>44598</v>
      </c>
    </row>
    <row r="332" spans="1:11" x14ac:dyDescent="0.25">
      <c r="A332" s="668">
        <v>331</v>
      </c>
      <c r="B332" s="60" t="s">
        <v>11927</v>
      </c>
      <c r="C332" s="60" t="s">
        <v>11928</v>
      </c>
      <c r="D332" s="81">
        <v>1</v>
      </c>
      <c r="E332" s="66" t="s">
        <v>31</v>
      </c>
      <c r="F332" s="82">
        <v>1385000</v>
      </c>
      <c r="G332" s="86" t="s">
        <v>160</v>
      </c>
      <c r="H332" s="588">
        <v>44626</v>
      </c>
    </row>
    <row r="333" spans="1:11" x14ac:dyDescent="0.25">
      <c r="A333" s="668">
        <v>332</v>
      </c>
      <c r="B333" s="60" t="s">
        <v>115</v>
      </c>
      <c r="C333" s="60" t="s">
        <v>14119</v>
      </c>
      <c r="D333" s="60">
        <v>1</v>
      </c>
      <c r="E333" s="60" t="s">
        <v>71</v>
      </c>
      <c r="F333" s="61">
        <v>1900000</v>
      </c>
      <c r="G333" s="86" t="s">
        <v>2007</v>
      </c>
      <c r="H333" s="588">
        <v>44657</v>
      </c>
      <c r="I333" s="60" t="s">
        <v>10952</v>
      </c>
      <c r="K333" s="77" t="s">
        <v>4799</v>
      </c>
    </row>
    <row r="334" spans="1:11" x14ac:dyDescent="0.25">
      <c r="A334" s="668">
        <v>333</v>
      </c>
      <c r="B334" s="60" t="s">
        <v>115</v>
      </c>
      <c r="C334" s="60" t="s">
        <v>14120</v>
      </c>
      <c r="D334" s="60">
        <v>1</v>
      </c>
      <c r="E334" s="60" t="s">
        <v>71</v>
      </c>
      <c r="F334" s="61">
        <v>1900000</v>
      </c>
      <c r="G334" s="86" t="s">
        <v>2007</v>
      </c>
      <c r="H334" s="588">
        <v>44657</v>
      </c>
      <c r="I334" s="60" t="s">
        <v>4910</v>
      </c>
      <c r="K334" s="77" t="s">
        <v>4799</v>
      </c>
    </row>
    <row r="335" spans="1:11" x14ac:dyDescent="0.25">
      <c r="A335" s="668">
        <v>334</v>
      </c>
      <c r="B335" s="60" t="s">
        <v>115</v>
      </c>
      <c r="C335" s="60" t="s">
        <v>14121</v>
      </c>
      <c r="D335" s="60">
        <v>1</v>
      </c>
      <c r="E335" s="60" t="s">
        <v>71</v>
      </c>
      <c r="F335" s="61">
        <v>1900000</v>
      </c>
      <c r="G335" s="86" t="s">
        <v>2007</v>
      </c>
      <c r="H335" s="588">
        <v>44657</v>
      </c>
      <c r="I335" s="60" t="s">
        <v>4912</v>
      </c>
      <c r="K335" s="532">
        <v>44897</v>
      </c>
    </row>
    <row r="336" spans="1:11" x14ac:dyDescent="0.25">
      <c r="A336" s="668">
        <v>335</v>
      </c>
      <c r="B336" s="60" t="s">
        <v>115</v>
      </c>
      <c r="C336" s="60" t="s">
        <v>14119</v>
      </c>
      <c r="D336" s="60">
        <v>1</v>
      </c>
      <c r="E336" s="60" t="s">
        <v>71</v>
      </c>
      <c r="F336" s="61">
        <v>1900000</v>
      </c>
      <c r="G336" s="86" t="s">
        <v>2007</v>
      </c>
      <c r="H336" s="588">
        <v>44657</v>
      </c>
    </row>
    <row r="337" spans="1:11" x14ac:dyDescent="0.25">
      <c r="A337" s="668">
        <v>336</v>
      </c>
      <c r="B337" s="60" t="s">
        <v>11946</v>
      </c>
      <c r="C337" s="60" t="s">
        <v>14122</v>
      </c>
      <c r="D337" s="65">
        <v>1</v>
      </c>
      <c r="E337" s="66" t="s">
        <v>31</v>
      </c>
      <c r="F337" s="217">
        <v>1400000</v>
      </c>
      <c r="G337" s="86" t="s">
        <v>1105</v>
      </c>
      <c r="H337" s="588">
        <v>44718</v>
      </c>
      <c r="I337" s="353" t="s">
        <v>14123</v>
      </c>
    </row>
    <row r="338" spans="1:11" x14ac:dyDescent="0.25">
      <c r="A338" s="668">
        <v>337</v>
      </c>
      <c r="B338" s="60" t="s">
        <v>11946</v>
      </c>
      <c r="C338" s="60" t="s">
        <v>14124</v>
      </c>
      <c r="D338" s="65">
        <v>1</v>
      </c>
      <c r="E338" s="66" t="s">
        <v>31</v>
      </c>
      <c r="F338" s="217">
        <v>1400000</v>
      </c>
      <c r="G338" s="86" t="s">
        <v>1105</v>
      </c>
      <c r="H338" s="588">
        <v>44718</v>
      </c>
      <c r="I338" s="353" t="s">
        <v>14125</v>
      </c>
    </row>
    <row r="339" spans="1:11" x14ac:dyDescent="0.25">
      <c r="A339" s="668">
        <v>338</v>
      </c>
      <c r="B339" s="60" t="s">
        <v>11993</v>
      </c>
      <c r="C339" s="77" t="s">
        <v>11994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6044</v>
      </c>
    </row>
    <row r="340" spans="1:11" x14ac:dyDescent="0.25">
      <c r="A340" s="668">
        <v>339</v>
      </c>
      <c r="B340" s="60" t="s">
        <v>11996</v>
      </c>
      <c r="C340" s="77" t="s">
        <v>11997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6044</v>
      </c>
    </row>
    <row r="341" spans="1:11" x14ac:dyDescent="0.25">
      <c r="A341" s="668">
        <v>340</v>
      </c>
      <c r="B341" s="60" t="s">
        <v>11996</v>
      </c>
      <c r="C341" s="77" t="s">
        <v>11998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6044</v>
      </c>
    </row>
    <row r="342" spans="1:11" x14ac:dyDescent="0.25">
      <c r="A342" s="668">
        <v>341</v>
      </c>
      <c r="B342" s="60" t="s">
        <v>11996</v>
      </c>
      <c r="C342" s="77" t="s">
        <v>11999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6044</v>
      </c>
    </row>
    <row r="343" spans="1:11" x14ac:dyDescent="0.25">
      <c r="A343" s="668">
        <v>342</v>
      </c>
      <c r="B343" s="60" t="s">
        <v>11996</v>
      </c>
      <c r="C343" s="77" t="s">
        <v>12000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6044</v>
      </c>
    </row>
    <row r="344" spans="1:11" x14ac:dyDescent="0.25">
      <c r="A344" s="668">
        <v>343</v>
      </c>
      <c r="B344" s="60" t="s">
        <v>11996</v>
      </c>
      <c r="C344" s="77" t="s">
        <v>12001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6044</v>
      </c>
    </row>
    <row r="345" spans="1:11" x14ac:dyDescent="0.25">
      <c r="A345" s="668">
        <v>344</v>
      </c>
      <c r="B345" s="60" t="s">
        <v>115</v>
      </c>
      <c r="C345" s="119" t="s">
        <v>14126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6044</v>
      </c>
      <c r="I345" s="60" t="s">
        <v>13803</v>
      </c>
      <c r="J345" s="60" t="s">
        <v>13732</v>
      </c>
      <c r="K345" s="532">
        <v>44691</v>
      </c>
    </row>
    <row r="346" spans="1:11" x14ac:dyDescent="0.25">
      <c r="A346" s="668">
        <v>345</v>
      </c>
      <c r="B346" s="60" t="s">
        <v>115</v>
      </c>
      <c r="C346" s="60" t="s">
        <v>14127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6044</v>
      </c>
    </row>
    <row r="347" spans="1:11" x14ac:dyDescent="0.25">
      <c r="A347" s="668">
        <v>346</v>
      </c>
      <c r="B347" s="60" t="s">
        <v>5540</v>
      </c>
      <c r="C347" s="77" t="s">
        <v>12010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6062</v>
      </c>
      <c r="I347" s="65"/>
      <c r="J347" s="66"/>
      <c r="K347" s="62"/>
    </row>
    <row r="348" spans="1:11" x14ac:dyDescent="0.25">
      <c r="A348" s="668">
        <v>347</v>
      </c>
      <c r="B348" s="63" t="s">
        <v>5540</v>
      </c>
      <c r="C348" s="77" t="s">
        <v>12012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6062</v>
      </c>
      <c r="I348" s="65"/>
      <c r="J348" s="66"/>
      <c r="K348" s="72"/>
    </row>
    <row r="349" spans="1:11" x14ac:dyDescent="0.25">
      <c r="A349" s="668">
        <v>348</v>
      </c>
      <c r="B349" s="63" t="s">
        <v>14128</v>
      </c>
      <c r="C349" s="353" t="s">
        <v>12021</v>
      </c>
      <c r="D349" s="65">
        <v>1</v>
      </c>
      <c r="E349" s="66" t="s">
        <v>28</v>
      </c>
      <c r="F349" s="396">
        <v>3500000</v>
      </c>
      <c r="G349" s="86" t="s">
        <v>696</v>
      </c>
      <c r="H349" s="86" t="s">
        <v>6098</v>
      </c>
    </row>
    <row r="350" spans="1:11" x14ac:dyDescent="0.25">
      <c r="A350" s="668">
        <v>349</v>
      </c>
      <c r="B350" s="79" t="s">
        <v>14129</v>
      </c>
      <c r="C350" s="60" t="s">
        <v>12024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6098</v>
      </c>
    </row>
    <row r="351" spans="1:11" x14ac:dyDescent="0.25">
      <c r="A351" s="668">
        <v>350</v>
      </c>
      <c r="B351" s="60" t="s">
        <v>12037</v>
      </c>
      <c r="C351" s="74" t="s">
        <v>14130</v>
      </c>
      <c r="D351" s="71">
        <v>1</v>
      </c>
      <c r="E351" s="60" t="s">
        <v>31</v>
      </c>
      <c r="F351" s="411">
        <v>1400000</v>
      </c>
      <c r="G351" s="86" t="s">
        <v>1788</v>
      </c>
      <c r="H351" s="86" t="s">
        <v>6133</v>
      </c>
      <c r="I351" s="353" t="s">
        <v>14131</v>
      </c>
      <c r="K351" s="532">
        <v>44906</v>
      </c>
    </row>
    <row r="352" spans="1:11" x14ac:dyDescent="0.25">
      <c r="A352" s="668">
        <v>351</v>
      </c>
      <c r="B352" s="60" t="s">
        <v>11215</v>
      </c>
      <c r="C352" s="353" t="s">
        <v>14132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6133</v>
      </c>
      <c r="I352" s="353" t="s">
        <v>13862</v>
      </c>
    </row>
    <row r="353" spans="1:11" x14ac:dyDescent="0.25">
      <c r="A353" s="668">
        <v>352</v>
      </c>
      <c r="B353" s="60" t="s">
        <v>11215</v>
      </c>
      <c r="C353" s="60" t="s">
        <v>14133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6133</v>
      </c>
      <c r="I353" s="353" t="s">
        <v>14134</v>
      </c>
      <c r="K353" s="77" t="s">
        <v>13894</v>
      </c>
    </row>
    <row r="354" spans="1:11" x14ac:dyDescent="0.25">
      <c r="A354" s="668">
        <v>353</v>
      </c>
      <c r="B354" s="60" t="s">
        <v>12037</v>
      </c>
      <c r="C354" s="74" t="s">
        <v>14135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6133</v>
      </c>
      <c r="I354" s="353" t="s">
        <v>14136</v>
      </c>
      <c r="K354" s="77" t="s">
        <v>4376</v>
      </c>
    </row>
    <row r="355" spans="1:11" x14ac:dyDescent="0.25">
      <c r="A355" s="668">
        <v>354</v>
      </c>
      <c r="B355" s="60" t="s">
        <v>115</v>
      </c>
      <c r="C355" s="87" t="s">
        <v>14137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6133</v>
      </c>
      <c r="I355" s="60" t="s">
        <v>14138</v>
      </c>
      <c r="K355" s="77" t="s">
        <v>4498</v>
      </c>
    </row>
    <row r="356" spans="1:11" x14ac:dyDescent="0.25">
      <c r="A356" s="668">
        <v>355</v>
      </c>
      <c r="B356" s="60" t="s">
        <v>115</v>
      </c>
      <c r="C356" s="87" t="s">
        <v>14139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6133</v>
      </c>
    </row>
    <row r="357" spans="1:11" x14ac:dyDescent="0.25">
      <c r="A357" s="668">
        <v>356</v>
      </c>
      <c r="B357" s="60" t="s">
        <v>11215</v>
      </c>
      <c r="C357" s="353" t="s">
        <v>14140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6133</v>
      </c>
      <c r="I357" s="353" t="s">
        <v>14141</v>
      </c>
      <c r="J357" s="60" t="s">
        <v>13820</v>
      </c>
      <c r="K357" s="532">
        <v>44621</v>
      </c>
    </row>
    <row r="358" spans="1:11" x14ac:dyDescent="0.25">
      <c r="A358" s="668">
        <v>357</v>
      </c>
      <c r="B358" s="60" t="s">
        <v>11215</v>
      </c>
      <c r="C358" s="60" t="s">
        <v>14142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6133</v>
      </c>
      <c r="I358" s="353" t="s">
        <v>14143</v>
      </c>
      <c r="J358" s="60" t="s">
        <v>13732</v>
      </c>
      <c r="K358" s="532">
        <v>44808</v>
      </c>
    </row>
    <row r="359" spans="1:11" x14ac:dyDescent="0.25">
      <c r="A359" s="668">
        <v>358</v>
      </c>
      <c r="B359" s="60" t="s">
        <v>12037</v>
      </c>
      <c r="C359" s="74" t="s">
        <v>14144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6133</v>
      </c>
      <c r="I359" s="353" t="s">
        <v>14145</v>
      </c>
      <c r="K359" s="77" t="s">
        <v>13785</v>
      </c>
    </row>
    <row r="360" spans="1:11" x14ac:dyDescent="0.25">
      <c r="A360" s="668">
        <v>359</v>
      </c>
      <c r="B360" s="60" t="s">
        <v>11215</v>
      </c>
      <c r="C360" s="353" t="s">
        <v>14146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6133</v>
      </c>
    </row>
    <row r="361" spans="1:11" x14ac:dyDescent="0.25">
      <c r="A361" s="668">
        <v>360</v>
      </c>
      <c r="B361" s="60" t="s">
        <v>11215</v>
      </c>
      <c r="C361" s="60" t="s">
        <v>14147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6133</v>
      </c>
    </row>
    <row r="362" spans="1:11" x14ac:dyDescent="0.25">
      <c r="A362" s="668">
        <v>361</v>
      </c>
      <c r="B362" s="60" t="s">
        <v>465</v>
      </c>
      <c r="C362" s="353" t="s">
        <v>12057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6133</v>
      </c>
    </row>
    <row r="363" spans="1:11" x14ac:dyDescent="0.25">
      <c r="A363" s="668">
        <v>362</v>
      </c>
      <c r="B363" s="60" t="s">
        <v>465</v>
      </c>
      <c r="C363" s="353" t="s">
        <v>12059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6133</v>
      </c>
    </row>
    <row r="364" spans="1:11" x14ac:dyDescent="0.25">
      <c r="A364" s="668">
        <v>363</v>
      </c>
      <c r="B364" s="60" t="s">
        <v>465</v>
      </c>
      <c r="C364" s="353" t="s">
        <v>12060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6133</v>
      </c>
    </row>
    <row r="365" spans="1:11" x14ac:dyDescent="0.25">
      <c r="A365" s="668">
        <v>364</v>
      </c>
      <c r="B365" s="60" t="s">
        <v>465</v>
      </c>
      <c r="C365" s="353" t="s">
        <v>12062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6133</v>
      </c>
    </row>
    <row r="366" spans="1:11" x14ac:dyDescent="0.25">
      <c r="A366" s="668">
        <v>365</v>
      </c>
      <c r="B366" s="60" t="s">
        <v>465</v>
      </c>
      <c r="C366" s="353" t="s">
        <v>12063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6133</v>
      </c>
    </row>
    <row r="367" spans="1:11" x14ac:dyDescent="0.25">
      <c r="A367" s="668">
        <v>366</v>
      </c>
      <c r="B367" s="60" t="s">
        <v>465</v>
      </c>
      <c r="C367" s="353" t="s">
        <v>12064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6133</v>
      </c>
    </row>
    <row r="368" spans="1:11" x14ac:dyDescent="0.25">
      <c r="A368" s="668">
        <v>367</v>
      </c>
      <c r="B368" s="60" t="s">
        <v>465</v>
      </c>
      <c r="C368" s="353" t="s">
        <v>12065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6133</v>
      </c>
    </row>
    <row r="369" spans="1:11" x14ac:dyDescent="0.25">
      <c r="A369" s="668">
        <v>368</v>
      </c>
      <c r="B369" s="60" t="s">
        <v>465</v>
      </c>
      <c r="C369" s="353" t="s">
        <v>12066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6133</v>
      </c>
    </row>
    <row r="370" spans="1:11" x14ac:dyDescent="0.25">
      <c r="A370" s="668">
        <v>370</v>
      </c>
      <c r="B370" s="60" t="s">
        <v>465</v>
      </c>
      <c r="C370" s="353" t="s">
        <v>12067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6133</v>
      </c>
    </row>
    <row r="371" spans="1:11" x14ac:dyDescent="0.25">
      <c r="A371" s="668">
        <v>371</v>
      </c>
      <c r="B371" s="60" t="s">
        <v>465</v>
      </c>
      <c r="C371" s="60" t="s">
        <v>12068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6133</v>
      </c>
    </row>
    <row r="372" spans="1:11" x14ac:dyDescent="0.25">
      <c r="A372" s="668">
        <v>372</v>
      </c>
      <c r="B372" s="60" t="s">
        <v>12037</v>
      </c>
      <c r="C372" s="353" t="s">
        <v>12069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6133</v>
      </c>
    </row>
    <row r="373" spans="1:11" x14ac:dyDescent="0.25">
      <c r="A373" s="668">
        <v>373</v>
      </c>
      <c r="B373" s="60" t="s">
        <v>12037</v>
      </c>
      <c r="C373" s="353" t="s">
        <v>12070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6133</v>
      </c>
    </row>
    <row r="374" spans="1:11" x14ac:dyDescent="0.25">
      <c r="A374" s="668">
        <v>374</v>
      </c>
      <c r="B374" s="60" t="s">
        <v>12037</v>
      </c>
      <c r="C374" s="353" t="s">
        <v>12071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6133</v>
      </c>
    </row>
    <row r="375" spans="1:11" x14ac:dyDescent="0.25">
      <c r="A375" s="668">
        <v>375</v>
      </c>
      <c r="B375" s="60" t="s">
        <v>12037</v>
      </c>
      <c r="C375" s="353" t="s">
        <v>12072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6133</v>
      </c>
    </row>
    <row r="376" spans="1:11" x14ac:dyDescent="0.25">
      <c r="A376" s="668">
        <v>376</v>
      </c>
      <c r="B376" s="60" t="s">
        <v>115</v>
      </c>
      <c r="C376" s="60" t="s">
        <v>14148</v>
      </c>
      <c r="D376" s="71">
        <v>1</v>
      </c>
      <c r="E376" s="60" t="s">
        <v>31</v>
      </c>
      <c r="F376" s="411">
        <v>1900000</v>
      </c>
      <c r="G376" s="86" t="s">
        <v>1146</v>
      </c>
      <c r="H376" s="86" t="s">
        <v>6164</v>
      </c>
      <c r="I376" s="60" t="s">
        <v>12823</v>
      </c>
    </row>
    <row r="377" spans="1:11" x14ac:dyDescent="0.25">
      <c r="A377" s="668">
        <v>377</v>
      </c>
      <c r="B377" s="60" t="s">
        <v>115</v>
      </c>
      <c r="C377" s="60" t="s">
        <v>14148</v>
      </c>
      <c r="D377" s="71">
        <v>1</v>
      </c>
      <c r="E377" s="60" t="s">
        <v>31</v>
      </c>
      <c r="F377" s="411">
        <v>1900000</v>
      </c>
      <c r="G377" s="86" t="s">
        <v>1146</v>
      </c>
      <c r="H377" s="86" t="s">
        <v>6164</v>
      </c>
    </row>
    <row r="378" spans="1:11" x14ac:dyDescent="0.25">
      <c r="A378" s="668">
        <v>378</v>
      </c>
      <c r="B378" s="60" t="s">
        <v>465</v>
      </c>
      <c r="C378" s="60" t="s">
        <v>14149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6174</v>
      </c>
      <c r="I378" s="353" t="s">
        <v>14150</v>
      </c>
      <c r="J378" s="60" t="s">
        <v>14151</v>
      </c>
      <c r="K378" s="532">
        <v>44512</v>
      </c>
    </row>
    <row r="379" spans="1:11" x14ac:dyDescent="0.25">
      <c r="A379" s="668">
        <v>379</v>
      </c>
      <c r="B379" s="60" t="s">
        <v>465</v>
      </c>
      <c r="C379" s="60" t="s">
        <v>14152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6174</v>
      </c>
    </row>
    <row r="380" spans="1:11" x14ac:dyDescent="0.25">
      <c r="A380" s="668">
        <v>380</v>
      </c>
      <c r="B380" s="60" t="s">
        <v>465</v>
      </c>
      <c r="C380" s="71" t="s">
        <v>14153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6174</v>
      </c>
      <c r="I380" s="353" t="s">
        <v>14154</v>
      </c>
    </row>
    <row r="381" spans="1:11" x14ac:dyDescent="0.25">
      <c r="A381" s="668">
        <v>381</v>
      </c>
      <c r="B381" s="60" t="s">
        <v>465</v>
      </c>
      <c r="C381" s="60" t="s">
        <v>14155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6174</v>
      </c>
    </row>
    <row r="382" spans="1:11" x14ac:dyDescent="0.25">
      <c r="A382" s="668">
        <v>382</v>
      </c>
      <c r="B382" s="60" t="s">
        <v>465</v>
      </c>
      <c r="C382" s="74" t="s">
        <v>14156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6174</v>
      </c>
      <c r="I382" s="353" t="s">
        <v>13815</v>
      </c>
      <c r="K382" s="77" t="s">
        <v>400</v>
      </c>
    </row>
    <row r="383" spans="1:11" x14ac:dyDescent="0.25">
      <c r="A383" s="668">
        <v>383</v>
      </c>
      <c r="B383" s="60" t="s">
        <v>465</v>
      </c>
      <c r="C383" s="71" t="s">
        <v>14157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6174</v>
      </c>
      <c r="I383" s="353" t="s">
        <v>14158</v>
      </c>
    </row>
    <row r="384" spans="1:11" x14ac:dyDescent="0.25">
      <c r="A384" s="668">
        <v>384</v>
      </c>
      <c r="B384" s="60" t="s">
        <v>12037</v>
      </c>
      <c r="C384" s="60" t="s">
        <v>14159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6174</v>
      </c>
      <c r="I384" s="353" t="s">
        <v>14160</v>
      </c>
      <c r="J384" s="60" t="s">
        <v>13820</v>
      </c>
      <c r="K384" s="77" t="s">
        <v>317</v>
      </c>
    </row>
    <row r="385" spans="1:12" x14ac:dyDescent="0.25">
      <c r="A385" s="668">
        <v>385</v>
      </c>
      <c r="B385" s="60" t="s">
        <v>465</v>
      </c>
      <c r="C385" s="74" t="s">
        <v>14161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6231</v>
      </c>
      <c r="I385" s="353" t="s">
        <v>14162</v>
      </c>
      <c r="J385" s="60" t="s">
        <v>13820</v>
      </c>
      <c r="K385" s="77" t="s">
        <v>6231</v>
      </c>
    </row>
    <row r="386" spans="1:12" x14ac:dyDescent="0.25">
      <c r="A386" s="668">
        <v>386</v>
      </c>
      <c r="B386" s="60" t="s">
        <v>465</v>
      </c>
      <c r="C386" s="71" t="s">
        <v>14163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6231</v>
      </c>
      <c r="I386" s="353" t="s">
        <v>14164</v>
      </c>
      <c r="J386" s="60" t="s">
        <v>13820</v>
      </c>
      <c r="K386" s="77" t="s">
        <v>6231</v>
      </c>
    </row>
    <row r="387" spans="1:12" x14ac:dyDescent="0.25">
      <c r="A387" s="668">
        <v>387</v>
      </c>
      <c r="B387" s="60" t="s">
        <v>14165</v>
      </c>
      <c r="C387" s="75" t="s">
        <v>12104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6245</v>
      </c>
    </row>
    <row r="388" spans="1:12" x14ac:dyDescent="0.25">
      <c r="A388" s="668">
        <v>388</v>
      </c>
      <c r="B388" s="60" t="s">
        <v>14165</v>
      </c>
      <c r="C388" s="75" t="s">
        <v>12107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6245</v>
      </c>
    </row>
    <row r="389" spans="1:12" x14ac:dyDescent="0.25">
      <c r="A389" s="668">
        <v>389</v>
      </c>
      <c r="B389" s="60" t="s">
        <v>14165</v>
      </c>
      <c r="C389" s="75" t="s">
        <v>12108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6245</v>
      </c>
    </row>
    <row r="390" spans="1:12" x14ac:dyDescent="0.25">
      <c r="A390" s="668">
        <v>390</v>
      </c>
      <c r="B390" s="60" t="s">
        <v>5019</v>
      </c>
      <c r="C390" s="71" t="s">
        <v>12109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6245</v>
      </c>
    </row>
    <row r="391" spans="1:12" x14ac:dyDescent="0.25">
      <c r="A391" s="668">
        <v>391</v>
      </c>
      <c r="B391" s="79" t="s">
        <v>3442</v>
      </c>
      <c r="C391" s="71" t="s">
        <v>12110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6245</v>
      </c>
    </row>
    <row r="392" spans="1:12" x14ac:dyDescent="0.25">
      <c r="A392" s="668">
        <v>392</v>
      </c>
      <c r="B392" s="79" t="s">
        <v>3442</v>
      </c>
      <c r="C392" s="74" t="s">
        <v>12111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6245</v>
      </c>
    </row>
    <row r="393" spans="1:12" x14ac:dyDescent="0.25">
      <c r="A393" s="668">
        <v>393</v>
      </c>
      <c r="B393" s="79" t="s">
        <v>3442</v>
      </c>
      <c r="C393" s="71" t="s">
        <v>12112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6245</v>
      </c>
    </row>
    <row r="394" spans="1:12" x14ac:dyDescent="0.25">
      <c r="A394" s="668">
        <v>394</v>
      </c>
      <c r="B394" s="79" t="s">
        <v>3442</v>
      </c>
      <c r="C394" s="74" t="s">
        <v>12113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6245</v>
      </c>
    </row>
    <row r="395" spans="1:12" x14ac:dyDescent="0.25">
      <c r="A395" s="668">
        <v>395</v>
      </c>
      <c r="B395" s="79" t="s">
        <v>3442</v>
      </c>
      <c r="C395" s="71" t="s">
        <v>12114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6245</v>
      </c>
      <c r="L395" t="s">
        <v>13749</v>
      </c>
    </row>
    <row r="396" spans="1:12" x14ac:dyDescent="0.25">
      <c r="A396" s="668">
        <v>396</v>
      </c>
      <c r="B396" s="79" t="s">
        <v>3442</v>
      </c>
      <c r="C396" s="71" t="s">
        <v>12115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6245</v>
      </c>
    </row>
    <row r="397" spans="1:12" x14ac:dyDescent="0.25">
      <c r="A397" s="668">
        <v>397</v>
      </c>
      <c r="B397" s="60" t="s">
        <v>12119</v>
      </c>
      <c r="C397" s="353" t="s">
        <v>12120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6245</v>
      </c>
    </row>
    <row r="398" spans="1:12" x14ac:dyDescent="0.25">
      <c r="A398" s="668">
        <v>397</v>
      </c>
      <c r="B398" s="60" t="s">
        <v>12119</v>
      </c>
      <c r="C398" s="353" t="s">
        <v>12122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6245</v>
      </c>
    </row>
    <row r="399" spans="1:12" x14ac:dyDescent="0.25">
      <c r="A399" s="668">
        <v>399</v>
      </c>
      <c r="B399" s="60" t="s">
        <v>12119</v>
      </c>
      <c r="C399" s="353" t="s">
        <v>12123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6245</v>
      </c>
    </row>
    <row r="400" spans="1:12" x14ac:dyDescent="0.25">
      <c r="A400" s="668">
        <v>400</v>
      </c>
      <c r="B400" s="60" t="s">
        <v>12119</v>
      </c>
      <c r="C400" s="353" t="s">
        <v>12124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6245</v>
      </c>
    </row>
    <row r="401" spans="1:11" x14ac:dyDescent="0.25">
      <c r="A401" s="668">
        <v>401</v>
      </c>
      <c r="B401" s="60" t="s">
        <v>12037</v>
      </c>
      <c r="C401" s="353" t="s">
        <v>14166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6245</v>
      </c>
      <c r="I401" s="353" t="s">
        <v>14167</v>
      </c>
      <c r="J401" s="60" t="s">
        <v>13820</v>
      </c>
      <c r="K401" s="532">
        <v>44359</v>
      </c>
    </row>
    <row r="402" spans="1:11" x14ac:dyDescent="0.25">
      <c r="A402" s="668">
        <v>402</v>
      </c>
      <c r="B402" s="60" t="s">
        <v>115</v>
      </c>
      <c r="C402" s="60" t="s">
        <v>14168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6245</v>
      </c>
      <c r="I402" s="60" t="s">
        <v>10954</v>
      </c>
      <c r="J402" s="60" t="s">
        <v>13732</v>
      </c>
      <c r="K402" s="77" t="s">
        <v>14169</v>
      </c>
    </row>
    <row r="403" spans="1:11" x14ac:dyDescent="0.25">
      <c r="A403" s="668">
        <v>403</v>
      </c>
      <c r="B403" s="60" t="s">
        <v>115</v>
      </c>
      <c r="C403" s="60" t="s">
        <v>14170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6245</v>
      </c>
      <c r="I403" s="60" t="s">
        <v>4912</v>
      </c>
      <c r="J403" s="60" t="s">
        <v>14171</v>
      </c>
      <c r="K403" s="77" t="s">
        <v>14169</v>
      </c>
    </row>
    <row r="404" spans="1:11" x14ac:dyDescent="0.25">
      <c r="A404" s="668">
        <v>404</v>
      </c>
      <c r="B404" s="60" t="s">
        <v>465</v>
      </c>
      <c r="C404" s="215" t="s">
        <v>14172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6266</v>
      </c>
    </row>
    <row r="405" spans="1:11" x14ac:dyDescent="0.25">
      <c r="A405" s="668">
        <v>405</v>
      </c>
      <c r="B405" s="60" t="s">
        <v>465</v>
      </c>
      <c r="C405" s="670" t="s">
        <v>14173</v>
      </c>
      <c r="D405" s="60">
        <v>1</v>
      </c>
      <c r="E405" s="71" t="s">
        <v>31</v>
      </c>
      <c r="F405" s="61">
        <v>1700000</v>
      </c>
      <c r="G405" s="68" t="s">
        <v>620</v>
      </c>
      <c r="H405" s="679" t="s">
        <v>6266</v>
      </c>
    </row>
    <row r="406" spans="1:11" x14ac:dyDescent="0.25">
      <c r="A406" s="668">
        <v>406</v>
      </c>
      <c r="B406" s="60" t="s">
        <v>14045</v>
      </c>
      <c r="C406" s="87" t="s">
        <v>14174</v>
      </c>
      <c r="D406" s="60">
        <v>1</v>
      </c>
      <c r="E406" s="71" t="s">
        <v>31</v>
      </c>
      <c r="F406" s="72">
        <v>1750000</v>
      </c>
      <c r="G406" s="86" t="s">
        <v>2048</v>
      </c>
      <c r="H406" s="588">
        <v>44568</v>
      </c>
    </row>
    <row r="407" spans="1:11" x14ac:dyDescent="0.25">
      <c r="A407" s="668">
        <v>407</v>
      </c>
      <c r="B407" s="60" t="s">
        <v>14045</v>
      </c>
      <c r="C407" s="87" t="s">
        <v>14175</v>
      </c>
      <c r="D407" s="65">
        <v>1</v>
      </c>
      <c r="E407" s="76" t="s">
        <v>31</v>
      </c>
      <c r="F407" s="72">
        <v>1750000</v>
      </c>
      <c r="G407" s="86" t="s">
        <v>2048</v>
      </c>
      <c r="H407" s="588">
        <v>44568</v>
      </c>
    </row>
    <row r="408" spans="1:11" x14ac:dyDescent="0.25">
      <c r="A408" s="668">
        <v>408</v>
      </c>
      <c r="B408" s="60" t="s">
        <v>14045</v>
      </c>
      <c r="C408" s="87" t="s">
        <v>14176</v>
      </c>
      <c r="D408" s="108">
        <v>1</v>
      </c>
      <c r="E408" s="66" t="s">
        <v>31</v>
      </c>
      <c r="F408" s="72">
        <v>1750000</v>
      </c>
      <c r="G408" s="86" t="s">
        <v>2048</v>
      </c>
      <c r="H408" s="588">
        <v>44568</v>
      </c>
    </row>
    <row r="409" spans="1:11" x14ac:dyDescent="0.25">
      <c r="A409" s="668">
        <v>409</v>
      </c>
      <c r="B409" s="60" t="s">
        <v>14045</v>
      </c>
      <c r="C409" s="60" t="s">
        <v>14175</v>
      </c>
      <c r="D409" s="60">
        <v>1</v>
      </c>
      <c r="E409" s="71" t="s">
        <v>31</v>
      </c>
      <c r="F409" s="61">
        <v>1750000</v>
      </c>
      <c r="G409" s="86" t="s">
        <v>2048</v>
      </c>
      <c r="H409" s="588">
        <v>44568</v>
      </c>
    </row>
    <row r="410" spans="1:11" x14ac:dyDescent="0.25">
      <c r="A410" s="668">
        <v>410</v>
      </c>
      <c r="B410" s="60" t="s">
        <v>115</v>
      </c>
      <c r="C410" s="74" t="s">
        <v>14177</v>
      </c>
      <c r="D410" s="71">
        <v>1</v>
      </c>
      <c r="E410" s="60" t="s">
        <v>71</v>
      </c>
      <c r="F410" s="411">
        <v>2100000</v>
      </c>
      <c r="G410" s="86" t="s">
        <v>2274</v>
      </c>
      <c r="H410" s="588">
        <v>44719</v>
      </c>
    </row>
    <row r="411" spans="1:11" x14ac:dyDescent="0.25">
      <c r="A411" s="668">
        <v>411</v>
      </c>
      <c r="B411" s="60" t="s">
        <v>115</v>
      </c>
      <c r="C411" s="60" t="s">
        <v>14178</v>
      </c>
      <c r="D411" s="71">
        <v>1</v>
      </c>
      <c r="E411" s="60" t="s">
        <v>71</v>
      </c>
      <c r="F411" s="411">
        <v>2100000</v>
      </c>
      <c r="G411" s="86" t="s">
        <v>2274</v>
      </c>
      <c r="H411" s="588">
        <v>44719</v>
      </c>
    </row>
    <row r="412" spans="1:11" x14ac:dyDescent="0.25">
      <c r="A412" s="668">
        <v>412</v>
      </c>
      <c r="B412" s="60" t="s">
        <v>115</v>
      </c>
      <c r="C412" s="75" t="s">
        <v>14179</v>
      </c>
      <c r="D412" s="71">
        <v>1</v>
      </c>
      <c r="E412" s="60" t="s">
        <v>71</v>
      </c>
      <c r="F412" s="411">
        <v>2100000</v>
      </c>
      <c r="G412" s="86" t="s">
        <v>2274</v>
      </c>
      <c r="H412" s="588">
        <v>44719</v>
      </c>
    </row>
    <row r="413" spans="1:11" x14ac:dyDescent="0.25">
      <c r="A413" s="668">
        <v>413</v>
      </c>
      <c r="B413" s="60" t="s">
        <v>115</v>
      </c>
      <c r="C413" s="60" t="s">
        <v>14177</v>
      </c>
      <c r="D413" s="71">
        <v>1</v>
      </c>
      <c r="E413" s="60" t="s">
        <v>71</v>
      </c>
      <c r="F413" s="411">
        <v>2100000</v>
      </c>
      <c r="G413" s="86" t="s">
        <v>2274</v>
      </c>
      <c r="H413" s="588">
        <v>44719</v>
      </c>
    </row>
    <row r="414" spans="1:11" x14ac:dyDescent="0.25">
      <c r="A414" s="668">
        <v>414</v>
      </c>
      <c r="B414" s="60" t="s">
        <v>115</v>
      </c>
      <c r="C414" s="74" t="s">
        <v>14180</v>
      </c>
      <c r="D414" s="71">
        <v>1</v>
      </c>
      <c r="E414" s="60" t="s">
        <v>71</v>
      </c>
      <c r="F414" s="411">
        <v>2100000</v>
      </c>
      <c r="G414" s="86" t="s">
        <v>714</v>
      </c>
      <c r="H414" s="588">
        <v>44719</v>
      </c>
    </row>
    <row r="415" spans="1:11" x14ac:dyDescent="0.25">
      <c r="A415" s="668">
        <v>415</v>
      </c>
      <c r="B415" s="60" t="s">
        <v>115</v>
      </c>
      <c r="C415" s="74" t="s">
        <v>14181</v>
      </c>
      <c r="D415" s="71">
        <v>1</v>
      </c>
      <c r="E415" s="60" t="s">
        <v>71</v>
      </c>
      <c r="F415" s="411">
        <v>2100000</v>
      </c>
      <c r="G415" s="86" t="s">
        <v>714</v>
      </c>
      <c r="H415" s="588">
        <v>44719</v>
      </c>
    </row>
    <row r="416" spans="1:11" x14ac:dyDescent="0.25">
      <c r="A416" s="668">
        <v>416</v>
      </c>
      <c r="B416" s="60" t="s">
        <v>12037</v>
      </c>
      <c r="C416" s="60" t="s">
        <v>14182</v>
      </c>
      <c r="D416" s="60">
        <v>1</v>
      </c>
      <c r="E416" s="60" t="s">
        <v>31</v>
      </c>
      <c r="F416" s="61">
        <v>1400000</v>
      </c>
      <c r="G416" s="86" t="s">
        <v>160</v>
      </c>
      <c r="H416" s="588">
        <v>44719</v>
      </c>
      <c r="I416" s="353" t="s">
        <v>14183</v>
      </c>
      <c r="J416" s="60" t="s">
        <v>13820</v>
      </c>
      <c r="K416" s="77" t="s">
        <v>4016</v>
      </c>
    </row>
    <row r="417" spans="1:11" x14ac:dyDescent="0.25">
      <c r="A417" s="668">
        <v>417</v>
      </c>
      <c r="B417" s="60" t="s">
        <v>115</v>
      </c>
      <c r="C417" s="60" t="s">
        <v>14184</v>
      </c>
      <c r="D417" s="60">
        <v>1</v>
      </c>
      <c r="E417" s="60" t="s">
        <v>71</v>
      </c>
      <c r="F417" s="61">
        <v>2100000</v>
      </c>
      <c r="G417" s="86" t="s">
        <v>166</v>
      </c>
      <c r="H417" s="588">
        <v>44872</v>
      </c>
      <c r="I417" s="60" t="s">
        <v>4913</v>
      </c>
      <c r="J417" s="60" t="s">
        <v>13732</v>
      </c>
    </row>
    <row r="418" spans="1:11" x14ac:dyDescent="0.25">
      <c r="A418" s="668">
        <v>418</v>
      </c>
      <c r="B418" s="60" t="s">
        <v>115</v>
      </c>
      <c r="C418" s="60" t="s">
        <v>14185</v>
      </c>
      <c r="D418" s="60">
        <v>1</v>
      </c>
      <c r="E418" s="60" t="s">
        <v>71</v>
      </c>
      <c r="F418" s="61">
        <v>2100000</v>
      </c>
      <c r="G418" s="86" t="s">
        <v>166</v>
      </c>
      <c r="H418" s="588">
        <v>44872</v>
      </c>
    </row>
    <row r="419" spans="1:11" x14ac:dyDescent="0.25">
      <c r="A419" s="668">
        <v>419</v>
      </c>
      <c r="B419" s="60" t="s">
        <v>115</v>
      </c>
      <c r="C419" s="60" t="s">
        <v>14186</v>
      </c>
      <c r="D419" s="60">
        <v>1</v>
      </c>
      <c r="E419" s="60" t="s">
        <v>71</v>
      </c>
      <c r="F419" s="61">
        <v>2100000</v>
      </c>
      <c r="G419" s="86" t="s">
        <v>3239</v>
      </c>
      <c r="H419" s="588">
        <v>44872</v>
      </c>
      <c r="I419" s="353" t="s">
        <v>10661</v>
      </c>
    </row>
    <row r="420" spans="1:11" x14ac:dyDescent="0.25">
      <c r="A420" s="668">
        <v>420</v>
      </c>
      <c r="B420" s="60" t="s">
        <v>115</v>
      </c>
      <c r="C420" s="60" t="s">
        <v>14187</v>
      </c>
      <c r="D420" s="60">
        <v>1</v>
      </c>
      <c r="E420" s="60" t="s">
        <v>71</v>
      </c>
      <c r="F420" s="61">
        <v>2100000</v>
      </c>
      <c r="G420" s="86" t="s">
        <v>3239</v>
      </c>
      <c r="H420" s="588">
        <v>44872</v>
      </c>
      <c r="I420" s="353" t="s">
        <v>14188</v>
      </c>
    </row>
    <row r="421" spans="1:11" x14ac:dyDescent="0.25">
      <c r="A421" s="668">
        <v>421</v>
      </c>
      <c r="B421" s="60" t="s">
        <v>115</v>
      </c>
      <c r="C421" s="60" t="s">
        <v>14189</v>
      </c>
      <c r="D421" s="60">
        <v>1</v>
      </c>
      <c r="E421" s="60" t="s">
        <v>71</v>
      </c>
      <c r="F421" s="61">
        <v>2100000</v>
      </c>
      <c r="G421" s="86" t="s">
        <v>3239</v>
      </c>
      <c r="H421" s="588">
        <v>44872</v>
      </c>
      <c r="I421" s="353" t="s">
        <v>13830</v>
      </c>
    </row>
    <row r="422" spans="1:11" x14ac:dyDescent="0.25">
      <c r="A422" s="668">
        <v>422</v>
      </c>
      <c r="B422" s="60" t="s">
        <v>115</v>
      </c>
      <c r="C422" s="60" t="s">
        <v>14187</v>
      </c>
      <c r="D422" s="60">
        <v>1</v>
      </c>
      <c r="E422" s="60" t="s">
        <v>71</v>
      </c>
      <c r="F422" s="61">
        <v>2100000</v>
      </c>
      <c r="G422" s="86" t="s">
        <v>3239</v>
      </c>
      <c r="H422" s="588">
        <v>44872</v>
      </c>
    </row>
    <row r="423" spans="1:11" x14ac:dyDescent="0.25">
      <c r="A423" s="668">
        <v>423</v>
      </c>
      <c r="B423" s="60" t="s">
        <v>12037</v>
      </c>
      <c r="C423" s="60" t="s">
        <v>14190</v>
      </c>
      <c r="D423" s="65">
        <v>1</v>
      </c>
      <c r="E423" s="66" t="s">
        <v>31</v>
      </c>
      <c r="F423" s="217">
        <v>1400000</v>
      </c>
      <c r="G423" s="86" t="s">
        <v>2003</v>
      </c>
      <c r="H423" s="588">
        <v>44902</v>
      </c>
      <c r="I423" s="353" t="s">
        <v>14191</v>
      </c>
      <c r="J423" s="60" t="s">
        <v>13820</v>
      </c>
      <c r="K423" s="77" t="s">
        <v>493</v>
      </c>
    </row>
    <row r="424" spans="1:11" x14ac:dyDescent="0.25">
      <c r="A424" s="668">
        <v>424</v>
      </c>
      <c r="B424" s="60" t="s">
        <v>14192</v>
      </c>
      <c r="C424" s="60" t="s">
        <v>12205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68">
        <v>425</v>
      </c>
      <c r="B425" s="60" t="s">
        <v>14192</v>
      </c>
      <c r="C425" s="75" t="s">
        <v>12207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68">
        <v>426</v>
      </c>
      <c r="B426" s="60" t="s">
        <v>14193</v>
      </c>
      <c r="C426" s="60" t="s">
        <v>12210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6417</v>
      </c>
    </row>
    <row r="427" spans="1:11" x14ac:dyDescent="0.25">
      <c r="A427" s="668">
        <v>427</v>
      </c>
      <c r="B427" s="60" t="s">
        <v>14193</v>
      </c>
      <c r="C427" s="60" t="s">
        <v>12212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6417</v>
      </c>
    </row>
    <row r="428" spans="1:11" x14ac:dyDescent="0.25">
      <c r="A428" s="668">
        <v>428</v>
      </c>
      <c r="B428" s="60" t="s">
        <v>14193</v>
      </c>
      <c r="C428" s="80" t="s">
        <v>12213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6417</v>
      </c>
    </row>
    <row r="429" spans="1:11" x14ac:dyDescent="0.25">
      <c r="A429" s="668">
        <v>429</v>
      </c>
      <c r="B429" s="60" t="s">
        <v>14193</v>
      </c>
      <c r="C429" s="119" t="s">
        <v>12214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6417</v>
      </c>
    </row>
    <row r="430" spans="1:11" x14ac:dyDescent="0.25">
      <c r="A430" s="668">
        <v>430</v>
      </c>
      <c r="B430" s="60" t="s">
        <v>14194</v>
      </c>
      <c r="C430" s="119" t="s">
        <v>12216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6417</v>
      </c>
    </row>
    <row r="431" spans="1:11" x14ac:dyDescent="0.25">
      <c r="A431" s="668">
        <v>431</v>
      </c>
      <c r="B431" s="60" t="s">
        <v>14194</v>
      </c>
      <c r="C431" s="119" t="s">
        <v>12217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6417</v>
      </c>
    </row>
    <row r="432" spans="1:11" x14ac:dyDescent="0.25">
      <c r="A432" s="668">
        <v>432</v>
      </c>
      <c r="B432" s="60" t="s">
        <v>14195</v>
      </c>
      <c r="C432" s="77" t="s">
        <v>12218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6423</v>
      </c>
    </row>
    <row r="433" spans="1:9" x14ac:dyDescent="0.25">
      <c r="A433" s="668">
        <v>433</v>
      </c>
      <c r="B433" s="60" t="s">
        <v>12037</v>
      </c>
      <c r="C433" s="60" t="s">
        <v>12220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6423</v>
      </c>
    </row>
    <row r="434" spans="1:9" x14ac:dyDescent="0.25">
      <c r="A434" s="668">
        <v>434</v>
      </c>
      <c r="B434" s="60" t="s">
        <v>12037</v>
      </c>
      <c r="C434" s="60" t="s">
        <v>12221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6423</v>
      </c>
    </row>
    <row r="435" spans="1:9" x14ac:dyDescent="0.25">
      <c r="A435" s="668">
        <v>435</v>
      </c>
      <c r="B435" s="60" t="s">
        <v>14195</v>
      </c>
      <c r="C435" s="544" t="s">
        <v>12226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6428</v>
      </c>
    </row>
    <row r="436" spans="1:9" x14ac:dyDescent="0.25">
      <c r="A436" s="668">
        <v>436</v>
      </c>
      <c r="B436" s="60" t="s">
        <v>14195</v>
      </c>
      <c r="C436" s="378" t="s">
        <v>12228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6428</v>
      </c>
    </row>
    <row r="437" spans="1:9" x14ac:dyDescent="0.25">
      <c r="A437" s="668">
        <v>437</v>
      </c>
      <c r="B437" s="60" t="s">
        <v>14196</v>
      </c>
      <c r="C437" s="60" t="s">
        <v>14197</v>
      </c>
      <c r="D437" s="60">
        <v>1</v>
      </c>
      <c r="E437" s="71" t="s">
        <v>28</v>
      </c>
      <c r="F437" s="217" t="s">
        <v>14198</v>
      </c>
      <c r="G437" s="86" t="s">
        <v>1101</v>
      </c>
      <c r="H437" s="86" t="s">
        <v>6428</v>
      </c>
      <c r="I437" s="60" t="s">
        <v>4912</v>
      </c>
    </row>
    <row r="438" spans="1:9" x14ac:dyDescent="0.25">
      <c r="A438" s="668">
        <v>438</v>
      </c>
      <c r="B438" s="60" t="s">
        <v>14196</v>
      </c>
      <c r="C438" s="60" t="s">
        <v>14199</v>
      </c>
      <c r="D438" s="60">
        <v>1</v>
      </c>
      <c r="E438" s="71" t="s">
        <v>28</v>
      </c>
      <c r="F438" s="217" t="s">
        <v>14198</v>
      </c>
      <c r="G438" s="86" t="s">
        <v>1101</v>
      </c>
      <c r="H438" s="86" t="s">
        <v>6428</v>
      </c>
      <c r="I438" s="60" t="s">
        <v>4910</v>
      </c>
    </row>
    <row r="439" spans="1:9" x14ac:dyDescent="0.25">
      <c r="A439" s="668">
        <v>439</v>
      </c>
      <c r="B439" s="60" t="s">
        <v>465</v>
      </c>
      <c r="C439" s="60" t="s">
        <v>14200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6459</v>
      </c>
    </row>
    <row r="440" spans="1:9" x14ac:dyDescent="0.25">
      <c r="A440" s="668">
        <v>440</v>
      </c>
      <c r="B440" s="60" t="s">
        <v>465</v>
      </c>
      <c r="C440" s="77" t="s">
        <v>14201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6459</v>
      </c>
    </row>
    <row r="441" spans="1:9" x14ac:dyDescent="0.25">
      <c r="A441" s="668">
        <v>441</v>
      </c>
      <c r="B441" s="60" t="s">
        <v>465</v>
      </c>
      <c r="C441" s="60" t="s">
        <v>14202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6459</v>
      </c>
    </row>
    <row r="442" spans="1:9" x14ac:dyDescent="0.25">
      <c r="A442" s="668">
        <v>442</v>
      </c>
      <c r="B442" s="60" t="s">
        <v>465</v>
      </c>
      <c r="C442" s="60" t="s">
        <v>14203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6459</v>
      </c>
    </row>
    <row r="443" spans="1:9" x14ac:dyDescent="0.25">
      <c r="A443" s="668">
        <v>443</v>
      </c>
      <c r="B443" s="60" t="s">
        <v>6188</v>
      </c>
      <c r="C443" s="77" t="s">
        <v>14204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6459</v>
      </c>
    </row>
    <row r="444" spans="1:9" x14ac:dyDescent="0.25">
      <c r="A444" s="668">
        <v>444</v>
      </c>
      <c r="B444" s="60" t="s">
        <v>6188</v>
      </c>
      <c r="C444" s="77" t="s">
        <v>14205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6459</v>
      </c>
    </row>
    <row r="445" spans="1:9" x14ac:dyDescent="0.25">
      <c r="A445" s="668">
        <v>445</v>
      </c>
      <c r="B445" s="60" t="s">
        <v>6188</v>
      </c>
      <c r="C445" s="77" t="s">
        <v>14206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6459</v>
      </c>
    </row>
    <row r="446" spans="1:9" x14ac:dyDescent="0.25">
      <c r="A446" s="668">
        <v>446</v>
      </c>
      <c r="B446" s="60" t="s">
        <v>6188</v>
      </c>
      <c r="C446" s="77" t="s">
        <v>14207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6459</v>
      </c>
    </row>
    <row r="447" spans="1:9" x14ac:dyDescent="0.25">
      <c r="A447" s="668">
        <v>447</v>
      </c>
      <c r="B447" s="79" t="s">
        <v>3442</v>
      </c>
      <c r="C447" s="60" t="s">
        <v>12245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6462</v>
      </c>
    </row>
    <row r="448" spans="1:9" x14ac:dyDescent="0.25">
      <c r="A448" s="668">
        <v>448</v>
      </c>
      <c r="B448" s="79" t="s">
        <v>3442</v>
      </c>
      <c r="C448" s="60" t="s">
        <v>12247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6462</v>
      </c>
    </row>
    <row r="449" spans="1:11" x14ac:dyDescent="0.25">
      <c r="A449" s="668">
        <v>449</v>
      </c>
      <c r="B449" s="79" t="s">
        <v>3442</v>
      </c>
      <c r="C449" s="60" t="s">
        <v>12248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6462</v>
      </c>
    </row>
    <row r="450" spans="1:11" x14ac:dyDescent="0.25">
      <c r="A450" s="668">
        <v>450</v>
      </c>
      <c r="B450" s="79" t="s">
        <v>3442</v>
      </c>
      <c r="C450" s="60" t="s">
        <v>12249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6462</v>
      </c>
    </row>
    <row r="451" spans="1:11" x14ac:dyDescent="0.25">
      <c r="A451" s="668">
        <v>451</v>
      </c>
      <c r="B451" s="79" t="s">
        <v>3442</v>
      </c>
      <c r="C451" s="60" t="s">
        <v>12250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6462</v>
      </c>
    </row>
    <row r="452" spans="1:11" x14ac:dyDescent="0.25">
      <c r="A452" s="668">
        <v>452</v>
      </c>
      <c r="B452" s="79" t="s">
        <v>3442</v>
      </c>
      <c r="C452" s="60" t="s">
        <v>12251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6462</v>
      </c>
    </row>
    <row r="453" spans="1:11" x14ac:dyDescent="0.25">
      <c r="A453" s="668">
        <v>453</v>
      </c>
      <c r="B453" s="60" t="s">
        <v>12037</v>
      </c>
      <c r="C453" s="60" t="s">
        <v>14208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6478</v>
      </c>
      <c r="I453" s="353" t="s">
        <v>14209</v>
      </c>
      <c r="J453" s="60" t="s">
        <v>13820</v>
      </c>
      <c r="K453" s="532">
        <v>44237</v>
      </c>
    </row>
    <row r="454" spans="1:11" x14ac:dyDescent="0.25">
      <c r="A454" s="668">
        <v>454</v>
      </c>
      <c r="B454" s="60" t="s">
        <v>465</v>
      </c>
      <c r="C454" s="75" t="s">
        <v>14210</v>
      </c>
      <c r="D454" s="71">
        <v>1</v>
      </c>
      <c r="E454" s="71" t="s">
        <v>31</v>
      </c>
      <c r="F454" s="411">
        <v>1700000</v>
      </c>
      <c r="G454" s="86" t="s">
        <v>620</v>
      </c>
      <c r="H454" s="86" t="s">
        <v>6489</v>
      </c>
      <c r="I454" s="353" t="s">
        <v>14211</v>
      </c>
    </row>
    <row r="455" spans="1:11" x14ac:dyDescent="0.25">
      <c r="A455" s="668">
        <v>455</v>
      </c>
      <c r="B455" s="60" t="s">
        <v>465</v>
      </c>
      <c r="C455" s="60" t="s">
        <v>14212</v>
      </c>
      <c r="D455" s="71">
        <v>1</v>
      </c>
      <c r="E455" s="71" t="s">
        <v>31</v>
      </c>
      <c r="F455" s="411">
        <v>1700000</v>
      </c>
      <c r="G455" s="86" t="s">
        <v>620</v>
      </c>
      <c r="H455" s="86" t="s">
        <v>6489</v>
      </c>
      <c r="I455" s="353" t="s">
        <v>14213</v>
      </c>
    </row>
    <row r="456" spans="1:11" x14ac:dyDescent="0.25">
      <c r="A456" s="668">
        <v>456</v>
      </c>
      <c r="B456" s="60" t="s">
        <v>12037</v>
      </c>
      <c r="C456" s="119" t="s">
        <v>14214</v>
      </c>
      <c r="D456" s="71">
        <v>1</v>
      </c>
      <c r="E456" s="71" t="s">
        <v>31</v>
      </c>
      <c r="F456" s="61">
        <v>1400000</v>
      </c>
      <c r="G456" s="86" t="s">
        <v>198</v>
      </c>
      <c r="H456" s="497" t="s">
        <v>6489</v>
      </c>
      <c r="K456" s="77">
        <v>411557</v>
      </c>
    </row>
    <row r="457" spans="1:11" x14ac:dyDescent="0.25">
      <c r="A457" s="668">
        <v>457</v>
      </c>
      <c r="B457" s="60" t="s">
        <v>12037</v>
      </c>
      <c r="C457" s="213" t="s">
        <v>14215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6518</v>
      </c>
      <c r="I457" s="353" t="s">
        <v>14216</v>
      </c>
      <c r="K457" s="672">
        <v>44419</v>
      </c>
    </row>
    <row r="458" spans="1:11" x14ac:dyDescent="0.25">
      <c r="A458" s="668">
        <v>458</v>
      </c>
      <c r="B458" s="60" t="s">
        <v>12037</v>
      </c>
      <c r="C458" s="60" t="s">
        <v>14217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6518</v>
      </c>
      <c r="I458" s="417" t="s">
        <v>14218</v>
      </c>
      <c r="K458" s="673" t="s">
        <v>13760</v>
      </c>
    </row>
    <row r="459" spans="1:11" x14ac:dyDescent="0.25">
      <c r="A459" s="668">
        <v>459</v>
      </c>
      <c r="B459" s="60" t="s">
        <v>12037</v>
      </c>
      <c r="C459" s="77" t="s">
        <v>14219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6518</v>
      </c>
      <c r="I459" s="353" t="s">
        <v>14220</v>
      </c>
      <c r="K459" s="77" t="s">
        <v>14221</v>
      </c>
    </row>
    <row r="460" spans="1:11" x14ac:dyDescent="0.25">
      <c r="A460" s="668">
        <v>460</v>
      </c>
      <c r="B460" s="60" t="s">
        <v>14222</v>
      </c>
      <c r="C460" s="680" t="s">
        <v>12278</v>
      </c>
      <c r="D460" s="81">
        <v>1</v>
      </c>
      <c r="E460" s="66" t="s">
        <v>31</v>
      </c>
      <c r="F460" s="89">
        <v>3700000</v>
      </c>
      <c r="G460" s="86" t="s">
        <v>1013</v>
      </c>
      <c r="H460" s="588">
        <v>44569</v>
      </c>
    </row>
    <row r="461" spans="1:11" x14ac:dyDescent="0.25">
      <c r="A461" s="668">
        <v>461</v>
      </c>
      <c r="B461" s="60" t="s">
        <v>14223</v>
      </c>
      <c r="C461" s="60" t="s">
        <v>12280</v>
      </c>
      <c r="D461" s="60">
        <v>1</v>
      </c>
      <c r="E461" s="71" t="s">
        <v>31</v>
      </c>
      <c r="F461" s="61">
        <v>4200000</v>
      </c>
      <c r="G461" s="86" t="s">
        <v>1013</v>
      </c>
      <c r="H461" s="588">
        <v>44569</v>
      </c>
    </row>
    <row r="462" spans="1:11" x14ac:dyDescent="0.25">
      <c r="A462" s="668">
        <v>462</v>
      </c>
      <c r="B462" s="79" t="s">
        <v>101</v>
      </c>
      <c r="C462" s="60" t="s">
        <v>12291</v>
      </c>
      <c r="D462" s="65">
        <v>1</v>
      </c>
      <c r="E462" s="66" t="s">
        <v>31</v>
      </c>
      <c r="F462" s="67">
        <v>3400000</v>
      </c>
      <c r="G462" s="68" t="s">
        <v>14224</v>
      </c>
      <c r="H462" s="588">
        <v>44659</v>
      </c>
    </row>
    <row r="463" spans="1:11" x14ac:dyDescent="0.25">
      <c r="A463" s="668">
        <v>463</v>
      </c>
      <c r="B463" s="79" t="s">
        <v>101</v>
      </c>
      <c r="C463" s="60" t="s">
        <v>12293</v>
      </c>
      <c r="D463" s="65">
        <v>1</v>
      </c>
      <c r="E463" s="66" t="s">
        <v>31</v>
      </c>
      <c r="F463" s="67">
        <v>3400000</v>
      </c>
      <c r="G463" s="68" t="s">
        <v>14224</v>
      </c>
      <c r="H463" s="588">
        <v>44659</v>
      </c>
    </row>
    <row r="464" spans="1:11" x14ac:dyDescent="0.25">
      <c r="A464" s="668">
        <v>464</v>
      </c>
      <c r="B464" s="79" t="s">
        <v>101</v>
      </c>
      <c r="C464" s="60" t="s">
        <v>12300</v>
      </c>
      <c r="D464" s="65">
        <v>1</v>
      </c>
      <c r="E464" s="66" t="s">
        <v>31</v>
      </c>
      <c r="F464" s="67">
        <v>3400000</v>
      </c>
      <c r="G464" s="86" t="s">
        <v>696</v>
      </c>
      <c r="H464" s="588">
        <v>44659</v>
      </c>
    </row>
    <row r="465" spans="1:11" x14ac:dyDescent="0.25">
      <c r="A465" s="668">
        <v>465</v>
      </c>
      <c r="B465" s="79" t="s">
        <v>101</v>
      </c>
      <c r="C465" s="60" t="s">
        <v>12301</v>
      </c>
      <c r="D465" s="65">
        <v>1</v>
      </c>
      <c r="E465" s="66" t="s">
        <v>31</v>
      </c>
      <c r="F465" s="67">
        <v>3400000</v>
      </c>
      <c r="G465" s="86" t="s">
        <v>696</v>
      </c>
      <c r="H465" s="588">
        <v>44659</v>
      </c>
    </row>
    <row r="466" spans="1:11" x14ac:dyDescent="0.25">
      <c r="A466" s="668">
        <v>466</v>
      </c>
      <c r="B466" s="79" t="s">
        <v>101</v>
      </c>
      <c r="C466" s="60" t="s">
        <v>12306</v>
      </c>
      <c r="D466" s="60">
        <v>1</v>
      </c>
      <c r="E466" s="60" t="s">
        <v>31</v>
      </c>
      <c r="F466" s="61">
        <v>3400000</v>
      </c>
      <c r="G466" s="86" t="s">
        <v>1266</v>
      </c>
      <c r="H466" s="588">
        <v>44659</v>
      </c>
    </row>
    <row r="467" spans="1:11" x14ac:dyDescent="0.25">
      <c r="A467" s="668">
        <v>467</v>
      </c>
      <c r="B467" s="79" t="s">
        <v>101</v>
      </c>
      <c r="C467" s="60" t="s">
        <v>12308</v>
      </c>
      <c r="D467" s="65">
        <v>1</v>
      </c>
      <c r="E467" s="60" t="s">
        <v>31</v>
      </c>
      <c r="F467" s="67">
        <v>3400000</v>
      </c>
      <c r="G467" s="86" t="s">
        <v>1266</v>
      </c>
      <c r="H467" s="588">
        <v>44659</v>
      </c>
    </row>
    <row r="468" spans="1:11" x14ac:dyDescent="0.25">
      <c r="A468" s="668">
        <v>468</v>
      </c>
      <c r="B468" s="60" t="s">
        <v>465</v>
      </c>
      <c r="C468" s="60" t="s">
        <v>14225</v>
      </c>
      <c r="D468" s="65">
        <v>1</v>
      </c>
      <c r="E468" s="66" t="s">
        <v>31</v>
      </c>
      <c r="F468" s="67">
        <v>1700000</v>
      </c>
      <c r="G468" s="86" t="s">
        <v>3530</v>
      </c>
      <c r="H468" s="588">
        <v>44689</v>
      </c>
      <c r="I468" s="353" t="s">
        <v>14226</v>
      </c>
    </row>
    <row r="469" spans="1:11" x14ac:dyDescent="0.25">
      <c r="A469" s="668">
        <v>469</v>
      </c>
      <c r="B469" s="60" t="s">
        <v>465</v>
      </c>
      <c r="C469" s="80" t="s">
        <v>14227</v>
      </c>
      <c r="D469" s="81">
        <v>1</v>
      </c>
      <c r="E469" s="66" t="s">
        <v>31</v>
      </c>
      <c r="F469" s="82">
        <v>1700000</v>
      </c>
      <c r="G469" s="86" t="s">
        <v>3530</v>
      </c>
      <c r="H469" s="588">
        <v>44689</v>
      </c>
      <c r="I469" s="353" t="s">
        <v>14228</v>
      </c>
    </row>
    <row r="470" spans="1:11" x14ac:dyDescent="0.25">
      <c r="A470" s="668">
        <v>470</v>
      </c>
      <c r="B470" s="60" t="s">
        <v>12037</v>
      </c>
      <c r="C470" s="60" t="s">
        <v>14229</v>
      </c>
      <c r="D470" s="81">
        <v>1</v>
      </c>
      <c r="E470" s="60" t="s">
        <v>31</v>
      </c>
      <c r="F470" s="411">
        <v>1400000</v>
      </c>
      <c r="G470" s="86" t="s">
        <v>1032</v>
      </c>
      <c r="H470" s="588">
        <v>44812</v>
      </c>
      <c r="I470" s="353" t="s">
        <v>14230</v>
      </c>
      <c r="J470" s="60" t="s">
        <v>14231</v>
      </c>
      <c r="K470" s="77" t="s">
        <v>8275</v>
      </c>
    </row>
    <row r="471" spans="1:11" x14ac:dyDescent="0.25">
      <c r="A471" s="668">
        <v>471</v>
      </c>
      <c r="B471" s="79" t="s">
        <v>101</v>
      </c>
      <c r="C471" s="60" t="s">
        <v>12326</v>
      </c>
      <c r="D471" s="71">
        <v>1</v>
      </c>
      <c r="E471" s="60" t="s">
        <v>31</v>
      </c>
      <c r="F471" s="67">
        <v>3400000</v>
      </c>
      <c r="G471" s="86" t="s">
        <v>14232</v>
      </c>
      <c r="H471" s="588">
        <v>44812</v>
      </c>
    </row>
    <row r="472" spans="1:11" x14ac:dyDescent="0.25">
      <c r="A472" s="668">
        <v>472</v>
      </c>
      <c r="B472" s="79" t="s">
        <v>101</v>
      </c>
      <c r="C472" s="60" t="s">
        <v>12328</v>
      </c>
      <c r="D472" s="71">
        <v>1</v>
      </c>
      <c r="E472" s="60" t="s">
        <v>31</v>
      </c>
      <c r="F472" s="67">
        <v>3400000</v>
      </c>
      <c r="G472" s="86" t="s">
        <v>14232</v>
      </c>
      <c r="H472" s="588">
        <v>44812</v>
      </c>
    </row>
    <row r="473" spans="1:11" x14ac:dyDescent="0.25">
      <c r="A473" s="668">
        <v>473</v>
      </c>
      <c r="B473" s="60" t="s">
        <v>12037</v>
      </c>
      <c r="C473" s="60" t="s">
        <v>14233</v>
      </c>
      <c r="D473" s="60">
        <v>1</v>
      </c>
      <c r="E473" s="60" t="s">
        <v>31</v>
      </c>
      <c r="F473" s="61">
        <v>1400000</v>
      </c>
      <c r="G473" s="86" t="s">
        <v>789</v>
      </c>
      <c r="H473" s="588">
        <v>44812</v>
      </c>
      <c r="I473" s="60" t="s">
        <v>14234</v>
      </c>
      <c r="J473" s="60" t="s">
        <v>13820</v>
      </c>
      <c r="K473" s="77" t="s">
        <v>7856</v>
      </c>
    </row>
    <row r="474" spans="1:11" x14ac:dyDescent="0.25">
      <c r="A474" s="668">
        <v>474</v>
      </c>
      <c r="B474" s="60" t="s">
        <v>115</v>
      </c>
      <c r="C474" s="60" t="s">
        <v>14235</v>
      </c>
      <c r="D474" s="81">
        <v>1</v>
      </c>
      <c r="E474" s="66" t="s">
        <v>71</v>
      </c>
      <c r="F474" s="217">
        <v>2100000</v>
      </c>
      <c r="G474" s="86" t="s">
        <v>825</v>
      </c>
      <c r="H474" s="588">
        <v>44842</v>
      </c>
    </row>
    <row r="475" spans="1:11" x14ac:dyDescent="0.25">
      <c r="A475" s="668">
        <v>475</v>
      </c>
      <c r="B475" s="60" t="s">
        <v>115</v>
      </c>
      <c r="C475" s="60" t="s">
        <v>14236</v>
      </c>
      <c r="D475" s="65">
        <v>1</v>
      </c>
      <c r="E475" s="66" t="s">
        <v>71</v>
      </c>
      <c r="F475" s="62">
        <v>2100000</v>
      </c>
      <c r="G475" s="86" t="s">
        <v>825</v>
      </c>
      <c r="H475" s="588">
        <v>44842</v>
      </c>
    </row>
    <row r="476" spans="1:11" x14ac:dyDescent="0.25">
      <c r="A476" s="668">
        <v>476</v>
      </c>
      <c r="B476" s="79" t="s">
        <v>101</v>
      </c>
      <c r="C476" s="60" t="s">
        <v>12350</v>
      </c>
      <c r="D476" s="65">
        <v>1</v>
      </c>
      <c r="E476" s="66" t="s">
        <v>31</v>
      </c>
      <c r="F476" s="67">
        <v>3400000</v>
      </c>
      <c r="G476" s="86" t="s">
        <v>13041</v>
      </c>
      <c r="H476" s="588">
        <v>44903</v>
      </c>
    </row>
    <row r="477" spans="1:11" x14ac:dyDescent="0.25">
      <c r="A477" s="668">
        <v>477</v>
      </c>
      <c r="B477" s="79" t="s">
        <v>101</v>
      </c>
      <c r="C477" s="60" t="s">
        <v>12352</v>
      </c>
      <c r="D477" s="81">
        <v>1</v>
      </c>
      <c r="E477" s="66" t="s">
        <v>31</v>
      </c>
      <c r="F477" s="217">
        <v>3400000</v>
      </c>
      <c r="G477" s="86" t="s">
        <v>13041</v>
      </c>
      <c r="H477" s="588">
        <v>44903</v>
      </c>
    </row>
    <row r="478" spans="1:11" x14ac:dyDescent="0.25">
      <c r="A478" s="668">
        <v>478</v>
      </c>
      <c r="B478" s="60" t="s">
        <v>115</v>
      </c>
      <c r="C478" s="60" t="s">
        <v>14237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6673</v>
      </c>
    </row>
    <row r="479" spans="1:11" x14ac:dyDescent="0.25">
      <c r="A479" s="668">
        <v>479</v>
      </c>
      <c r="B479" s="60" t="s">
        <v>115</v>
      </c>
      <c r="C479" s="60" t="s">
        <v>14238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6673</v>
      </c>
    </row>
    <row r="480" spans="1:11" x14ac:dyDescent="0.25">
      <c r="A480" s="668">
        <v>480</v>
      </c>
      <c r="B480" s="60" t="s">
        <v>465</v>
      </c>
      <c r="C480" s="87" t="s">
        <v>14239</v>
      </c>
      <c r="D480" s="71">
        <v>1</v>
      </c>
      <c r="E480" s="60" t="s">
        <v>31</v>
      </c>
      <c r="F480" s="411">
        <v>1700000</v>
      </c>
      <c r="G480" s="86" t="s">
        <v>1791</v>
      </c>
      <c r="H480" s="86" t="s">
        <v>6722</v>
      </c>
      <c r="I480" s="60">
        <v>5627321</v>
      </c>
      <c r="J480" s="60" t="s">
        <v>14240</v>
      </c>
    </row>
    <row r="481" spans="1:11" x14ac:dyDescent="0.25">
      <c r="A481" s="668">
        <v>481</v>
      </c>
      <c r="B481" s="60" t="s">
        <v>465</v>
      </c>
      <c r="C481" s="80" t="s">
        <v>14241</v>
      </c>
      <c r="D481" s="71">
        <v>1</v>
      </c>
      <c r="E481" s="60" t="s">
        <v>31</v>
      </c>
      <c r="F481" s="411">
        <v>1700000</v>
      </c>
      <c r="G481" s="86" t="s">
        <v>1791</v>
      </c>
      <c r="H481" s="86" t="s">
        <v>6722</v>
      </c>
      <c r="I481" s="60">
        <v>5629214</v>
      </c>
      <c r="J481" s="60" t="s">
        <v>14240</v>
      </c>
    </row>
    <row r="482" spans="1:11" x14ac:dyDescent="0.25">
      <c r="A482" s="668">
        <v>482</v>
      </c>
      <c r="B482" s="60" t="s">
        <v>465</v>
      </c>
      <c r="C482" s="60" t="s">
        <v>14242</v>
      </c>
      <c r="D482" s="71">
        <v>1</v>
      </c>
      <c r="E482" s="60" t="s">
        <v>31</v>
      </c>
      <c r="F482" s="411">
        <v>1700000</v>
      </c>
      <c r="G482" s="86" t="s">
        <v>789</v>
      </c>
      <c r="H482" s="86" t="s">
        <v>6722</v>
      </c>
      <c r="I482" s="60" t="s">
        <v>11527</v>
      </c>
      <c r="J482" s="60" t="s">
        <v>14240</v>
      </c>
    </row>
    <row r="483" spans="1:11" x14ac:dyDescent="0.25">
      <c r="A483" s="678">
        <v>483</v>
      </c>
      <c r="B483" s="60" t="s">
        <v>465</v>
      </c>
      <c r="C483" s="188" t="s">
        <v>14243</v>
      </c>
      <c r="D483" s="71">
        <v>1</v>
      </c>
      <c r="E483" s="60" t="s">
        <v>31</v>
      </c>
      <c r="F483" s="411">
        <v>1700000</v>
      </c>
      <c r="G483" s="86" t="s">
        <v>789</v>
      </c>
      <c r="H483" s="86" t="s">
        <v>6722</v>
      </c>
      <c r="I483" s="60">
        <v>5605110</v>
      </c>
      <c r="J483" s="60" t="s">
        <v>14244</v>
      </c>
    </row>
    <row r="484" spans="1:11" x14ac:dyDescent="0.25">
      <c r="A484" s="668">
        <v>484</v>
      </c>
      <c r="B484" s="139" t="s">
        <v>41</v>
      </c>
      <c r="C484" s="75" t="s">
        <v>12376</v>
      </c>
      <c r="D484" s="73">
        <v>1</v>
      </c>
      <c r="E484" s="75" t="s">
        <v>31</v>
      </c>
      <c r="F484" s="671">
        <v>3975000</v>
      </c>
      <c r="G484" s="364" t="s">
        <v>14245</v>
      </c>
      <c r="H484" s="364" t="s">
        <v>6722</v>
      </c>
    </row>
    <row r="485" spans="1:11" x14ac:dyDescent="0.25">
      <c r="A485" s="678">
        <v>485</v>
      </c>
      <c r="B485" s="139" t="s">
        <v>41</v>
      </c>
      <c r="C485" s="75" t="s">
        <v>12378</v>
      </c>
      <c r="D485" s="73">
        <v>1</v>
      </c>
      <c r="E485" s="75" t="s">
        <v>31</v>
      </c>
      <c r="F485" s="68">
        <v>3975000</v>
      </c>
      <c r="G485" s="364" t="s">
        <v>14245</v>
      </c>
      <c r="H485" s="364" t="s">
        <v>6722</v>
      </c>
      <c r="J485" s="75"/>
    </row>
    <row r="486" spans="1:11" x14ac:dyDescent="0.25">
      <c r="A486" s="668">
        <v>486</v>
      </c>
      <c r="B486" s="63" t="s">
        <v>12379</v>
      </c>
      <c r="C486" s="60" t="s">
        <v>14246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6722</v>
      </c>
    </row>
    <row r="487" spans="1:11" x14ac:dyDescent="0.25">
      <c r="A487" s="678">
        <v>487</v>
      </c>
      <c r="B487" s="63" t="s">
        <v>12379</v>
      </c>
      <c r="C487" s="60" t="s">
        <v>14247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6722</v>
      </c>
    </row>
    <row r="488" spans="1:11" x14ac:dyDescent="0.25">
      <c r="A488" s="668">
        <v>488</v>
      </c>
      <c r="B488" s="60" t="s">
        <v>465</v>
      </c>
      <c r="C488" s="60" t="s">
        <v>10815</v>
      </c>
      <c r="D488" s="60">
        <v>1</v>
      </c>
      <c r="E488" s="71" t="s">
        <v>31</v>
      </c>
      <c r="F488" s="638">
        <v>1700000</v>
      </c>
      <c r="G488" s="86" t="s">
        <v>631</v>
      </c>
      <c r="H488" s="86" t="s">
        <v>6762</v>
      </c>
    </row>
    <row r="489" spans="1:11" x14ac:dyDescent="0.25">
      <c r="A489" s="678">
        <v>489</v>
      </c>
      <c r="B489" s="60" t="s">
        <v>465</v>
      </c>
      <c r="C489" s="60" t="s">
        <v>12389</v>
      </c>
      <c r="D489" s="65">
        <v>1</v>
      </c>
      <c r="E489" s="66" t="s">
        <v>31</v>
      </c>
      <c r="F489" s="639">
        <v>1700000</v>
      </c>
      <c r="G489" s="86" t="s">
        <v>631</v>
      </c>
      <c r="H489" s="86" t="s">
        <v>6762</v>
      </c>
      <c r="I489" s="353" t="s">
        <v>14248</v>
      </c>
      <c r="J489" s="60" t="s">
        <v>13732</v>
      </c>
      <c r="K489" s="77" t="s">
        <v>4359</v>
      </c>
    </row>
    <row r="490" spans="1:11" x14ac:dyDescent="0.25">
      <c r="A490" s="668">
        <v>490</v>
      </c>
      <c r="B490" s="63" t="s">
        <v>12385</v>
      </c>
      <c r="C490" s="63" t="s">
        <v>12386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6762</v>
      </c>
    </row>
    <row r="491" spans="1:11" x14ac:dyDescent="0.25">
      <c r="A491" s="678">
        <v>491</v>
      </c>
      <c r="B491" s="63" t="s">
        <v>12385</v>
      </c>
      <c r="C491" s="63" t="s">
        <v>12388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6762</v>
      </c>
    </row>
    <row r="492" spans="1:11" x14ac:dyDescent="0.25">
      <c r="A492" s="668">
        <v>492</v>
      </c>
      <c r="B492" s="60" t="s">
        <v>465</v>
      </c>
      <c r="C492" s="60" t="s">
        <v>14249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6762</v>
      </c>
    </row>
    <row r="493" spans="1:11" x14ac:dyDescent="0.25">
      <c r="A493" s="678">
        <v>493</v>
      </c>
      <c r="B493" s="60" t="s">
        <v>465</v>
      </c>
      <c r="C493" s="71" t="s">
        <v>14250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6762</v>
      </c>
    </row>
    <row r="494" spans="1:11" x14ac:dyDescent="0.25">
      <c r="A494" s="668">
        <v>494</v>
      </c>
      <c r="B494" s="79" t="s">
        <v>6774</v>
      </c>
      <c r="C494" s="60" t="s">
        <v>12392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6762</v>
      </c>
      <c r="I494" s="353" t="s">
        <v>14251</v>
      </c>
      <c r="J494" s="60" t="s">
        <v>13732</v>
      </c>
      <c r="K494" s="77" t="s">
        <v>13760</v>
      </c>
    </row>
    <row r="495" spans="1:11" x14ac:dyDescent="0.25">
      <c r="A495" s="678">
        <v>495</v>
      </c>
      <c r="B495" s="60" t="s">
        <v>115</v>
      </c>
      <c r="C495" s="60" t="s">
        <v>14252</v>
      </c>
      <c r="D495" s="71">
        <v>1</v>
      </c>
      <c r="E495" s="60" t="s">
        <v>31</v>
      </c>
      <c r="F495" s="411">
        <v>2100000</v>
      </c>
      <c r="G495" s="86" t="s">
        <v>126</v>
      </c>
      <c r="H495" s="86" t="s">
        <v>6791</v>
      </c>
    </row>
    <row r="496" spans="1:11" x14ac:dyDescent="0.25">
      <c r="A496" s="668">
        <v>496</v>
      </c>
      <c r="B496" s="60" t="s">
        <v>115</v>
      </c>
      <c r="C496" s="60" t="s">
        <v>14253</v>
      </c>
      <c r="D496" s="71">
        <v>1</v>
      </c>
      <c r="E496" s="60" t="s">
        <v>31</v>
      </c>
      <c r="F496" s="411">
        <v>2100000</v>
      </c>
      <c r="G496" s="86" t="s">
        <v>126</v>
      </c>
      <c r="H496" s="86" t="s">
        <v>6791</v>
      </c>
    </row>
    <row r="497" spans="1:11" x14ac:dyDescent="0.25">
      <c r="A497" s="678">
        <v>497</v>
      </c>
      <c r="B497" s="60" t="s">
        <v>12037</v>
      </c>
      <c r="C497" s="60" t="s">
        <v>14254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6808</v>
      </c>
      <c r="I497" s="60" t="s">
        <v>14255</v>
      </c>
      <c r="J497" s="60" t="s">
        <v>13820</v>
      </c>
      <c r="K497" s="532">
        <v>44208</v>
      </c>
    </row>
    <row r="498" spans="1:11" x14ac:dyDescent="0.25">
      <c r="A498" s="668">
        <v>498</v>
      </c>
      <c r="B498" s="60" t="s">
        <v>12037</v>
      </c>
      <c r="C498" s="60" t="s">
        <v>14256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6816</v>
      </c>
    </row>
    <row r="499" spans="1:11" x14ac:dyDescent="0.25">
      <c r="A499" s="678">
        <v>499</v>
      </c>
      <c r="B499" s="60" t="s">
        <v>12037</v>
      </c>
      <c r="C499" s="188" t="s">
        <v>14257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6816</v>
      </c>
      <c r="I499" s="353" t="s">
        <v>12928</v>
      </c>
      <c r="J499" s="60" t="s">
        <v>13820</v>
      </c>
      <c r="K499" s="77" t="s">
        <v>493</v>
      </c>
    </row>
    <row r="500" spans="1:11" x14ac:dyDescent="0.25">
      <c r="A500" s="668">
        <v>500</v>
      </c>
      <c r="B500" s="60" t="s">
        <v>12037</v>
      </c>
      <c r="C500" s="80" t="s">
        <v>14258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6816</v>
      </c>
      <c r="I500" s="353" t="s">
        <v>12822</v>
      </c>
      <c r="J500" s="60" t="s">
        <v>13820</v>
      </c>
      <c r="K500" s="77" t="s">
        <v>13814</v>
      </c>
    </row>
    <row r="501" spans="1:11" x14ac:dyDescent="0.25">
      <c r="A501" s="678">
        <v>501</v>
      </c>
      <c r="B501" s="60" t="s">
        <v>465</v>
      </c>
      <c r="C501" s="60" t="s">
        <v>14259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6835</v>
      </c>
      <c r="I501" s="353" t="s">
        <v>14260</v>
      </c>
      <c r="K501" s="532">
        <v>44897</v>
      </c>
    </row>
    <row r="502" spans="1:11" x14ac:dyDescent="0.25">
      <c r="A502" s="668">
        <v>502</v>
      </c>
      <c r="B502" s="60" t="s">
        <v>465</v>
      </c>
      <c r="C502" s="60" t="s">
        <v>14261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6835</v>
      </c>
      <c r="I502" s="353" t="s">
        <v>14262</v>
      </c>
      <c r="K502" s="532">
        <v>44897</v>
      </c>
    </row>
    <row r="503" spans="1:11" x14ac:dyDescent="0.25">
      <c r="A503" s="678">
        <v>503</v>
      </c>
      <c r="B503" s="60" t="s">
        <v>465</v>
      </c>
      <c r="C503" s="60" t="s">
        <v>14263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6835</v>
      </c>
      <c r="I503" s="353" t="s">
        <v>14264</v>
      </c>
      <c r="J503" s="60" t="s">
        <v>13746</v>
      </c>
      <c r="K503" s="532">
        <v>44809</v>
      </c>
    </row>
    <row r="504" spans="1:11" x14ac:dyDescent="0.25">
      <c r="A504" s="668">
        <v>504</v>
      </c>
      <c r="B504" s="60" t="s">
        <v>465</v>
      </c>
      <c r="C504" s="60" t="s">
        <v>14265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6835</v>
      </c>
    </row>
    <row r="505" spans="1:11" x14ac:dyDescent="0.25">
      <c r="A505" s="678">
        <v>505</v>
      </c>
      <c r="B505" s="60" t="s">
        <v>12037</v>
      </c>
      <c r="C505" s="60" t="s">
        <v>12436</v>
      </c>
      <c r="D505" s="71">
        <v>1</v>
      </c>
      <c r="E505" s="60" t="s">
        <v>31</v>
      </c>
      <c r="F505" s="411">
        <v>1400000</v>
      </c>
      <c r="G505" s="86" t="s">
        <v>1301</v>
      </c>
      <c r="H505" s="86" t="s">
        <v>6848</v>
      </c>
    </row>
    <row r="506" spans="1:11" x14ac:dyDescent="0.25">
      <c r="A506" s="668">
        <v>506</v>
      </c>
      <c r="B506" s="60" t="s">
        <v>12037</v>
      </c>
      <c r="C506" s="60" t="s">
        <v>12438</v>
      </c>
      <c r="D506" s="71">
        <v>1</v>
      </c>
      <c r="E506" s="60" t="s">
        <v>31</v>
      </c>
      <c r="F506" s="411">
        <v>1400000</v>
      </c>
      <c r="G506" s="86" t="s">
        <v>1301</v>
      </c>
      <c r="H506" s="86" t="s">
        <v>6848</v>
      </c>
    </row>
    <row r="507" spans="1:11" x14ac:dyDescent="0.25">
      <c r="A507" s="678">
        <v>507</v>
      </c>
      <c r="B507" s="60" t="s">
        <v>12037</v>
      </c>
      <c r="C507" s="60" t="s">
        <v>14266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6848</v>
      </c>
      <c r="I507" s="353" t="s">
        <v>14267</v>
      </c>
      <c r="J507" s="60" t="s">
        <v>13820</v>
      </c>
      <c r="K507" s="77" t="s">
        <v>14268</v>
      </c>
    </row>
    <row r="508" spans="1:11" x14ac:dyDescent="0.25">
      <c r="A508" s="668">
        <v>508</v>
      </c>
      <c r="B508" s="60" t="s">
        <v>465</v>
      </c>
      <c r="C508" s="87" t="s">
        <v>12441</v>
      </c>
      <c r="D508" s="65">
        <v>1</v>
      </c>
      <c r="E508" s="75" t="s">
        <v>28</v>
      </c>
      <c r="F508" s="217">
        <v>1700000</v>
      </c>
      <c r="G508" s="69" t="s">
        <v>12440</v>
      </c>
      <c r="H508" s="588">
        <v>44570</v>
      </c>
    </row>
    <row r="509" spans="1:11" x14ac:dyDescent="0.25">
      <c r="A509" s="678">
        <v>509</v>
      </c>
      <c r="B509" s="60" t="s">
        <v>115</v>
      </c>
      <c r="C509" s="60" t="s">
        <v>14269</v>
      </c>
      <c r="D509" s="65">
        <v>1</v>
      </c>
      <c r="E509" s="66" t="s">
        <v>31</v>
      </c>
      <c r="F509" s="217">
        <v>2100000</v>
      </c>
      <c r="G509" s="86" t="s">
        <v>166</v>
      </c>
      <c r="H509" s="588">
        <v>44570</v>
      </c>
    </row>
    <row r="510" spans="1:11" x14ac:dyDescent="0.25">
      <c r="A510" s="668">
        <v>510</v>
      </c>
      <c r="B510" s="60" t="s">
        <v>115</v>
      </c>
      <c r="C510" s="60" t="s">
        <v>14270</v>
      </c>
      <c r="D510" s="65">
        <v>1</v>
      </c>
      <c r="E510" s="66" t="s">
        <v>31</v>
      </c>
      <c r="F510" s="67">
        <v>2100000</v>
      </c>
      <c r="G510" s="86" t="s">
        <v>166</v>
      </c>
      <c r="H510" s="588">
        <v>44570</v>
      </c>
    </row>
    <row r="511" spans="1:11" x14ac:dyDescent="0.25">
      <c r="A511" s="678">
        <v>511</v>
      </c>
      <c r="B511" s="60" t="s">
        <v>465</v>
      </c>
      <c r="C511" s="87" t="s">
        <v>14271</v>
      </c>
      <c r="D511" s="65">
        <v>1</v>
      </c>
      <c r="E511" s="75" t="s">
        <v>28</v>
      </c>
      <c r="F511" s="217">
        <v>1700000</v>
      </c>
      <c r="G511" s="86" t="s">
        <v>620</v>
      </c>
      <c r="H511" s="588">
        <v>44570</v>
      </c>
      <c r="I511" s="353" t="s">
        <v>12057</v>
      </c>
      <c r="J511" s="60" t="s">
        <v>14272</v>
      </c>
      <c r="K511" s="77" t="s">
        <v>14273</v>
      </c>
    </row>
    <row r="512" spans="1:11" x14ac:dyDescent="0.25">
      <c r="A512" s="668">
        <v>512</v>
      </c>
      <c r="B512" s="60" t="s">
        <v>465</v>
      </c>
      <c r="C512" s="87" t="s">
        <v>14274</v>
      </c>
      <c r="D512" s="65">
        <v>1</v>
      </c>
      <c r="E512" s="76" t="s">
        <v>31</v>
      </c>
      <c r="F512" s="72">
        <v>1700000</v>
      </c>
      <c r="G512" s="86" t="s">
        <v>198</v>
      </c>
      <c r="H512" s="588">
        <v>44601</v>
      </c>
    </row>
    <row r="513" spans="1:15" x14ac:dyDescent="0.25">
      <c r="A513" s="678">
        <v>513</v>
      </c>
      <c r="B513" s="60" t="s">
        <v>465</v>
      </c>
      <c r="C513" s="60" t="s">
        <v>14275</v>
      </c>
      <c r="D513" s="65">
        <v>1</v>
      </c>
      <c r="E513" s="66" t="s">
        <v>31</v>
      </c>
      <c r="F513" s="67">
        <v>1700000</v>
      </c>
      <c r="G513" s="86" t="s">
        <v>198</v>
      </c>
      <c r="H513" s="588">
        <v>44601</v>
      </c>
    </row>
    <row r="514" spans="1:15" x14ac:dyDescent="0.25">
      <c r="A514" s="668">
        <v>514</v>
      </c>
      <c r="B514" s="63" t="s">
        <v>12385</v>
      </c>
      <c r="C514" s="60" t="s">
        <v>12453</v>
      </c>
      <c r="D514" s="65">
        <v>1</v>
      </c>
      <c r="E514" s="76" t="s">
        <v>31</v>
      </c>
      <c r="F514" s="211">
        <v>775000</v>
      </c>
      <c r="G514" s="86" t="s">
        <v>552</v>
      </c>
      <c r="H514" s="588">
        <v>44629</v>
      </c>
    </row>
    <row r="515" spans="1:15" x14ac:dyDescent="0.25">
      <c r="A515" s="678">
        <v>515</v>
      </c>
      <c r="B515" s="79" t="s">
        <v>3442</v>
      </c>
      <c r="C515" s="63" t="s">
        <v>12455</v>
      </c>
      <c r="D515" s="81">
        <v>1</v>
      </c>
      <c r="E515" s="76" t="s">
        <v>31</v>
      </c>
      <c r="F515" s="72">
        <v>1550000</v>
      </c>
      <c r="G515" s="86" t="s">
        <v>552</v>
      </c>
      <c r="H515" s="588">
        <v>44629</v>
      </c>
    </row>
    <row r="516" spans="1:15" x14ac:dyDescent="0.25">
      <c r="A516" s="668">
        <v>516</v>
      </c>
      <c r="B516" s="79" t="s">
        <v>3442</v>
      </c>
      <c r="C516" s="60" t="s">
        <v>12456</v>
      </c>
      <c r="D516" s="65">
        <v>1</v>
      </c>
      <c r="E516" s="76" t="s">
        <v>31</v>
      </c>
      <c r="F516" s="72">
        <v>1550000</v>
      </c>
      <c r="G516" s="86" t="s">
        <v>552</v>
      </c>
      <c r="H516" s="588">
        <v>44629</v>
      </c>
    </row>
    <row r="517" spans="1:15" x14ac:dyDescent="0.25">
      <c r="A517" s="678">
        <v>517</v>
      </c>
      <c r="B517" s="79" t="s">
        <v>3442</v>
      </c>
      <c r="C517" s="87" t="s">
        <v>12457</v>
      </c>
      <c r="D517" s="65">
        <v>1</v>
      </c>
      <c r="E517" s="76" t="s">
        <v>31</v>
      </c>
      <c r="F517" s="72">
        <v>1550000</v>
      </c>
      <c r="G517" s="86" t="s">
        <v>552</v>
      </c>
      <c r="H517" s="588">
        <v>44629</v>
      </c>
    </row>
    <row r="518" spans="1:15" x14ac:dyDescent="0.25">
      <c r="A518" s="668">
        <v>518</v>
      </c>
      <c r="B518" s="60" t="s">
        <v>465</v>
      </c>
      <c r="C518" s="60" t="s">
        <v>14276</v>
      </c>
      <c r="D518" s="65">
        <v>1</v>
      </c>
      <c r="E518" s="66" t="s">
        <v>31</v>
      </c>
      <c r="F518" s="67">
        <v>1700000</v>
      </c>
      <c r="G518" s="86" t="s">
        <v>1791</v>
      </c>
      <c r="H518" s="588">
        <v>44629</v>
      </c>
      <c r="I518" s="353" t="s">
        <v>14277</v>
      </c>
      <c r="J518" s="60" t="s">
        <v>13820</v>
      </c>
      <c r="K518" s="532">
        <v>44654</v>
      </c>
    </row>
    <row r="519" spans="1:15" x14ac:dyDescent="0.25">
      <c r="A519" s="678">
        <v>519</v>
      </c>
      <c r="B519" s="60" t="s">
        <v>465</v>
      </c>
      <c r="C519" s="60" t="s">
        <v>14278</v>
      </c>
      <c r="D519" s="81">
        <v>1</v>
      </c>
      <c r="E519" s="66" t="s">
        <v>31</v>
      </c>
      <c r="F519" s="72">
        <v>1700000</v>
      </c>
      <c r="G519" s="86" t="s">
        <v>1791</v>
      </c>
      <c r="H519" s="588">
        <v>44629</v>
      </c>
      <c r="I519" s="353" t="s">
        <v>14279</v>
      </c>
      <c r="J519" s="60" t="s">
        <v>13820</v>
      </c>
      <c r="K519" s="532">
        <v>44654</v>
      </c>
    </row>
    <row r="520" spans="1:15" x14ac:dyDescent="0.25">
      <c r="A520" s="668">
        <v>520</v>
      </c>
      <c r="B520" s="60" t="s">
        <v>12037</v>
      </c>
      <c r="C520" s="60" t="s">
        <v>14280</v>
      </c>
      <c r="D520" s="65">
        <v>1</v>
      </c>
      <c r="E520" s="66" t="s">
        <v>31</v>
      </c>
      <c r="F520" s="67">
        <v>1400000</v>
      </c>
      <c r="G520" s="86" t="s">
        <v>2007</v>
      </c>
      <c r="H520" s="588">
        <v>44629</v>
      </c>
      <c r="I520" s="353" t="s">
        <v>12916</v>
      </c>
    </row>
    <row r="521" spans="1:15" x14ac:dyDescent="0.25">
      <c r="A521" s="668">
        <v>521</v>
      </c>
      <c r="B521" s="60" t="s">
        <v>465</v>
      </c>
      <c r="C521" s="60" t="s">
        <v>14281</v>
      </c>
      <c r="D521" s="65">
        <v>1</v>
      </c>
      <c r="E521" s="66" t="s">
        <v>31</v>
      </c>
      <c r="F521" s="67">
        <v>1700000</v>
      </c>
      <c r="G521" s="86" t="s">
        <v>667</v>
      </c>
      <c r="H521" s="588">
        <v>44629</v>
      </c>
    </row>
    <row r="522" spans="1:15" x14ac:dyDescent="0.25">
      <c r="A522" s="668">
        <v>522</v>
      </c>
      <c r="B522" s="60" t="s">
        <v>465</v>
      </c>
      <c r="C522" s="60" t="s">
        <v>14282</v>
      </c>
      <c r="D522" s="81">
        <v>1</v>
      </c>
      <c r="E522" s="66" t="s">
        <v>31</v>
      </c>
      <c r="F522" s="72">
        <v>1700000</v>
      </c>
      <c r="G522" s="86" t="s">
        <v>667</v>
      </c>
      <c r="H522" s="588">
        <v>44629</v>
      </c>
      <c r="I522" s="353" t="s">
        <v>14283</v>
      </c>
    </row>
    <row r="523" spans="1:15" x14ac:dyDescent="0.25">
      <c r="A523" s="668">
        <v>523</v>
      </c>
      <c r="B523" s="60" t="s">
        <v>12037</v>
      </c>
      <c r="C523" s="60" t="s">
        <v>14284</v>
      </c>
      <c r="D523" s="60">
        <v>1</v>
      </c>
      <c r="E523" s="60" t="s">
        <v>31</v>
      </c>
      <c r="F523" s="61">
        <v>1400000</v>
      </c>
      <c r="G523" s="86" t="s">
        <v>667</v>
      </c>
      <c r="H523" s="588">
        <v>44629</v>
      </c>
      <c r="I523" s="353" t="s">
        <v>14285</v>
      </c>
    </row>
    <row r="524" spans="1:15" x14ac:dyDescent="0.25">
      <c r="A524" s="668">
        <v>524</v>
      </c>
      <c r="B524" s="79" t="s">
        <v>101</v>
      </c>
      <c r="C524" s="63" t="s">
        <v>12469</v>
      </c>
      <c r="D524" s="65">
        <v>1</v>
      </c>
      <c r="E524" s="76" t="s">
        <v>31</v>
      </c>
      <c r="F524" s="224">
        <v>3400000</v>
      </c>
      <c r="G524" s="86" t="s">
        <v>14286</v>
      </c>
      <c r="H524" s="588">
        <v>44690</v>
      </c>
    </row>
    <row r="525" spans="1:15" x14ac:dyDescent="0.25">
      <c r="A525" s="668">
        <v>525</v>
      </c>
      <c r="B525" s="79" t="s">
        <v>101</v>
      </c>
      <c r="C525" s="60" t="s">
        <v>12471</v>
      </c>
      <c r="D525" s="65">
        <v>1</v>
      </c>
      <c r="E525" s="66" t="s">
        <v>31</v>
      </c>
      <c r="F525" s="67">
        <v>3400000</v>
      </c>
      <c r="G525" s="86" t="s">
        <v>552</v>
      </c>
      <c r="H525" s="588">
        <v>44690</v>
      </c>
    </row>
    <row r="526" spans="1:15" x14ac:dyDescent="0.25">
      <c r="A526" s="668">
        <v>526</v>
      </c>
      <c r="B526" s="63" t="s">
        <v>12385</v>
      </c>
      <c r="C526" s="71" t="s">
        <v>12472</v>
      </c>
      <c r="D526" s="65">
        <v>1</v>
      </c>
      <c r="E526" s="66" t="s">
        <v>31</v>
      </c>
      <c r="F526" s="211">
        <v>775000</v>
      </c>
      <c r="G526" s="86" t="s">
        <v>552</v>
      </c>
      <c r="H526" s="588">
        <v>44690</v>
      </c>
      <c r="N526">
        <v>7</v>
      </c>
      <c r="O526" t="s">
        <v>13738</v>
      </c>
    </row>
    <row r="527" spans="1:15" x14ac:dyDescent="0.25">
      <c r="A527" s="668">
        <v>527</v>
      </c>
      <c r="B527" s="63" t="s">
        <v>12385</v>
      </c>
      <c r="C527" s="77" t="s">
        <v>12473</v>
      </c>
      <c r="D527" s="60">
        <v>1</v>
      </c>
      <c r="E527" s="60" t="s">
        <v>31</v>
      </c>
      <c r="F527" s="211">
        <v>775000</v>
      </c>
      <c r="G527" s="86" t="s">
        <v>552</v>
      </c>
      <c r="H527" s="588">
        <v>44690</v>
      </c>
    </row>
    <row r="528" spans="1:15" x14ac:dyDescent="0.25">
      <c r="A528" s="668">
        <v>528</v>
      </c>
      <c r="B528" s="63" t="s">
        <v>12385</v>
      </c>
      <c r="C528" s="77" t="s">
        <v>12474</v>
      </c>
      <c r="D528" s="60">
        <v>1</v>
      </c>
      <c r="E528" s="60" t="s">
        <v>31</v>
      </c>
      <c r="F528" s="211">
        <v>775000</v>
      </c>
      <c r="G528" s="86" t="s">
        <v>552</v>
      </c>
      <c r="H528" s="588">
        <v>44690</v>
      </c>
    </row>
    <row r="529" spans="1:11" x14ac:dyDescent="0.25">
      <c r="A529" s="668">
        <v>529</v>
      </c>
      <c r="B529" s="63" t="s">
        <v>12385</v>
      </c>
      <c r="C529" s="77" t="s">
        <v>12475</v>
      </c>
      <c r="D529" s="81">
        <v>1</v>
      </c>
      <c r="E529" s="66" t="s">
        <v>31</v>
      </c>
      <c r="F529" s="211">
        <v>775000</v>
      </c>
      <c r="G529" s="86" t="s">
        <v>552</v>
      </c>
      <c r="H529" s="588">
        <v>44690</v>
      </c>
    </row>
    <row r="530" spans="1:11" x14ac:dyDescent="0.25">
      <c r="A530" s="668">
        <v>530</v>
      </c>
      <c r="B530" s="63" t="s">
        <v>12385</v>
      </c>
      <c r="C530" s="60" t="s">
        <v>12476</v>
      </c>
      <c r="D530" s="65">
        <v>1</v>
      </c>
      <c r="E530" s="66" t="s">
        <v>31</v>
      </c>
      <c r="F530" s="211">
        <v>775000</v>
      </c>
      <c r="G530" s="86" t="s">
        <v>552</v>
      </c>
      <c r="H530" s="588">
        <v>44690</v>
      </c>
    </row>
    <row r="531" spans="1:11" x14ac:dyDescent="0.25">
      <c r="A531" s="668">
        <v>531</v>
      </c>
      <c r="B531" s="63" t="s">
        <v>12385</v>
      </c>
      <c r="C531" s="75" t="s">
        <v>12477</v>
      </c>
      <c r="D531" s="65">
        <v>1</v>
      </c>
      <c r="E531" s="66" t="s">
        <v>31</v>
      </c>
      <c r="F531" s="211">
        <v>775000</v>
      </c>
      <c r="G531" s="86" t="s">
        <v>552</v>
      </c>
      <c r="H531" s="588">
        <v>44690</v>
      </c>
    </row>
    <row r="532" spans="1:11" x14ac:dyDescent="0.25">
      <c r="A532" s="66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88">
        <v>44690</v>
      </c>
    </row>
    <row r="533" spans="1:11" x14ac:dyDescent="0.25">
      <c r="A533" s="668">
        <v>533</v>
      </c>
      <c r="B533" s="60" t="s">
        <v>12037</v>
      </c>
      <c r="C533" s="60" t="s">
        <v>14287</v>
      </c>
      <c r="D533" s="65">
        <v>1</v>
      </c>
      <c r="E533" s="66" t="s">
        <v>31</v>
      </c>
      <c r="F533" s="68">
        <v>1400000</v>
      </c>
      <c r="G533" s="86" t="s">
        <v>789</v>
      </c>
      <c r="H533" s="588">
        <v>44690</v>
      </c>
      <c r="I533" s="353" t="s">
        <v>14288</v>
      </c>
    </row>
    <row r="534" spans="1:11" x14ac:dyDescent="0.25">
      <c r="A534" s="668">
        <v>534</v>
      </c>
      <c r="B534" s="378" t="s">
        <v>465</v>
      </c>
      <c r="C534" s="584" t="s">
        <v>14289</v>
      </c>
      <c r="D534" s="377">
        <v>1</v>
      </c>
      <c r="E534" s="501" t="s">
        <v>31</v>
      </c>
      <c r="F534" s="380">
        <v>1700000</v>
      </c>
      <c r="G534" s="497" t="s">
        <v>536</v>
      </c>
      <c r="H534" s="589">
        <v>44690</v>
      </c>
      <c r="I534" s="353" t="s">
        <v>14290</v>
      </c>
      <c r="K534" s="77" t="s">
        <v>190</v>
      </c>
    </row>
    <row r="535" spans="1:11" x14ac:dyDescent="0.25">
      <c r="A535" s="668">
        <v>535</v>
      </c>
      <c r="B535" s="378" t="s">
        <v>465</v>
      </c>
      <c r="C535" s="584" t="s">
        <v>14291</v>
      </c>
      <c r="D535" s="377">
        <v>1</v>
      </c>
      <c r="E535" s="501" t="s">
        <v>31</v>
      </c>
      <c r="F535" s="380">
        <v>1700000</v>
      </c>
      <c r="G535" s="497" t="s">
        <v>536</v>
      </c>
      <c r="H535" s="589">
        <v>44690</v>
      </c>
      <c r="I535" s="353" t="s">
        <v>14292</v>
      </c>
      <c r="K535" s="77" t="s">
        <v>190</v>
      </c>
    </row>
    <row r="536" spans="1:11" x14ac:dyDescent="0.25">
      <c r="A536" s="668">
        <v>536</v>
      </c>
      <c r="B536" s="79" t="s">
        <v>101</v>
      </c>
      <c r="C536" s="71" t="s">
        <v>12482</v>
      </c>
      <c r="D536" s="81">
        <v>1</v>
      </c>
      <c r="E536" s="66" t="s">
        <v>31</v>
      </c>
      <c r="F536" s="61">
        <v>3400000</v>
      </c>
      <c r="G536" s="86" t="s">
        <v>14293</v>
      </c>
      <c r="H536" s="588">
        <v>44721</v>
      </c>
    </row>
    <row r="537" spans="1:11" x14ac:dyDescent="0.25">
      <c r="A537" s="668">
        <v>537</v>
      </c>
      <c r="B537" s="79" t="s">
        <v>101</v>
      </c>
      <c r="C537" s="60" t="s">
        <v>12483</v>
      </c>
      <c r="D537" s="65">
        <v>1</v>
      </c>
      <c r="E537" s="66" t="s">
        <v>31</v>
      </c>
      <c r="F537" s="61">
        <v>3400000</v>
      </c>
      <c r="G537" s="86" t="s">
        <v>12461</v>
      </c>
      <c r="H537" s="588">
        <v>44721</v>
      </c>
    </row>
    <row r="538" spans="1:11" x14ac:dyDescent="0.25">
      <c r="A538" s="668">
        <v>538</v>
      </c>
      <c r="B538" s="79" t="s">
        <v>101</v>
      </c>
      <c r="C538" s="71" t="s">
        <v>14294</v>
      </c>
      <c r="D538" s="60">
        <v>1</v>
      </c>
      <c r="E538" s="60" t="s">
        <v>31</v>
      </c>
      <c r="F538" s="61">
        <v>3400000</v>
      </c>
      <c r="G538" s="86" t="s">
        <v>14295</v>
      </c>
      <c r="H538" s="588">
        <v>44721</v>
      </c>
    </row>
    <row r="539" spans="1:11" x14ac:dyDescent="0.25">
      <c r="A539" s="668">
        <v>539</v>
      </c>
      <c r="B539" s="79" t="s">
        <v>101</v>
      </c>
      <c r="C539" s="60" t="s">
        <v>12485</v>
      </c>
      <c r="D539" s="60">
        <v>1</v>
      </c>
      <c r="E539" s="60" t="s">
        <v>31</v>
      </c>
      <c r="F539" s="61">
        <v>3400000</v>
      </c>
      <c r="G539" s="86" t="s">
        <v>14296</v>
      </c>
      <c r="H539" s="588">
        <v>44721</v>
      </c>
    </row>
    <row r="540" spans="1:11" x14ac:dyDescent="0.25">
      <c r="A540" s="668">
        <v>540</v>
      </c>
      <c r="B540" s="611" t="s">
        <v>41</v>
      </c>
      <c r="C540" s="491" t="s">
        <v>12494</v>
      </c>
      <c r="D540" s="486">
        <v>1</v>
      </c>
      <c r="E540" s="487" t="s">
        <v>31</v>
      </c>
      <c r="F540" s="489">
        <v>3975000</v>
      </c>
      <c r="G540" s="592" t="s">
        <v>14245</v>
      </c>
      <c r="H540" s="595">
        <v>44813</v>
      </c>
      <c r="J540" s="60" t="s">
        <v>13732</v>
      </c>
    </row>
    <row r="541" spans="1:11" x14ac:dyDescent="0.25">
      <c r="A541" s="668">
        <v>541</v>
      </c>
      <c r="B541" s="139" t="s">
        <v>41</v>
      </c>
      <c r="C541" s="75" t="s">
        <v>12497</v>
      </c>
      <c r="D541" s="81">
        <v>1</v>
      </c>
      <c r="E541" s="372" t="s">
        <v>31</v>
      </c>
      <c r="F541" s="68">
        <v>3975000</v>
      </c>
      <c r="G541" s="364" t="s">
        <v>696</v>
      </c>
      <c r="H541" s="587">
        <v>44813</v>
      </c>
    </row>
    <row r="542" spans="1:11" x14ac:dyDescent="0.25">
      <c r="A542" s="668">
        <v>542</v>
      </c>
      <c r="B542" s="79" t="s">
        <v>3442</v>
      </c>
      <c r="C542" s="77" t="s">
        <v>12498</v>
      </c>
      <c r="D542" s="81">
        <v>1</v>
      </c>
      <c r="E542" s="66" t="s">
        <v>31</v>
      </c>
      <c r="F542" s="217">
        <v>1650000</v>
      </c>
      <c r="G542" s="86" t="s">
        <v>696</v>
      </c>
      <c r="H542" s="588">
        <v>44813</v>
      </c>
    </row>
    <row r="543" spans="1:11" x14ac:dyDescent="0.25">
      <c r="A543" s="668">
        <v>543</v>
      </c>
      <c r="B543" s="79" t="s">
        <v>3442</v>
      </c>
      <c r="C543" s="77" t="s">
        <v>12499</v>
      </c>
      <c r="D543" s="81">
        <v>1</v>
      </c>
      <c r="E543" s="66" t="s">
        <v>31</v>
      </c>
      <c r="F543" s="217">
        <v>1650000</v>
      </c>
      <c r="G543" s="86" t="s">
        <v>696</v>
      </c>
      <c r="H543" s="588">
        <v>44813</v>
      </c>
    </row>
    <row r="544" spans="1:11" x14ac:dyDescent="0.25">
      <c r="A544" s="668">
        <v>544</v>
      </c>
      <c r="B544" s="79" t="s">
        <v>3442</v>
      </c>
      <c r="C544" s="77" t="s">
        <v>12500</v>
      </c>
      <c r="D544" s="65">
        <v>1</v>
      </c>
      <c r="E544" s="66" t="s">
        <v>31</v>
      </c>
      <c r="F544" s="217">
        <v>1650000</v>
      </c>
      <c r="G544" s="86" t="s">
        <v>696</v>
      </c>
      <c r="H544" s="588">
        <v>44813</v>
      </c>
    </row>
    <row r="545" spans="1:9" x14ac:dyDescent="0.25">
      <c r="A545" s="668">
        <v>545</v>
      </c>
      <c r="B545" s="79" t="s">
        <v>3442</v>
      </c>
      <c r="C545" s="77" t="s">
        <v>12501</v>
      </c>
      <c r="D545" s="65">
        <v>1</v>
      </c>
      <c r="E545" s="66" t="s">
        <v>31</v>
      </c>
      <c r="F545" s="217">
        <v>1650000</v>
      </c>
      <c r="G545" s="86" t="s">
        <v>696</v>
      </c>
      <c r="H545" s="588">
        <v>44813</v>
      </c>
    </row>
    <row r="546" spans="1:9" x14ac:dyDescent="0.25">
      <c r="A546" s="668">
        <v>546</v>
      </c>
      <c r="B546" s="79" t="s">
        <v>3442</v>
      </c>
      <c r="C546" s="77" t="s">
        <v>12502</v>
      </c>
      <c r="D546" s="65">
        <v>1</v>
      </c>
      <c r="E546" s="66" t="s">
        <v>31</v>
      </c>
      <c r="F546" s="217">
        <v>1650000</v>
      </c>
      <c r="G546" s="86" t="s">
        <v>696</v>
      </c>
      <c r="H546" s="588">
        <v>44813</v>
      </c>
    </row>
    <row r="547" spans="1:9" x14ac:dyDescent="0.25">
      <c r="A547" s="668">
        <v>547</v>
      </c>
      <c r="B547" s="79" t="s">
        <v>3442</v>
      </c>
      <c r="C547" s="77" t="s">
        <v>12503</v>
      </c>
      <c r="D547" s="81">
        <v>1</v>
      </c>
      <c r="E547" s="66" t="s">
        <v>31</v>
      </c>
      <c r="F547" s="217">
        <v>1650000</v>
      </c>
      <c r="G547" s="86" t="s">
        <v>696</v>
      </c>
      <c r="H547" s="588">
        <v>44813</v>
      </c>
    </row>
    <row r="548" spans="1:9" x14ac:dyDescent="0.25">
      <c r="A548" s="668">
        <v>548</v>
      </c>
      <c r="B548" s="79" t="s">
        <v>3442</v>
      </c>
      <c r="C548" s="77" t="s">
        <v>12504</v>
      </c>
      <c r="D548" s="65">
        <v>1</v>
      </c>
      <c r="E548" s="66" t="s">
        <v>31</v>
      </c>
      <c r="F548" s="217">
        <v>1650000</v>
      </c>
      <c r="G548" s="86" t="s">
        <v>14297</v>
      </c>
      <c r="H548" s="588">
        <v>44813</v>
      </c>
    </row>
    <row r="549" spans="1:9" x14ac:dyDescent="0.25">
      <c r="A549" s="668">
        <v>549</v>
      </c>
      <c r="B549" s="79" t="s">
        <v>3442</v>
      </c>
      <c r="C549" s="77" t="s">
        <v>12505</v>
      </c>
      <c r="D549" s="65">
        <v>1</v>
      </c>
      <c r="E549" s="66" t="s">
        <v>31</v>
      </c>
      <c r="F549" s="217">
        <v>1650000</v>
      </c>
      <c r="G549" s="86" t="s">
        <v>696</v>
      </c>
      <c r="H549" s="588">
        <v>44813</v>
      </c>
    </row>
    <row r="550" spans="1:9" x14ac:dyDescent="0.25">
      <c r="A550" s="668">
        <v>550</v>
      </c>
      <c r="B550" s="79" t="s">
        <v>3442</v>
      </c>
      <c r="C550" s="77" t="s">
        <v>12506</v>
      </c>
      <c r="D550" s="65">
        <v>1</v>
      </c>
      <c r="E550" s="66" t="s">
        <v>31</v>
      </c>
      <c r="F550" s="217">
        <v>1650000</v>
      </c>
      <c r="G550" s="86" t="s">
        <v>696</v>
      </c>
      <c r="H550" s="588">
        <v>44813</v>
      </c>
    </row>
    <row r="551" spans="1:9" x14ac:dyDescent="0.25">
      <c r="A551" s="668">
        <v>551</v>
      </c>
      <c r="B551" s="79" t="s">
        <v>3442</v>
      </c>
      <c r="C551" s="507" t="s">
        <v>12507</v>
      </c>
      <c r="D551" s="65">
        <v>1</v>
      </c>
      <c r="E551" s="66" t="s">
        <v>31</v>
      </c>
      <c r="F551" s="217">
        <v>1650000</v>
      </c>
      <c r="G551" s="86" t="s">
        <v>696</v>
      </c>
      <c r="H551" s="588">
        <v>44813</v>
      </c>
    </row>
    <row r="552" spans="1:9" x14ac:dyDescent="0.25">
      <c r="A552" s="668">
        <v>552</v>
      </c>
      <c r="B552" s="60" t="s">
        <v>115</v>
      </c>
      <c r="C552" s="60" t="s">
        <v>14298</v>
      </c>
      <c r="D552" s="65">
        <v>1</v>
      </c>
      <c r="E552" s="66" t="s">
        <v>31</v>
      </c>
      <c r="F552" s="67">
        <v>2100000</v>
      </c>
      <c r="G552" s="86" t="s">
        <v>1105</v>
      </c>
      <c r="H552" s="588">
        <v>44843</v>
      </c>
      <c r="I552" s="60" t="s">
        <v>10797</v>
      </c>
    </row>
    <row r="553" spans="1:9" x14ac:dyDescent="0.25">
      <c r="A553" s="668">
        <v>553</v>
      </c>
      <c r="B553" s="60" t="s">
        <v>115</v>
      </c>
      <c r="C553" s="60" t="s">
        <v>14299</v>
      </c>
      <c r="D553" s="65">
        <v>1</v>
      </c>
      <c r="E553" s="76" t="s">
        <v>31</v>
      </c>
      <c r="F553" s="72">
        <v>2100000</v>
      </c>
      <c r="G553" s="86" t="s">
        <v>1105</v>
      </c>
      <c r="H553" s="588">
        <v>44843</v>
      </c>
      <c r="I553" s="60" t="s">
        <v>4913</v>
      </c>
    </row>
    <row r="554" spans="1:9" x14ac:dyDescent="0.25">
      <c r="A554" s="668">
        <v>554</v>
      </c>
      <c r="B554" s="60" t="s">
        <v>115</v>
      </c>
      <c r="C554" s="119" t="s">
        <v>14300</v>
      </c>
      <c r="D554" s="65">
        <v>1</v>
      </c>
      <c r="E554" s="66" t="s">
        <v>31</v>
      </c>
      <c r="F554" s="67">
        <v>2100000</v>
      </c>
      <c r="G554" s="68" t="s">
        <v>909</v>
      </c>
      <c r="H554" s="588">
        <v>44843</v>
      </c>
    </row>
    <row r="555" spans="1:9" x14ac:dyDescent="0.25">
      <c r="A555" s="668">
        <v>555</v>
      </c>
      <c r="B555" s="60" t="s">
        <v>115</v>
      </c>
      <c r="C555" s="71" t="s">
        <v>14301</v>
      </c>
      <c r="D555" s="65">
        <v>1</v>
      </c>
      <c r="E555" s="66" t="s">
        <v>31</v>
      </c>
      <c r="F555" s="67">
        <v>2100000</v>
      </c>
      <c r="G555" s="68" t="s">
        <v>909</v>
      </c>
      <c r="H555" s="588">
        <v>44843</v>
      </c>
    </row>
    <row r="556" spans="1:9" x14ac:dyDescent="0.25">
      <c r="A556" s="668">
        <v>556</v>
      </c>
      <c r="B556" s="60" t="s">
        <v>115</v>
      </c>
      <c r="C556" s="60" t="s">
        <v>14302</v>
      </c>
      <c r="D556" s="65">
        <v>1</v>
      </c>
      <c r="E556" s="66" t="s">
        <v>31</v>
      </c>
      <c r="F556" s="67">
        <v>2100000</v>
      </c>
      <c r="G556" s="68" t="s">
        <v>909</v>
      </c>
      <c r="H556" s="588">
        <v>44843</v>
      </c>
    </row>
    <row r="557" spans="1:9" x14ac:dyDescent="0.25">
      <c r="A557" s="668">
        <v>557</v>
      </c>
      <c r="B557" s="60" t="s">
        <v>115</v>
      </c>
      <c r="C557" s="75" t="s">
        <v>14300</v>
      </c>
      <c r="D557" s="65">
        <v>1</v>
      </c>
      <c r="E557" s="66" t="s">
        <v>31</v>
      </c>
      <c r="F557" s="67">
        <v>2100000</v>
      </c>
      <c r="G557" s="68" t="s">
        <v>909</v>
      </c>
      <c r="H557" s="588">
        <v>44843</v>
      </c>
    </row>
    <row r="558" spans="1:9" x14ac:dyDescent="0.25">
      <c r="A558" s="668">
        <v>558</v>
      </c>
      <c r="B558" s="60" t="s">
        <v>115</v>
      </c>
      <c r="C558" s="87" t="s">
        <v>14303</v>
      </c>
      <c r="D558" s="71">
        <v>1</v>
      </c>
      <c r="E558" s="60" t="s">
        <v>31</v>
      </c>
      <c r="F558" s="411">
        <v>2100000</v>
      </c>
      <c r="G558" s="86" t="s">
        <v>1032</v>
      </c>
      <c r="H558" s="86" t="s">
        <v>473</v>
      </c>
    </row>
    <row r="559" spans="1:9" x14ac:dyDescent="0.25">
      <c r="A559" s="668">
        <v>559</v>
      </c>
      <c r="B559" s="60" t="s">
        <v>115</v>
      </c>
      <c r="C559" s="60" t="s">
        <v>14304</v>
      </c>
      <c r="D559" s="71">
        <v>1</v>
      </c>
      <c r="E559" s="60" t="s">
        <v>31</v>
      </c>
      <c r="F559" s="411">
        <v>2100000</v>
      </c>
      <c r="G559" s="86" t="s">
        <v>1032</v>
      </c>
      <c r="H559" s="86" t="s">
        <v>473</v>
      </c>
    </row>
    <row r="560" spans="1:9" x14ac:dyDescent="0.25">
      <c r="A560" s="668">
        <v>560</v>
      </c>
      <c r="B560" s="79" t="s">
        <v>3442</v>
      </c>
      <c r="C560" s="119" t="s">
        <v>12532</v>
      </c>
      <c r="D560" s="81">
        <v>1</v>
      </c>
      <c r="E560" s="66" t="s">
        <v>31</v>
      </c>
      <c r="F560" s="217">
        <v>1650000</v>
      </c>
      <c r="G560" s="69" t="s">
        <v>14305</v>
      </c>
      <c r="H560" s="86" t="s">
        <v>6994</v>
      </c>
    </row>
    <row r="561" spans="1:8" x14ac:dyDescent="0.25">
      <c r="A561" s="668">
        <v>561</v>
      </c>
      <c r="B561" s="79" t="s">
        <v>3442</v>
      </c>
      <c r="C561" s="119" t="s">
        <v>12534</v>
      </c>
      <c r="D561" s="81">
        <v>1</v>
      </c>
      <c r="E561" s="66" t="s">
        <v>31</v>
      </c>
      <c r="F561" s="217">
        <v>1650000</v>
      </c>
      <c r="G561" s="69" t="s">
        <v>14306</v>
      </c>
      <c r="H561" s="86" t="s">
        <v>6994</v>
      </c>
    </row>
    <row r="562" spans="1:8" x14ac:dyDescent="0.25">
      <c r="A562" s="668">
        <v>562</v>
      </c>
      <c r="B562" s="79" t="s">
        <v>3442</v>
      </c>
      <c r="C562" s="60" t="s">
        <v>12535</v>
      </c>
      <c r="D562" s="65">
        <v>1</v>
      </c>
      <c r="E562" s="66" t="s">
        <v>31</v>
      </c>
      <c r="F562" s="217">
        <v>1650000</v>
      </c>
      <c r="G562" s="69" t="s">
        <v>14307</v>
      </c>
      <c r="H562" s="86" t="s">
        <v>6994</v>
      </c>
    </row>
    <row r="563" spans="1:8" x14ac:dyDescent="0.25">
      <c r="A563" s="668">
        <v>563</v>
      </c>
      <c r="B563" s="79" t="s">
        <v>3442</v>
      </c>
      <c r="C563" s="119" t="s">
        <v>12536</v>
      </c>
      <c r="D563" s="81">
        <v>1</v>
      </c>
      <c r="E563" s="66" t="s">
        <v>31</v>
      </c>
      <c r="F563" s="217">
        <v>1650000</v>
      </c>
      <c r="G563" s="69" t="s">
        <v>14306</v>
      </c>
      <c r="H563" s="86" t="s">
        <v>6994</v>
      </c>
    </row>
    <row r="564" spans="1:8" x14ac:dyDescent="0.25">
      <c r="A564" s="668">
        <v>564</v>
      </c>
      <c r="B564" s="79" t="s">
        <v>3442</v>
      </c>
      <c r="C564" s="75" t="s">
        <v>12537</v>
      </c>
      <c r="D564" s="65">
        <v>1</v>
      </c>
      <c r="E564" s="66" t="s">
        <v>31</v>
      </c>
      <c r="F564" s="217">
        <v>1650000</v>
      </c>
      <c r="G564" s="69" t="s">
        <v>14308</v>
      </c>
      <c r="H564" s="86" t="s">
        <v>6994</v>
      </c>
    </row>
    <row r="565" spans="1:8" x14ac:dyDescent="0.25">
      <c r="A565" s="668">
        <v>565</v>
      </c>
      <c r="B565" s="79" t="s">
        <v>3442</v>
      </c>
      <c r="C565" s="60" t="s">
        <v>12538</v>
      </c>
      <c r="D565" s="65">
        <v>1</v>
      </c>
      <c r="E565" s="66" t="s">
        <v>31</v>
      </c>
      <c r="F565" s="217">
        <v>1650000</v>
      </c>
      <c r="G565" s="69" t="s">
        <v>14232</v>
      </c>
      <c r="H565" s="86" t="s">
        <v>6994</v>
      </c>
    </row>
    <row r="566" spans="1:8" x14ac:dyDescent="0.25">
      <c r="A566" s="668">
        <v>566</v>
      </c>
      <c r="B566" s="60" t="s">
        <v>465</v>
      </c>
      <c r="C566" s="60" t="s">
        <v>12539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6994</v>
      </c>
    </row>
    <row r="567" spans="1:8" x14ac:dyDescent="0.25">
      <c r="A567" s="668">
        <v>567</v>
      </c>
      <c r="B567" s="60" t="s">
        <v>465</v>
      </c>
      <c r="C567" s="119" t="s">
        <v>12540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6994</v>
      </c>
    </row>
    <row r="568" spans="1:8" x14ac:dyDescent="0.25">
      <c r="A568" s="668">
        <v>568</v>
      </c>
      <c r="B568" s="75" t="s">
        <v>471</v>
      </c>
      <c r="C568" s="542" t="s">
        <v>12545</v>
      </c>
      <c r="D568" s="81">
        <v>1</v>
      </c>
      <c r="E568" s="372" t="s">
        <v>31</v>
      </c>
      <c r="F568" s="217">
        <v>3700000</v>
      </c>
      <c r="G568" s="364" t="s">
        <v>696</v>
      </c>
      <c r="H568" s="364" t="s">
        <v>6996</v>
      </c>
    </row>
    <row r="569" spans="1:8" x14ac:dyDescent="0.25">
      <c r="A569" s="668">
        <v>569</v>
      </c>
      <c r="B569" s="75" t="s">
        <v>471</v>
      </c>
      <c r="C569" s="75" t="s">
        <v>12547</v>
      </c>
      <c r="D569" s="81">
        <v>1</v>
      </c>
      <c r="E569" s="372" t="s">
        <v>31</v>
      </c>
      <c r="F569" s="384">
        <v>3700000</v>
      </c>
      <c r="G569" s="364" t="s">
        <v>696</v>
      </c>
      <c r="H569" s="364" t="s">
        <v>6996</v>
      </c>
    </row>
    <row r="570" spans="1:8" x14ac:dyDescent="0.25">
      <c r="A570" s="668">
        <v>570</v>
      </c>
      <c r="B570" s="79" t="s">
        <v>3442</v>
      </c>
      <c r="C570" s="77" t="s">
        <v>12548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6996</v>
      </c>
    </row>
    <row r="571" spans="1:8" x14ac:dyDescent="0.25">
      <c r="A571" s="668">
        <v>571</v>
      </c>
      <c r="B571" s="79" t="s">
        <v>3442</v>
      </c>
      <c r="C571" s="77" t="s">
        <v>12549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6996</v>
      </c>
    </row>
    <row r="572" spans="1:8" x14ac:dyDescent="0.25">
      <c r="A572" s="668">
        <v>572</v>
      </c>
      <c r="B572" s="79" t="s">
        <v>3442</v>
      </c>
      <c r="C572" s="77" t="s">
        <v>12550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6996</v>
      </c>
    </row>
    <row r="573" spans="1:8" x14ac:dyDescent="0.25">
      <c r="A573" s="668">
        <v>573</v>
      </c>
      <c r="B573" s="79" t="s">
        <v>3442</v>
      </c>
      <c r="C573" s="77" t="s">
        <v>12552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6996</v>
      </c>
    </row>
    <row r="574" spans="1:8" x14ac:dyDescent="0.25">
      <c r="A574" s="668">
        <v>574</v>
      </c>
      <c r="B574" s="79" t="s">
        <v>101</v>
      </c>
      <c r="C574" s="60" t="s">
        <v>12553</v>
      </c>
      <c r="D574" s="81">
        <v>1</v>
      </c>
      <c r="E574" s="66" t="s">
        <v>31</v>
      </c>
      <c r="F574" s="217">
        <v>3400000</v>
      </c>
      <c r="G574" s="69" t="s">
        <v>12461</v>
      </c>
      <c r="H574" s="86" t="s">
        <v>6996</v>
      </c>
    </row>
    <row r="575" spans="1:8" x14ac:dyDescent="0.25">
      <c r="A575" s="668">
        <v>575</v>
      </c>
      <c r="B575" s="79" t="s">
        <v>101</v>
      </c>
      <c r="C575" s="60" t="s">
        <v>12554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6996</v>
      </c>
    </row>
    <row r="576" spans="1:8" x14ac:dyDescent="0.25">
      <c r="A576" s="668">
        <v>576</v>
      </c>
      <c r="B576" s="60" t="s">
        <v>12037</v>
      </c>
      <c r="C576" s="71" t="s">
        <v>14309</v>
      </c>
      <c r="D576" s="71">
        <v>1</v>
      </c>
      <c r="E576" s="60" t="s">
        <v>31</v>
      </c>
      <c r="F576" s="411">
        <v>1400000</v>
      </c>
      <c r="G576" s="86" t="s">
        <v>1606</v>
      </c>
      <c r="H576" s="86" t="s">
        <v>7017</v>
      </c>
    </row>
    <row r="577" spans="1:11" x14ac:dyDescent="0.25">
      <c r="A577" s="668">
        <v>577</v>
      </c>
      <c r="B577" s="491" t="s">
        <v>465</v>
      </c>
      <c r="C577" s="491" t="s">
        <v>14310</v>
      </c>
      <c r="D577" s="617">
        <v>1</v>
      </c>
      <c r="E577" s="491" t="s">
        <v>31</v>
      </c>
      <c r="F577" s="681">
        <v>1700000</v>
      </c>
      <c r="G577" s="592" t="s">
        <v>1606</v>
      </c>
      <c r="H577" s="592" t="s">
        <v>7017</v>
      </c>
    </row>
    <row r="578" spans="1:11" x14ac:dyDescent="0.25">
      <c r="A578" s="668">
        <v>578</v>
      </c>
      <c r="B578" s="491" t="s">
        <v>465</v>
      </c>
      <c r="C578" s="491" t="s">
        <v>14311</v>
      </c>
      <c r="D578" s="617">
        <v>1</v>
      </c>
      <c r="E578" s="491" t="s">
        <v>31</v>
      </c>
      <c r="F578" s="681">
        <v>1700000</v>
      </c>
      <c r="G578" s="592" t="s">
        <v>1606</v>
      </c>
      <c r="H578" s="592" t="s">
        <v>7017</v>
      </c>
    </row>
    <row r="579" spans="1:11" x14ac:dyDescent="0.25">
      <c r="A579" s="668">
        <v>579</v>
      </c>
      <c r="B579" s="79" t="s">
        <v>3442</v>
      </c>
      <c r="C579" s="60" t="s">
        <v>12571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7017</v>
      </c>
    </row>
    <row r="580" spans="1:11" x14ac:dyDescent="0.25">
      <c r="A580" s="668">
        <v>580</v>
      </c>
      <c r="B580" s="79" t="s">
        <v>3442</v>
      </c>
      <c r="C580" s="60" t="s">
        <v>12573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7017</v>
      </c>
    </row>
    <row r="581" spans="1:11" x14ac:dyDescent="0.25">
      <c r="A581" s="668">
        <v>581</v>
      </c>
      <c r="B581" s="79" t="s">
        <v>3442</v>
      </c>
      <c r="C581" s="60" t="s">
        <v>12574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7017</v>
      </c>
    </row>
    <row r="582" spans="1:11" x14ac:dyDescent="0.25">
      <c r="A582" s="668">
        <v>582</v>
      </c>
      <c r="B582" s="79" t="s">
        <v>3442</v>
      </c>
      <c r="C582" s="60" t="s">
        <v>12574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7017</v>
      </c>
    </row>
    <row r="583" spans="1:11" x14ac:dyDescent="0.25">
      <c r="A583" s="668">
        <v>583</v>
      </c>
      <c r="B583" s="79" t="s">
        <v>3442</v>
      </c>
      <c r="C583" s="77" t="s">
        <v>14312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7017</v>
      </c>
    </row>
    <row r="584" spans="1:11" x14ac:dyDescent="0.25">
      <c r="A584" s="668">
        <v>584</v>
      </c>
      <c r="B584" s="79" t="s">
        <v>3442</v>
      </c>
      <c r="C584" s="60" t="s">
        <v>12576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7017</v>
      </c>
    </row>
    <row r="585" spans="1:11" x14ac:dyDescent="0.25">
      <c r="A585" s="668">
        <v>585</v>
      </c>
      <c r="B585" s="60" t="s">
        <v>115</v>
      </c>
      <c r="C585" s="87" t="s">
        <v>14313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7028</v>
      </c>
      <c r="I585" s="60" t="s">
        <v>12183</v>
      </c>
      <c r="J585" s="60" t="s">
        <v>13732</v>
      </c>
      <c r="K585" s="532">
        <v>44872</v>
      </c>
    </row>
    <row r="586" spans="1:11" x14ac:dyDescent="0.25">
      <c r="A586" s="668">
        <v>586</v>
      </c>
      <c r="B586" s="60" t="s">
        <v>12037</v>
      </c>
      <c r="C586" s="60" t="s">
        <v>12590</v>
      </c>
      <c r="D586" s="65">
        <v>1</v>
      </c>
      <c r="E586" s="76" t="s">
        <v>31</v>
      </c>
      <c r="F586" s="72">
        <v>1400000</v>
      </c>
      <c r="G586" s="86" t="s">
        <v>14314</v>
      </c>
      <c r="H586" s="86" t="s">
        <v>7028</v>
      </c>
    </row>
    <row r="587" spans="1:11" x14ac:dyDescent="0.25">
      <c r="A587" s="668">
        <v>587</v>
      </c>
      <c r="B587" s="60" t="s">
        <v>12037</v>
      </c>
      <c r="C587" s="60" t="s">
        <v>12591</v>
      </c>
      <c r="D587" s="65">
        <v>1</v>
      </c>
      <c r="E587" s="66" t="s">
        <v>31</v>
      </c>
      <c r="F587" s="67">
        <v>1400000</v>
      </c>
      <c r="G587" s="86" t="s">
        <v>14314</v>
      </c>
      <c r="H587" s="86" t="s">
        <v>7028</v>
      </c>
    </row>
    <row r="588" spans="1:11" x14ac:dyDescent="0.25">
      <c r="A588" s="668">
        <v>588</v>
      </c>
      <c r="B588" s="63" t="s">
        <v>12379</v>
      </c>
      <c r="C588" s="71" t="s">
        <v>12592</v>
      </c>
      <c r="D588" s="65">
        <v>1</v>
      </c>
      <c r="E588" s="66" t="s">
        <v>31</v>
      </c>
      <c r="F588" s="68">
        <v>475000</v>
      </c>
      <c r="G588" s="86" t="s">
        <v>14314</v>
      </c>
      <c r="H588" s="86" t="s">
        <v>7028</v>
      </c>
    </row>
    <row r="589" spans="1:11" x14ac:dyDescent="0.25">
      <c r="A589" s="668">
        <v>589</v>
      </c>
      <c r="B589" s="79" t="s">
        <v>3442</v>
      </c>
      <c r="C589" s="60" t="s">
        <v>12597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7049</v>
      </c>
    </row>
    <row r="590" spans="1:11" x14ac:dyDescent="0.25">
      <c r="A590" s="668">
        <v>590</v>
      </c>
      <c r="B590" s="79" t="s">
        <v>3442</v>
      </c>
      <c r="C590" s="60" t="s">
        <v>12599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7049</v>
      </c>
    </row>
    <row r="591" spans="1:11" x14ac:dyDescent="0.25">
      <c r="A591" s="668">
        <v>591</v>
      </c>
      <c r="B591" s="79" t="s">
        <v>3442</v>
      </c>
      <c r="C591" s="60" t="s">
        <v>12600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7049</v>
      </c>
    </row>
    <row r="592" spans="1:11" x14ac:dyDescent="0.25">
      <c r="A592" s="668">
        <v>592</v>
      </c>
      <c r="B592" s="79" t="s">
        <v>3442</v>
      </c>
      <c r="C592" s="75" t="s">
        <v>12601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7049</v>
      </c>
    </row>
    <row r="593" spans="1:8" x14ac:dyDescent="0.25">
      <c r="A593" s="668">
        <v>593</v>
      </c>
      <c r="B593" s="79" t="s">
        <v>3442</v>
      </c>
      <c r="C593" s="75" t="s">
        <v>12602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7049</v>
      </c>
    </row>
    <row r="594" spans="1:8" x14ac:dyDescent="0.25">
      <c r="A594" s="668">
        <v>594</v>
      </c>
      <c r="B594" s="79" t="s">
        <v>3442</v>
      </c>
      <c r="C594" s="60" t="s">
        <v>12603</v>
      </c>
      <c r="D594" s="65">
        <v>1</v>
      </c>
      <c r="E594" s="66" t="s">
        <v>31</v>
      </c>
      <c r="F594" s="217">
        <v>1650000</v>
      </c>
      <c r="G594" s="69" t="s">
        <v>14293</v>
      </c>
      <c r="H594" s="86" t="s">
        <v>7049</v>
      </c>
    </row>
    <row r="595" spans="1:8" x14ac:dyDescent="0.25">
      <c r="A595" s="668">
        <v>595</v>
      </c>
      <c r="B595" s="79" t="s">
        <v>3442</v>
      </c>
      <c r="C595" s="60" t="s">
        <v>12618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7070</v>
      </c>
    </row>
    <row r="596" spans="1:8" x14ac:dyDescent="0.25">
      <c r="A596" s="668">
        <v>596</v>
      </c>
      <c r="B596" s="79" t="s">
        <v>3442</v>
      </c>
      <c r="C596" s="60" t="s">
        <v>12620</v>
      </c>
      <c r="D596" s="81">
        <v>1</v>
      </c>
      <c r="E596" s="66" t="s">
        <v>31</v>
      </c>
      <c r="F596" s="217">
        <v>1650000</v>
      </c>
      <c r="G596" s="69" t="s">
        <v>14293</v>
      </c>
      <c r="H596" s="69" t="s">
        <v>7070</v>
      </c>
    </row>
    <row r="597" spans="1:8" x14ac:dyDescent="0.25">
      <c r="A597" s="668">
        <v>597</v>
      </c>
      <c r="B597" s="79" t="s">
        <v>3442</v>
      </c>
      <c r="C597" s="60" t="s">
        <v>12621</v>
      </c>
      <c r="D597" s="81">
        <v>1</v>
      </c>
      <c r="E597" s="66" t="s">
        <v>31</v>
      </c>
      <c r="F597" s="217">
        <v>1650000</v>
      </c>
      <c r="G597" s="69" t="s">
        <v>14293</v>
      </c>
      <c r="H597" s="69" t="s">
        <v>7070</v>
      </c>
    </row>
    <row r="598" spans="1:8" x14ac:dyDescent="0.25">
      <c r="A598" s="668">
        <v>598</v>
      </c>
      <c r="B598" s="79" t="s">
        <v>3442</v>
      </c>
      <c r="C598" s="60" t="s">
        <v>12622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7070</v>
      </c>
    </row>
    <row r="599" spans="1:8" x14ac:dyDescent="0.25">
      <c r="A599" s="668">
        <v>599</v>
      </c>
      <c r="B599" s="79" t="s">
        <v>3442</v>
      </c>
      <c r="C599" s="215" t="s">
        <v>12623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7070</v>
      </c>
    </row>
    <row r="600" spans="1:8" x14ac:dyDescent="0.25">
      <c r="A600" s="668">
        <v>600</v>
      </c>
      <c r="B600" s="79" t="s">
        <v>3442</v>
      </c>
      <c r="C600" s="74" t="s">
        <v>12624</v>
      </c>
      <c r="D600" s="65">
        <v>1</v>
      </c>
      <c r="E600" s="66" t="s">
        <v>31</v>
      </c>
      <c r="F600" s="217">
        <v>1650000</v>
      </c>
      <c r="G600" s="69" t="s">
        <v>12461</v>
      </c>
      <c r="H600" s="69" t="s">
        <v>7070</v>
      </c>
    </row>
    <row r="601" spans="1:8" x14ac:dyDescent="0.25">
      <c r="A601" s="668">
        <v>601</v>
      </c>
      <c r="B601" s="60" t="s">
        <v>115</v>
      </c>
      <c r="C601" s="60" t="s">
        <v>14315</v>
      </c>
      <c r="D601" s="65">
        <v>1</v>
      </c>
      <c r="E601" s="76" t="s">
        <v>71</v>
      </c>
      <c r="F601" s="67">
        <v>2100000</v>
      </c>
      <c r="G601" s="86" t="s">
        <v>12440</v>
      </c>
      <c r="H601" s="86" t="s">
        <v>7070</v>
      </c>
    </row>
    <row r="602" spans="1:8" x14ac:dyDescent="0.25">
      <c r="A602" s="668">
        <v>602</v>
      </c>
      <c r="B602" s="60" t="s">
        <v>115</v>
      </c>
      <c r="C602" s="60" t="s">
        <v>14316</v>
      </c>
      <c r="D602" s="65">
        <v>1</v>
      </c>
      <c r="E602" s="76" t="s">
        <v>71</v>
      </c>
      <c r="F602" s="67">
        <v>2100000</v>
      </c>
      <c r="G602" s="86" t="s">
        <v>12440</v>
      </c>
      <c r="H602" s="86" t="s">
        <v>7070</v>
      </c>
    </row>
    <row r="603" spans="1:8" x14ac:dyDescent="0.25">
      <c r="A603" s="668">
        <v>603</v>
      </c>
      <c r="B603" s="60" t="s">
        <v>115</v>
      </c>
      <c r="C603" s="60" t="s">
        <v>14317</v>
      </c>
      <c r="D603" s="65">
        <v>1</v>
      </c>
      <c r="E603" s="76" t="s">
        <v>71</v>
      </c>
      <c r="F603" s="67">
        <v>2100000</v>
      </c>
      <c r="G603" s="86" t="s">
        <v>12440</v>
      </c>
      <c r="H603" s="86" t="s">
        <v>7070</v>
      </c>
    </row>
    <row r="604" spans="1:8" x14ac:dyDescent="0.25">
      <c r="A604" s="668">
        <v>604</v>
      </c>
      <c r="B604" s="60" t="s">
        <v>115</v>
      </c>
      <c r="C604" s="60" t="s">
        <v>14318</v>
      </c>
      <c r="D604" s="65">
        <v>1</v>
      </c>
      <c r="E604" s="76" t="s">
        <v>71</v>
      </c>
      <c r="F604" s="67">
        <v>2100000</v>
      </c>
      <c r="G604" s="86" t="s">
        <v>12440</v>
      </c>
      <c r="H604" s="86" t="s">
        <v>7070</v>
      </c>
    </row>
    <row r="605" spans="1:8" x14ac:dyDescent="0.25">
      <c r="A605" s="668">
        <v>605</v>
      </c>
      <c r="B605" s="79" t="s">
        <v>3442</v>
      </c>
      <c r="C605" s="507" t="s">
        <v>12631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7097</v>
      </c>
    </row>
    <row r="606" spans="1:8" x14ac:dyDescent="0.25">
      <c r="A606" s="668">
        <v>606</v>
      </c>
      <c r="B606" s="79" t="s">
        <v>3442</v>
      </c>
      <c r="C606" s="77" t="s">
        <v>12633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7097</v>
      </c>
    </row>
    <row r="607" spans="1:8" x14ac:dyDescent="0.25">
      <c r="A607" s="668">
        <v>607</v>
      </c>
      <c r="B607" s="60" t="s">
        <v>115</v>
      </c>
      <c r="C607" s="74" t="s">
        <v>14319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7097</v>
      </c>
    </row>
    <row r="608" spans="1:8" x14ac:dyDescent="0.25">
      <c r="A608" s="668">
        <v>608</v>
      </c>
      <c r="B608" s="60" t="s">
        <v>12644</v>
      </c>
      <c r="C608" s="87" t="s">
        <v>12645</v>
      </c>
      <c r="D608" s="81">
        <v>1</v>
      </c>
      <c r="E608" s="66" t="s">
        <v>31</v>
      </c>
      <c r="F608" s="72">
        <v>1450000</v>
      </c>
      <c r="G608" s="86" t="s">
        <v>6204</v>
      </c>
      <c r="H608" s="86" t="s">
        <v>7106</v>
      </c>
    </row>
    <row r="609" spans="1:9" x14ac:dyDescent="0.25">
      <c r="A609" s="668">
        <v>609</v>
      </c>
      <c r="B609" s="60" t="s">
        <v>12644</v>
      </c>
      <c r="C609" s="87" t="s">
        <v>12646</v>
      </c>
      <c r="D609" s="81">
        <v>1</v>
      </c>
      <c r="E609" s="66" t="s">
        <v>31</v>
      </c>
      <c r="F609" s="72">
        <v>1450000</v>
      </c>
      <c r="G609" s="86" t="s">
        <v>6204</v>
      </c>
      <c r="H609" s="86" t="s">
        <v>7106</v>
      </c>
    </row>
    <row r="610" spans="1:9" x14ac:dyDescent="0.25">
      <c r="A610" s="668">
        <v>610</v>
      </c>
      <c r="B610" s="60" t="s">
        <v>12644</v>
      </c>
      <c r="C610" s="87" t="s">
        <v>12647</v>
      </c>
      <c r="D610" s="81">
        <v>1</v>
      </c>
      <c r="E610" s="66" t="s">
        <v>31</v>
      </c>
      <c r="F610" s="72">
        <v>1450000</v>
      </c>
      <c r="G610" s="86" t="s">
        <v>6204</v>
      </c>
      <c r="H610" s="86" t="s">
        <v>7106</v>
      </c>
    </row>
    <row r="611" spans="1:9" x14ac:dyDescent="0.25">
      <c r="A611" s="668">
        <v>611</v>
      </c>
      <c r="B611" s="60" t="s">
        <v>12644</v>
      </c>
      <c r="C611" s="87" t="s">
        <v>12647</v>
      </c>
      <c r="D611" s="81">
        <v>1</v>
      </c>
      <c r="E611" s="66" t="s">
        <v>31</v>
      </c>
      <c r="F611" s="72">
        <v>1450000</v>
      </c>
      <c r="G611" s="86" t="s">
        <v>6204</v>
      </c>
      <c r="H611" s="86" t="s">
        <v>7106</v>
      </c>
    </row>
    <row r="612" spans="1:9" x14ac:dyDescent="0.25">
      <c r="A612" s="668">
        <v>612</v>
      </c>
      <c r="B612" s="63" t="s">
        <v>12648</v>
      </c>
      <c r="C612" s="87" t="s">
        <v>12649</v>
      </c>
      <c r="D612" s="65">
        <v>1</v>
      </c>
      <c r="E612" s="66" t="s">
        <v>31</v>
      </c>
      <c r="F612" s="67">
        <v>775000</v>
      </c>
      <c r="G612" s="86" t="s">
        <v>6204</v>
      </c>
      <c r="H612" s="86" t="s">
        <v>7106</v>
      </c>
    </row>
    <row r="613" spans="1:9" x14ac:dyDescent="0.25">
      <c r="A613" s="668">
        <v>613</v>
      </c>
      <c r="B613" s="60" t="s">
        <v>12037</v>
      </c>
      <c r="C613" s="60" t="s">
        <v>14320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7123</v>
      </c>
      <c r="I613" s="353" t="s">
        <v>14321</v>
      </c>
    </row>
    <row r="614" spans="1:9" x14ac:dyDescent="0.25">
      <c r="A614" s="668">
        <v>614</v>
      </c>
      <c r="B614" s="60" t="s">
        <v>12659</v>
      </c>
      <c r="C614" s="77" t="s">
        <v>12660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7123</v>
      </c>
      <c r="I614" s="353"/>
    </row>
    <row r="615" spans="1:9" x14ac:dyDescent="0.25">
      <c r="A615" s="668">
        <v>615</v>
      </c>
      <c r="B615" s="60" t="s">
        <v>12659</v>
      </c>
      <c r="C615" s="77" t="s">
        <v>12662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7123</v>
      </c>
      <c r="I615" s="353"/>
    </row>
    <row r="616" spans="1:9" x14ac:dyDescent="0.25">
      <c r="A616" s="668">
        <v>616</v>
      </c>
      <c r="B616" s="60" t="s">
        <v>12659</v>
      </c>
      <c r="C616" s="77" t="s">
        <v>12663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7123</v>
      </c>
      <c r="I616" s="353"/>
    </row>
    <row r="617" spans="1:9" x14ac:dyDescent="0.25">
      <c r="A617" s="668">
        <v>617</v>
      </c>
      <c r="B617" s="60" t="s">
        <v>12659</v>
      </c>
      <c r="C617" s="77" t="s">
        <v>12664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7123</v>
      </c>
      <c r="I617" s="353"/>
    </row>
    <row r="618" spans="1:9" x14ac:dyDescent="0.25">
      <c r="A618" s="668">
        <v>618</v>
      </c>
      <c r="B618" s="60" t="s">
        <v>12659</v>
      </c>
      <c r="C618" s="77" t="s">
        <v>12665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7123</v>
      </c>
      <c r="I618" s="353"/>
    </row>
    <row r="619" spans="1:9" x14ac:dyDescent="0.25">
      <c r="A619" s="668">
        <v>619</v>
      </c>
      <c r="B619" s="60" t="s">
        <v>12659</v>
      </c>
      <c r="C619" s="77" t="s">
        <v>12666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7123</v>
      </c>
      <c r="I619" s="353"/>
    </row>
    <row r="620" spans="1:9" x14ac:dyDescent="0.25">
      <c r="A620" s="668">
        <v>620</v>
      </c>
      <c r="B620" s="79" t="s">
        <v>101</v>
      </c>
      <c r="C620" s="60" t="s">
        <v>12667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7123</v>
      </c>
      <c r="I620" s="353"/>
    </row>
    <row r="621" spans="1:9" x14ac:dyDescent="0.25">
      <c r="A621" s="668">
        <v>621</v>
      </c>
      <c r="B621" s="79" t="s">
        <v>101</v>
      </c>
      <c r="C621" s="60" t="s">
        <v>12668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7123</v>
      </c>
      <c r="I621" s="353"/>
    </row>
    <row r="622" spans="1:9" x14ac:dyDescent="0.25">
      <c r="A622" s="668">
        <v>622</v>
      </c>
      <c r="B622" s="60" t="s">
        <v>465</v>
      </c>
      <c r="C622" s="63" t="s">
        <v>14322</v>
      </c>
      <c r="D622" s="71">
        <v>1</v>
      </c>
      <c r="E622" s="60" t="s">
        <v>31</v>
      </c>
      <c r="F622" s="411">
        <v>1700000</v>
      </c>
      <c r="G622" s="86" t="s">
        <v>671</v>
      </c>
      <c r="H622" s="86" t="s">
        <v>7141</v>
      </c>
      <c r="I622" s="353" t="s">
        <v>14323</v>
      </c>
    </row>
    <row r="623" spans="1:9" x14ac:dyDescent="0.25">
      <c r="A623" s="668">
        <v>623</v>
      </c>
      <c r="B623" s="60" t="s">
        <v>465</v>
      </c>
      <c r="C623" s="87" t="s">
        <v>14324</v>
      </c>
      <c r="D623" s="71">
        <v>1</v>
      </c>
      <c r="E623" s="60" t="s">
        <v>31</v>
      </c>
      <c r="F623" s="411">
        <v>1700000</v>
      </c>
      <c r="G623" s="86" t="s">
        <v>671</v>
      </c>
      <c r="H623" s="86" t="s">
        <v>7141</v>
      </c>
      <c r="I623" s="353" t="s">
        <v>14325</v>
      </c>
    </row>
    <row r="624" spans="1:9" x14ac:dyDescent="0.25">
      <c r="A624" s="668">
        <v>624</v>
      </c>
      <c r="B624" s="60" t="s">
        <v>465</v>
      </c>
      <c r="C624" s="188" t="s">
        <v>12678</v>
      </c>
      <c r="D624" s="71">
        <v>1</v>
      </c>
      <c r="E624" s="60" t="s">
        <v>31</v>
      </c>
      <c r="F624" s="411">
        <v>1700000</v>
      </c>
      <c r="G624" s="86" t="s">
        <v>160</v>
      </c>
      <c r="H624" s="86" t="s">
        <v>7141</v>
      </c>
    </row>
    <row r="625" spans="1:9" x14ac:dyDescent="0.25">
      <c r="A625" s="668">
        <v>625</v>
      </c>
      <c r="B625" s="60" t="s">
        <v>465</v>
      </c>
      <c r="C625" s="60" t="s">
        <v>12680</v>
      </c>
      <c r="D625" s="71">
        <v>1</v>
      </c>
      <c r="E625" s="60" t="s">
        <v>31</v>
      </c>
      <c r="F625" s="411">
        <v>1700000</v>
      </c>
      <c r="G625" s="86" t="s">
        <v>160</v>
      </c>
      <c r="H625" s="86" t="s">
        <v>7141</v>
      </c>
    </row>
    <row r="626" spans="1:9" x14ac:dyDescent="0.25">
      <c r="A626" s="668">
        <v>626</v>
      </c>
      <c r="B626" s="60" t="s">
        <v>12037</v>
      </c>
      <c r="C626" s="353" t="s">
        <v>14326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7106</v>
      </c>
      <c r="I626" s="353" t="s">
        <v>14327</v>
      </c>
    </row>
    <row r="627" spans="1:9" x14ac:dyDescent="0.25">
      <c r="A627" s="668">
        <v>627</v>
      </c>
      <c r="B627" s="491" t="s">
        <v>12684</v>
      </c>
      <c r="C627" s="486">
        <v>106099870</v>
      </c>
      <c r="D627" s="486">
        <v>1</v>
      </c>
      <c r="E627" s="487" t="s">
        <v>31</v>
      </c>
      <c r="F627" s="489">
        <v>1800000</v>
      </c>
      <c r="G627" s="490" t="s">
        <v>8585</v>
      </c>
      <c r="H627" s="592" t="s">
        <v>7157</v>
      </c>
    </row>
    <row r="628" spans="1:9" x14ac:dyDescent="0.25">
      <c r="A628" s="668">
        <v>628</v>
      </c>
      <c r="B628" s="491" t="s">
        <v>12684</v>
      </c>
      <c r="C628" s="486">
        <v>106099869</v>
      </c>
      <c r="D628" s="486">
        <v>1</v>
      </c>
      <c r="E628" s="487" t="s">
        <v>31</v>
      </c>
      <c r="F628" s="489">
        <v>1800000</v>
      </c>
      <c r="G628" s="490" t="s">
        <v>8585</v>
      </c>
      <c r="H628" s="592" t="s">
        <v>7157</v>
      </c>
    </row>
    <row r="629" spans="1:9" x14ac:dyDescent="0.25">
      <c r="A629" s="668">
        <v>629</v>
      </c>
      <c r="B629" s="491" t="s">
        <v>12684</v>
      </c>
      <c r="C629" s="486">
        <v>106012818</v>
      </c>
      <c r="D629" s="486">
        <v>1</v>
      </c>
      <c r="E629" s="487" t="s">
        <v>31</v>
      </c>
      <c r="F629" s="489">
        <v>1800000</v>
      </c>
      <c r="G629" s="490" t="s">
        <v>8585</v>
      </c>
      <c r="H629" s="592" t="s">
        <v>7157</v>
      </c>
    </row>
    <row r="630" spans="1:9" x14ac:dyDescent="0.25">
      <c r="A630" s="668">
        <v>630</v>
      </c>
      <c r="B630" s="60" t="s">
        <v>12684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8585</v>
      </c>
      <c r="H630" s="86" t="s">
        <v>7157</v>
      </c>
    </row>
    <row r="631" spans="1:9" x14ac:dyDescent="0.25">
      <c r="A631" s="668">
        <v>631</v>
      </c>
      <c r="B631" s="491" t="s">
        <v>12684</v>
      </c>
      <c r="C631" s="486">
        <v>105716030</v>
      </c>
      <c r="D631" s="491">
        <v>1</v>
      </c>
      <c r="E631" s="617" t="s">
        <v>31</v>
      </c>
      <c r="F631" s="489">
        <v>1800000</v>
      </c>
      <c r="G631" s="490" t="s">
        <v>8585</v>
      </c>
      <c r="H631" s="592" t="s">
        <v>7157</v>
      </c>
    </row>
    <row r="632" spans="1:9" x14ac:dyDescent="0.25">
      <c r="A632" s="668">
        <v>632</v>
      </c>
      <c r="B632" s="670" t="s">
        <v>12684</v>
      </c>
      <c r="C632" s="682">
        <v>106099822</v>
      </c>
      <c r="D632" s="670">
        <v>1</v>
      </c>
      <c r="E632" s="675" t="s">
        <v>31</v>
      </c>
      <c r="F632" s="683">
        <v>1800000</v>
      </c>
      <c r="G632" s="679" t="s">
        <v>3027</v>
      </c>
      <c r="H632" s="679" t="s">
        <v>7157</v>
      </c>
    </row>
    <row r="633" spans="1:9" x14ac:dyDescent="0.25">
      <c r="A633" s="668">
        <v>633</v>
      </c>
      <c r="B633" s="60" t="s">
        <v>12684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7157</v>
      </c>
    </row>
    <row r="634" spans="1:9" x14ac:dyDescent="0.25">
      <c r="A634" s="668">
        <v>634</v>
      </c>
      <c r="B634" s="60" t="s">
        <v>12684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7157</v>
      </c>
    </row>
    <row r="635" spans="1:9" x14ac:dyDescent="0.25">
      <c r="A635" s="668">
        <v>635</v>
      </c>
      <c r="B635" s="60" t="s">
        <v>12684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7157</v>
      </c>
    </row>
    <row r="636" spans="1:9" x14ac:dyDescent="0.25">
      <c r="A636" s="668">
        <v>636</v>
      </c>
      <c r="B636" s="60" t="s">
        <v>12684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7157</v>
      </c>
    </row>
    <row r="637" spans="1:9" x14ac:dyDescent="0.25">
      <c r="A637" s="668">
        <v>637</v>
      </c>
      <c r="B637" s="75" t="s">
        <v>471</v>
      </c>
      <c r="C637" s="684" t="s">
        <v>12691</v>
      </c>
      <c r="D637" s="81">
        <v>1</v>
      </c>
      <c r="E637" s="372" t="s">
        <v>31</v>
      </c>
      <c r="F637" s="68">
        <v>3700000</v>
      </c>
      <c r="G637" s="364" t="s">
        <v>696</v>
      </c>
      <c r="H637" s="364" t="s">
        <v>7180</v>
      </c>
    </row>
    <row r="638" spans="1:9" x14ac:dyDescent="0.25">
      <c r="A638" s="668">
        <v>638</v>
      </c>
      <c r="B638" s="75" t="s">
        <v>471</v>
      </c>
      <c r="C638" s="75" t="s">
        <v>12693</v>
      </c>
      <c r="D638" s="81">
        <v>1</v>
      </c>
      <c r="E638" s="372" t="s">
        <v>31</v>
      </c>
      <c r="F638" s="384">
        <v>3700000</v>
      </c>
      <c r="G638" s="364" t="s">
        <v>13823</v>
      </c>
      <c r="H638" s="364" t="s">
        <v>7180</v>
      </c>
    </row>
    <row r="639" spans="1:9" x14ac:dyDescent="0.25">
      <c r="A639" s="668">
        <v>639</v>
      </c>
      <c r="B639" s="60" t="s">
        <v>115</v>
      </c>
      <c r="C639" s="60" t="s">
        <v>14328</v>
      </c>
      <c r="D639" s="65">
        <v>1</v>
      </c>
      <c r="E639" s="66" t="s">
        <v>71</v>
      </c>
      <c r="F639" s="72">
        <v>2100000</v>
      </c>
      <c r="G639" s="86" t="s">
        <v>2007</v>
      </c>
      <c r="H639" s="588">
        <v>44571</v>
      </c>
      <c r="I639" s="60" t="s">
        <v>11941</v>
      </c>
    </row>
    <row r="640" spans="1:9" x14ac:dyDescent="0.25">
      <c r="A640" s="668">
        <v>640</v>
      </c>
      <c r="B640" s="60" t="s">
        <v>115</v>
      </c>
      <c r="C640" s="60" t="s">
        <v>14329</v>
      </c>
      <c r="D640" s="60">
        <v>1</v>
      </c>
      <c r="E640" s="60" t="s">
        <v>71</v>
      </c>
      <c r="F640" s="72">
        <v>2100000</v>
      </c>
      <c r="G640" s="86" t="s">
        <v>2007</v>
      </c>
      <c r="H640" s="588">
        <v>44571</v>
      </c>
    </row>
    <row r="641" spans="1:11" x14ac:dyDescent="0.25">
      <c r="A641" s="668">
        <v>641</v>
      </c>
      <c r="B641" s="63" t="s">
        <v>12648</v>
      </c>
      <c r="C641" s="75" t="s">
        <v>12703</v>
      </c>
      <c r="D641" s="81">
        <v>1</v>
      </c>
      <c r="E641" s="66" t="s">
        <v>31</v>
      </c>
      <c r="F641" s="67">
        <v>775000</v>
      </c>
      <c r="G641" s="86" t="s">
        <v>552</v>
      </c>
      <c r="H641" s="588">
        <v>44571</v>
      </c>
    </row>
    <row r="642" spans="1:11" x14ac:dyDescent="0.25">
      <c r="A642" s="668">
        <v>642</v>
      </c>
      <c r="B642" s="63" t="s">
        <v>12648</v>
      </c>
      <c r="C642" s="75" t="s">
        <v>12705</v>
      </c>
      <c r="D642" s="65">
        <v>1</v>
      </c>
      <c r="E642" s="66" t="s">
        <v>31</v>
      </c>
      <c r="F642" s="67">
        <v>775000</v>
      </c>
      <c r="G642" s="86" t="s">
        <v>552</v>
      </c>
      <c r="H642" s="588">
        <v>44571</v>
      </c>
    </row>
    <row r="643" spans="1:11" x14ac:dyDescent="0.25">
      <c r="A643" s="668">
        <v>643</v>
      </c>
      <c r="B643" s="63" t="s">
        <v>12648</v>
      </c>
      <c r="C643" s="75" t="s">
        <v>12706</v>
      </c>
      <c r="D643" s="60">
        <v>1</v>
      </c>
      <c r="E643" s="66" t="s">
        <v>31</v>
      </c>
      <c r="F643" s="67">
        <v>775000</v>
      </c>
      <c r="G643" s="86" t="s">
        <v>552</v>
      </c>
      <c r="H643" s="588">
        <v>44571</v>
      </c>
    </row>
    <row r="644" spans="1:11" x14ac:dyDescent="0.25">
      <c r="A644" s="668">
        <v>644</v>
      </c>
      <c r="B644" s="63" t="s">
        <v>12648</v>
      </c>
      <c r="C644" s="75" t="s">
        <v>12707</v>
      </c>
      <c r="D644" s="81">
        <v>1</v>
      </c>
      <c r="E644" s="66" t="s">
        <v>31</v>
      </c>
      <c r="F644" s="67">
        <v>775000</v>
      </c>
      <c r="G644" s="86" t="s">
        <v>552</v>
      </c>
      <c r="H644" s="588">
        <v>44571</v>
      </c>
    </row>
    <row r="645" spans="1:11" x14ac:dyDescent="0.25">
      <c r="A645" s="668">
        <v>645</v>
      </c>
      <c r="B645" s="60" t="s">
        <v>115</v>
      </c>
      <c r="C645" s="71" t="s">
        <v>14330</v>
      </c>
      <c r="D645" s="65">
        <v>1</v>
      </c>
      <c r="E645" s="76" t="s">
        <v>71</v>
      </c>
      <c r="F645" s="72">
        <v>2100000</v>
      </c>
      <c r="G645" s="86" t="s">
        <v>1101</v>
      </c>
      <c r="H645" s="588">
        <v>44630</v>
      </c>
      <c r="I645" s="60" t="s">
        <v>14331</v>
      </c>
    </row>
    <row r="646" spans="1:11" x14ac:dyDescent="0.25">
      <c r="A646" s="668">
        <v>646</v>
      </c>
      <c r="B646" s="60" t="s">
        <v>115</v>
      </c>
      <c r="C646" s="60" t="s">
        <v>14332</v>
      </c>
      <c r="D646" s="60">
        <v>1</v>
      </c>
      <c r="E646" s="60" t="s">
        <v>71</v>
      </c>
      <c r="F646" s="61">
        <v>2100000</v>
      </c>
      <c r="G646" s="86" t="s">
        <v>1101</v>
      </c>
      <c r="H646" s="588">
        <v>44630</v>
      </c>
      <c r="I646" s="60" t="s">
        <v>4910</v>
      </c>
      <c r="J646" s="60" t="s">
        <v>13732</v>
      </c>
      <c r="K646" s="77" t="s">
        <v>190</v>
      </c>
    </row>
    <row r="647" spans="1:11" x14ac:dyDescent="0.25">
      <c r="A647" s="668">
        <v>647</v>
      </c>
      <c r="B647" s="60" t="s">
        <v>12644</v>
      </c>
      <c r="C647" s="65" t="s">
        <v>12723</v>
      </c>
      <c r="D647" s="65">
        <v>1</v>
      </c>
      <c r="E647" s="66" t="s">
        <v>31</v>
      </c>
      <c r="F647" s="217">
        <v>1650000</v>
      </c>
      <c r="G647" s="86" t="s">
        <v>552</v>
      </c>
      <c r="H647" s="588">
        <v>44661</v>
      </c>
    </row>
    <row r="648" spans="1:11" x14ac:dyDescent="0.25">
      <c r="A648" s="668">
        <v>648</v>
      </c>
      <c r="B648" s="60" t="s">
        <v>12644</v>
      </c>
      <c r="C648" s="65" t="s">
        <v>12725</v>
      </c>
      <c r="D648" s="60">
        <v>1</v>
      </c>
      <c r="E648" s="60" t="s">
        <v>31</v>
      </c>
      <c r="F648" s="217">
        <v>1650000</v>
      </c>
      <c r="G648" s="86" t="s">
        <v>14333</v>
      </c>
      <c r="H648" s="588">
        <v>44661</v>
      </c>
    </row>
    <row r="649" spans="1:11" x14ac:dyDescent="0.25">
      <c r="A649" s="668">
        <v>649</v>
      </c>
      <c r="B649" s="60" t="s">
        <v>12644</v>
      </c>
      <c r="C649" s="65" t="s">
        <v>12726</v>
      </c>
      <c r="D649" s="65">
        <v>1</v>
      </c>
      <c r="E649" s="66" t="s">
        <v>31</v>
      </c>
      <c r="F649" s="217">
        <v>1650000</v>
      </c>
      <c r="G649" s="86" t="s">
        <v>552</v>
      </c>
      <c r="H649" s="588">
        <v>44661</v>
      </c>
    </row>
    <row r="650" spans="1:11" x14ac:dyDescent="0.25">
      <c r="A650" s="668">
        <v>650</v>
      </c>
      <c r="B650" s="60" t="s">
        <v>12644</v>
      </c>
      <c r="C650" s="65" t="s">
        <v>12727</v>
      </c>
      <c r="D650" s="65">
        <v>1</v>
      </c>
      <c r="E650" s="66" t="s">
        <v>31</v>
      </c>
      <c r="F650" s="217">
        <v>1650000</v>
      </c>
      <c r="G650" s="86" t="s">
        <v>14333</v>
      </c>
      <c r="H650" s="588">
        <v>44661</v>
      </c>
    </row>
    <row r="651" spans="1:11" x14ac:dyDescent="0.25">
      <c r="A651" s="668">
        <v>651</v>
      </c>
      <c r="B651" s="60" t="s">
        <v>12684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9103</v>
      </c>
      <c r="H651" s="588">
        <v>44691</v>
      </c>
    </row>
    <row r="652" spans="1:11" x14ac:dyDescent="0.25">
      <c r="A652" s="668">
        <v>652</v>
      </c>
      <c r="B652" s="60" t="s">
        <v>12684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9103</v>
      </c>
      <c r="H652" s="588">
        <v>44691</v>
      </c>
    </row>
    <row r="653" spans="1:11" x14ac:dyDescent="0.25">
      <c r="A653" s="668">
        <v>653</v>
      </c>
      <c r="B653" s="60" t="s">
        <v>12684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9103</v>
      </c>
      <c r="H653" s="588">
        <v>44691</v>
      </c>
    </row>
    <row r="654" spans="1:11" x14ac:dyDescent="0.25">
      <c r="A654" s="668">
        <v>654</v>
      </c>
      <c r="B654" s="60" t="s">
        <v>12684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9103</v>
      </c>
      <c r="H654" s="588">
        <v>44691</v>
      </c>
    </row>
    <row r="655" spans="1:11" x14ac:dyDescent="0.25">
      <c r="A655" s="668">
        <v>655</v>
      </c>
      <c r="B655" s="60" t="s">
        <v>12684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9103</v>
      </c>
      <c r="H655" s="588">
        <v>44691</v>
      </c>
    </row>
    <row r="656" spans="1:11" x14ac:dyDescent="0.25">
      <c r="A656" s="668">
        <v>656</v>
      </c>
      <c r="B656" s="60" t="s">
        <v>12684</v>
      </c>
      <c r="C656" s="68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88">
        <v>44722</v>
      </c>
    </row>
    <row r="657" spans="1:11" x14ac:dyDescent="0.25">
      <c r="A657" s="668">
        <v>657</v>
      </c>
      <c r="B657" s="60" t="s">
        <v>12684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88">
        <v>44722</v>
      </c>
    </row>
    <row r="658" spans="1:11" x14ac:dyDescent="0.25">
      <c r="A658" s="668">
        <v>658</v>
      </c>
      <c r="B658" s="60" t="s">
        <v>12684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88">
        <v>44722</v>
      </c>
    </row>
    <row r="659" spans="1:11" x14ac:dyDescent="0.25">
      <c r="A659" s="668">
        <v>659</v>
      </c>
      <c r="B659" s="60" t="s">
        <v>12684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88">
        <v>44722</v>
      </c>
    </row>
    <row r="660" spans="1:11" x14ac:dyDescent="0.25">
      <c r="A660" s="668">
        <v>660</v>
      </c>
      <c r="B660" s="60" t="s">
        <v>12684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88">
        <v>44722</v>
      </c>
    </row>
    <row r="661" spans="1:11" x14ac:dyDescent="0.25">
      <c r="A661" s="668">
        <v>661</v>
      </c>
      <c r="B661" s="60" t="s">
        <v>9556</v>
      </c>
      <c r="C661" s="60" t="s">
        <v>14334</v>
      </c>
      <c r="D661" s="60">
        <v>1</v>
      </c>
      <c r="E661" s="71" t="s">
        <v>31</v>
      </c>
      <c r="F661" s="61">
        <v>1400000</v>
      </c>
      <c r="G661" s="86" t="s">
        <v>714</v>
      </c>
      <c r="H661" s="588">
        <v>44752</v>
      </c>
    </row>
    <row r="662" spans="1:11" x14ac:dyDescent="0.25">
      <c r="A662" s="668">
        <v>662</v>
      </c>
      <c r="B662" s="60" t="s">
        <v>465</v>
      </c>
      <c r="C662" s="60" t="s">
        <v>14335</v>
      </c>
      <c r="D662" s="65">
        <v>1</v>
      </c>
      <c r="E662" s="66" t="s">
        <v>31</v>
      </c>
      <c r="F662" s="72">
        <v>1700000</v>
      </c>
      <c r="G662" s="86" t="s">
        <v>1788</v>
      </c>
      <c r="H662" s="588">
        <v>44844</v>
      </c>
      <c r="I662" s="353" t="s">
        <v>14336</v>
      </c>
      <c r="J662" s="60" t="s">
        <v>13732</v>
      </c>
      <c r="K662" s="532">
        <v>44690</v>
      </c>
    </row>
    <row r="663" spans="1:11" x14ac:dyDescent="0.25">
      <c r="A663" s="668">
        <v>663</v>
      </c>
      <c r="B663" s="60" t="s">
        <v>465</v>
      </c>
      <c r="C663" s="60" t="s">
        <v>14337</v>
      </c>
      <c r="D663" s="65">
        <v>1</v>
      </c>
      <c r="E663" s="66" t="s">
        <v>31</v>
      </c>
      <c r="F663" s="72">
        <v>1700000</v>
      </c>
      <c r="G663" s="86" t="s">
        <v>1788</v>
      </c>
      <c r="H663" s="588">
        <v>44844</v>
      </c>
    </row>
    <row r="664" spans="1:11" x14ac:dyDescent="0.25">
      <c r="A664" s="668">
        <v>664</v>
      </c>
      <c r="B664" s="60" t="s">
        <v>9556</v>
      </c>
      <c r="C664" s="60" t="s">
        <v>14338</v>
      </c>
      <c r="D664" s="65">
        <v>1</v>
      </c>
      <c r="E664" s="76" t="s">
        <v>31</v>
      </c>
      <c r="F664" s="224">
        <v>1400000</v>
      </c>
      <c r="G664" s="86" t="s">
        <v>825</v>
      </c>
      <c r="H664" s="588">
        <v>44844</v>
      </c>
      <c r="I664" s="353" t="s">
        <v>14339</v>
      </c>
      <c r="J664" s="60" t="s">
        <v>13820</v>
      </c>
      <c r="K664" s="532">
        <v>44845</v>
      </c>
    </row>
    <row r="665" spans="1:11" x14ac:dyDescent="0.25">
      <c r="A665" s="668">
        <v>665</v>
      </c>
      <c r="B665" s="60" t="s">
        <v>9556</v>
      </c>
      <c r="C665" s="60" t="s">
        <v>14340</v>
      </c>
      <c r="D665" s="71">
        <v>1</v>
      </c>
      <c r="E665" s="60" t="s">
        <v>31</v>
      </c>
      <c r="F665" s="411">
        <v>1400000</v>
      </c>
      <c r="G665" s="86" t="s">
        <v>1032</v>
      </c>
      <c r="H665" s="588">
        <v>44844</v>
      </c>
      <c r="I665" s="60" t="s">
        <v>14341</v>
      </c>
      <c r="J665" s="60" t="s">
        <v>13820</v>
      </c>
      <c r="K665" s="532">
        <v>44844</v>
      </c>
    </row>
    <row r="666" spans="1:11" x14ac:dyDescent="0.25">
      <c r="A666" s="668">
        <v>666</v>
      </c>
      <c r="B666" s="60" t="s">
        <v>465</v>
      </c>
      <c r="C666" s="87" t="s">
        <v>14342</v>
      </c>
      <c r="D666" s="81">
        <v>1</v>
      </c>
      <c r="E666" s="66" t="s">
        <v>31</v>
      </c>
      <c r="F666" s="72">
        <v>1700000</v>
      </c>
      <c r="G666" s="86" t="s">
        <v>2003</v>
      </c>
      <c r="H666" s="588">
        <v>44844</v>
      </c>
      <c r="I666" s="353" t="s">
        <v>8759</v>
      </c>
      <c r="J666" s="60" t="s">
        <v>13820</v>
      </c>
      <c r="K666" s="77" t="s">
        <v>14343</v>
      </c>
    </row>
    <row r="667" spans="1:11" x14ac:dyDescent="0.25">
      <c r="A667" s="668">
        <v>667</v>
      </c>
      <c r="B667" s="60" t="s">
        <v>465</v>
      </c>
      <c r="C667" s="60" t="s">
        <v>14344</v>
      </c>
      <c r="D667" s="60">
        <v>1</v>
      </c>
      <c r="E667" s="60" t="s">
        <v>31</v>
      </c>
      <c r="F667" s="72">
        <v>1700000</v>
      </c>
      <c r="G667" s="86" t="s">
        <v>2003</v>
      </c>
      <c r="H667" s="588">
        <v>44844</v>
      </c>
      <c r="I667" s="353" t="s">
        <v>14345</v>
      </c>
      <c r="J667" s="60" t="s">
        <v>13820</v>
      </c>
      <c r="K667" s="77" t="s">
        <v>14343</v>
      </c>
    </row>
    <row r="668" spans="1:11" x14ac:dyDescent="0.25">
      <c r="A668" s="668">
        <v>668</v>
      </c>
      <c r="B668" s="60" t="s">
        <v>465</v>
      </c>
      <c r="C668" s="60" t="s">
        <v>14346</v>
      </c>
      <c r="D668" s="60">
        <v>1</v>
      </c>
      <c r="E668" s="60" t="s">
        <v>31</v>
      </c>
      <c r="F668" s="72">
        <v>1700000</v>
      </c>
      <c r="G668" s="86" t="s">
        <v>620</v>
      </c>
      <c r="H668" s="588">
        <v>44844</v>
      </c>
      <c r="I668" s="353" t="s">
        <v>14347</v>
      </c>
      <c r="J668" s="60" t="s">
        <v>13732</v>
      </c>
      <c r="K668" s="77" t="s">
        <v>14348</v>
      </c>
    </row>
    <row r="669" spans="1:11" x14ac:dyDescent="0.25">
      <c r="A669" s="668">
        <v>669</v>
      </c>
      <c r="B669" s="60" t="s">
        <v>465</v>
      </c>
      <c r="C669" s="60" t="s">
        <v>14349</v>
      </c>
      <c r="D669" s="60">
        <v>1</v>
      </c>
      <c r="E669" s="60" t="s">
        <v>31</v>
      </c>
      <c r="F669" s="72">
        <v>1700000</v>
      </c>
      <c r="G669" s="86" t="s">
        <v>620</v>
      </c>
      <c r="H669" s="588">
        <v>44844</v>
      </c>
    </row>
    <row r="670" spans="1:11" x14ac:dyDescent="0.25">
      <c r="A670" s="668">
        <v>670</v>
      </c>
      <c r="B670" s="60" t="s">
        <v>115</v>
      </c>
      <c r="C670" s="60" t="s">
        <v>14350</v>
      </c>
      <c r="D670" s="60">
        <v>1</v>
      </c>
      <c r="E670" s="60" t="s">
        <v>71</v>
      </c>
      <c r="F670" s="61">
        <v>2100000</v>
      </c>
      <c r="G670" s="86" t="s">
        <v>2214</v>
      </c>
      <c r="H670" s="588">
        <v>44844</v>
      </c>
    </row>
    <row r="671" spans="1:11" x14ac:dyDescent="0.25">
      <c r="A671" s="668">
        <v>671</v>
      </c>
      <c r="B671" s="60" t="s">
        <v>115</v>
      </c>
      <c r="C671" s="60" t="s">
        <v>14351</v>
      </c>
      <c r="D671" s="60">
        <v>1</v>
      </c>
      <c r="E671" s="60" t="s">
        <v>71</v>
      </c>
      <c r="F671" s="61">
        <v>2100000</v>
      </c>
      <c r="G671" s="86" t="s">
        <v>2214</v>
      </c>
      <c r="H671" s="588">
        <v>44844</v>
      </c>
    </row>
    <row r="672" spans="1:11" x14ac:dyDescent="0.25">
      <c r="A672" s="668">
        <v>672</v>
      </c>
      <c r="B672" s="60" t="s">
        <v>115</v>
      </c>
      <c r="C672" s="60" t="s">
        <v>14352</v>
      </c>
      <c r="D672" s="60">
        <v>1</v>
      </c>
      <c r="E672" s="60" t="s">
        <v>71</v>
      </c>
      <c r="F672" s="61">
        <v>2100000</v>
      </c>
      <c r="G672" s="86" t="s">
        <v>2048</v>
      </c>
      <c r="H672" s="588">
        <v>44844</v>
      </c>
    </row>
    <row r="673" spans="1:8" x14ac:dyDescent="0.25">
      <c r="A673" s="668">
        <v>673</v>
      </c>
      <c r="B673" s="60" t="s">
        <v>115</v>
      </c>
      <c r="C673" s="60" t="s">
        <v>14353</v>
      </c>
      <c r="D673" s="60">
        <v>1</v>
      </c>
      <c r="E673" s="60" t="s">
        <v>71</v>
      </c>
      <c r="F673" s="61">
        <v>2100000</v>
      </c>
      <c r="G673" s="86" t="s">
        <v>2048</v>
      </c>
      <c r="H673" s="588">
        <v>44844</v>
      </c>
    </row>
    <row r="674" spans="1:8" x14ac:dyDescent="0.25">
      <c r="A674" s="668">
        <v>674</v>
      </c>
      <c r="B674" s="60" t="s">
        <v>115</v>
      </c>
      <c r="C674" s="60" t="s">
        <v>14354</v>
      </c>
      <c r="D674" s="60">
        <v>1</v>
      </c>
      <c r="E674" s="60" t="s">
        <v>71</v>
      </c>
      <c r="F674" s="61">
        <v>2100000</v>
      </c>
      <c r="G674" s="86" t="s">
        <v>2048</v>
      </c>
      <c r="H674" s="588">
        <v>44844</v>
      </c>
    </row>
    <row r="675" spans="1:8" x14ac:dyDescent="0.25">
      <c r="A675" s="668">
        <v>675</v>
      </c>
      <c r="B675" s="60" t="s">
        <v>115</v>
      </c>
      <c r="C675" s="60" t="s">
        <v>14355</v>
      </c>
      <c r="D675" s="60">
        <v>1</v>
      </c>
      <c r="E675" s="60" t="s">
        <v>71</v>
      </c>
      <c r="F675" s="61">
        <v>2100000</v>
      </c>
      <c r="G675" s="86" t="s">
        <v>2048</v>
      </c>
      <c r="H675" s="588">
        <v>44844</v>
      </c>
    </row>
    <row r="676" spans="1:8" x14ac:dyDescent="0.25">
      <c r="A676" s="668">
        <v>676</v>
      </c>
      <c r="B676" s="79" t="s">
        <v>101</v>
      </c>
      <c r="C676" s="60" t="s">
        <v>12778</v>
      </c>
      <c r="D676" s="65">
        <v>1</v>
      </c>
      <c r="E676" s="66" t="s">
        <v>31</v>
      </c>
      <c r="F676" s="61">
        <v>3400000</v>
      </c>
      <c r="G676" s="60" t="s">
        <v>12779</v>
      </c>
      <c r="H676" s="588">
        <v>44844</v>
      </c>
    </row>
    <row r="677" spans="1:8" x14ac:dyDescent="0.25">
      <c r="A677" s="668">
        <v>677</v>
      </c>
      <c r="B677" s="79" t="s">
        <v>101</v>
      </c>
      <c r="C677" s="60" t="s">
        <v>12781</v>
      </c>
      <c r="D677" s="65">
        <v>1</v>
      </c>
      <c r="E677" s="66" t="s">
        <v>31</v>
      </c>
      <c r="F677" s="61">
        <v>3400000</v>
      </c>
      <c r="G677" s="60" t="s">
        <v>12779</v>
      </c>
      <c r="H677" s="588">
        <v>44844</v>
      </c>
    </row>
    <row r="678" spans="1:8" x14ac:dyDescent="0.25">
      <c r="A678" s="668">
        <v>678</v>
      </c>
      <c r="B678" s="60" t="s">
        <v>465</v>
      </c>
      <c r="C678" s="60" t="s">
        <v>12782</v>
      </c>
      <c r="D678" s="60">
        <v>1</v>
      </c>
      <c r="E678" s="60" t="s">
        <v>31</v>
      </c>
      <c r="F678" s="72">
        <v>1700000</v>
      </c>
      <c r="G678" s="60" t="s">
        <v>12783</v>
      </c>
      <c r="H678" s="588">
        <v>44844</v>
      </c>
    </row>
    <row r="679" spans="1:8" x14ac:dyDescent="0.25">
      <c r="A679" s="668">
        <v>679</v>
      </c>
      <c r="B679" s="60" t="s">
        <v>9556</v>
      </c>
      <c r="C679" s="60" t="s">
        <v>12784</v>
      </c>
      <c r="D679" s="60">
        <v>1</v>
      </c>
      <c r="E679" s="60" t="s">
        <v>31</v>
      </c>
      <c r="F679" s="61">
        <v>1400000</v>
      </c>
      <c r="G679" s="77" t="s">
        <v>9184</v>
      </c>
      <c r="H679" s="588">
        <v>44844</v>
      </c>
    </row>
    <row r="680" spans="1:8" x14ac:dyDescent="0.25">
      <c r="A680" s="668">
        <v>680</v>
      </c>
      <c r="B680" s="60" t="s">
        <v>9556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9184</v>
      </c>
      <c r="H680" s="588">
        <v>44844</v>
      </c>
    </row>
    <row r="681" spans="1:8" x14ac:dyDescent="0.25">
      <c r="A681" s="668">
        <v>681</v>
      </c>
      <c r="B681" s="60" t="s">
        <v>465</v>
      </c>
      <c r="C681" s="353" t="s">
        <v>12785</v>
      </c>
      <c r="D681" s="81">
        <v>1</v>
      </c>
      <c r="E681" s="66" t="s">
        <v>31</v>
      </c>
      <c r="F681" s="72">
        <v>1700000</v>
      </c>
      <c r="G681" s="60" t="s">
        <v>1266</v>
      </c>
      <c r="H681" s="588">
        <v>44844</v>
      </c>
    </row>
    <row r="682" spans="1:8" x14ac:dyDescent="0.25">
      <c r="A682" s="668">
        <v>682</v>
      </c>
      <c r="B682" s="60" t="s">
        <v>465</v>
      </c>
      <c r="C682" s="353" t="s">
        <v>12787</v>
      </c>
      <c r="D682" s="81">
        <v>1</v>
      </c>
      <c r="E682" s="66" t="s">
        <v>31</v>
      </c>
      <c r="F682" s="72">
        <v>1700000</v>
      </c>
      <c r="G682" s="60" t="s">
        <v>1266</v>
      </c>
      <c r="H682" s="588">
        <v>44844</v>
      </c>
    </row>
    <row r="683" spans="1:8" x14ac:dyDescent="0.25">
      <c r="A683" s="668">
        <v>683</v>
      </c>
      <c r="B683" s="60" t="s">
        <v>465</v>
      </c>
      <c r="C683" s="353" t="s">
        <v>12788</v>
      </c>
      <c r="D683" s="81">
        <v>1</v>
      </c>
      <c r="E683" s="66" t="s">
        <v>31</v>
      </c>
      <c r="F683" s="72">
        <v>1700000</v>
      </c>
      <c r="G683" s="60" t="s">
        <v>1266</v>
      </c>
      <c r="H683" s="588">
        <v>44844</v>
      </c>
    </row>
    <row r="684" spans="1:8" x14ac:dyDescent="0.25">
      <c r="A684" s="668">
        <v>684</v>
      </c>
      <c r="B684" s="60" t="s">
        <v>465</v>
      </c>
      <c r="C684" s="353" t="s">
        <v>12789</v>
      </c>
      <c r="D684" s="81">
        <v>1</v>
      </c>
      <c r="E684" s="66" t="s">
        <v>31</v>
      </c>
      <c r="F684" s="72">
        <v>1700000</v>
      </c>
      <c r="G684" s="60" t="s">
        <v>1266</v>
      </c>
      <c r="H684" s="588">
        <v>44844</v>
      </c>
    </row>
    <row r="685" spans="1:8" x14ac:dyDescent="0.25">
      <c r="A685" s="668">
        <v>685</v>
      </c>
      <c r="B685" s="60" t="s">
        <v>465</v>
      </c>
      <c r="C685" s="353" t="s">
        <v>12790</v>
      </c>
      <c r="D685" s="81">
        <v>1</v>
      </c>
      <c r="E685" s="66" t="s">
        <v>31</v>
      </c>
      <c r="F685" s="72">
        <v>1700000</v>
      </c>
      <c r="G685" s="60" t="s">
        <v>1266</v>
      </c>
      <c r="H685" s="588">
        <v>44844</v>
      </c>
    </row>
    <row r="686" spans="1:8" x14ac:dyDescent="0.25">
      <c r="A686" s="668">
        <v>686</v>
      </c>
      <c r="B686" s="60" t="s">
        <v>465</v>
      </c>
      <c r="C686" s="353" t="s">
        <v>12791</v>
      </c>
      <c r="D686" s="81">
        <v>1</v>
      </c>
      <c r="E686" s="66" t="s">
        <v>31</v>
      </c>
      <c r="F686" s="72">
        <v>1700000</v>
      </c>
      <c r="G686" s="60" t="s">
        <v>1266</v>
      </c>
      <c r="H686" s="588">
        <v>44844</v>
      </c>
    </row>
    <row r="687" spans="1:8" x14ac:dyDescent="0.25">
      <c r="A687" s="668">
        <v>687</v>
      </c>
      <c r="B687" s="60" t="s">
        <v>465</v>
      </c>
      <c r="C687" s="353" t="s">
        <v>12792</v>
      </c>
      <c r="D687" s="81">
        <v>1</v>
      </c>
      <c r="E687" s="66" t="s">
        <v>31</v>
      </c>
      <c r="F687" s="72">
        <v>1700000</v>
      </c>
      <c r="G687" s="60" t="s">
        <v>1266</v>
      </c>
      <c r="H687" s="588">
        <v>44844</v>
      </c>
    </row>
    <row r="688" spans="1:8" x14ac:dyDescent="0.25">
      <c r="A688" s="668">
        <v>688</v>
      </c>
      <c r="B688" s="60" t="s">
        <v>465</v>
      </c>
      <c r="C688" s="353" t="s">
        <v>12793</v>
      </c>
      <c r="D688" s="81">
        <v>1</v>
      </c>
      <c r="E688" s="66" t="s">
        <v>31</v>
      </c>
      <c r="F688" s="72">
        <v>1700000</v>
      </c>
      <c r="G688" s="60" t="s">
        <v>1266</v>
      </c>
      <c r="H688" s="588">
        <v>44844</v>
      </c>
    </row>
    <row r="689" spans="1:10" x14ac:dyDescent="0.25">
      <c r="A689" s="668">
        <v>689</v>
      </c>
      <c r="B689" s="60" t="s">
        <v>465</v>
      </c>
      <c r="C689" s="353" t="s">
        <v>12794</v>
      </c>
      <c r="D689" s="81">
        <v>1</v>
      </c>
      <c r="E689" s="66" t="s">
        <v>31</v>
      </c>
      <c r="F689" s="72">
        <v>1700000</v>
      </c>
      <c r="G689" s="60" t="s">
        <v>1266</v>
      </c>
      <c r="H689" s="588">
        <v>44844</v>
      </c>
    </row>
    <row r="690" spans="1:10" x14ac:dyDescent="0.25">
      <c r="A690" s="668">
        <v>690</v>
      </c>
      <c r="B690" s="60" t="s">
        <v>465</v>
      </c>
      <c r="C690" s="353" t="s">
        <v>12795</v>
      </c>
      <c r="D690" s="81">
        <v>1</v>
      </c>
      <c r="E690" s="66" t="s">
        <v>31</v>
      </c>
      <c r="F690" s="72">
        <v>1700000</v>
      </c>
      <c r="G690" s="60" t="s">
        <v>1266</v>
      </c>
      <c r="H690" s="588">
        <v>44844</v>
      </c>
    </row>
    <row r="691" spans="1:10" x14ac:dyDescent="0.25">
      <c r="A691" s="668">
        <v>691</v>
      </c>
      <c r="B691" s="60" t="s">
        <v>9556</v>
      </c>
      <c r="C691" s="60" t="s">
        <v>12796</v>
      </c>
      <c r="D691" s="60">
        <v>1</v>
      </c>
      <c r="E691" s="60" t="s">
        <v>31</v>
      </c>
      <c r="F691" s="61">
        <v>1400000</v>
      </c>
      <c r="G691" s="60" t="s">
        <v>1266</v>
      </c>
      <c r="H691" s="588">
        <v>44844</v>
      </c>
    </row>
    <row r="692" spans="1:10" x14ac:dyDescent="0.25">
      <c r="A692" s="668">
        <v>692</v>
      </c>
      <c r="B692" s="60" t="s">
        <v>9556</v>
      </c>
      <c r="C692" s="60" t="s">
        <v>9823</v>
      </c>
      <c r="D692" s="60">
        <v>1</v>
      </c>
      <c r="E692" s="60" t="s">
        <v>31</v>
      </c>
      <c r="F692" s="61">
        <v>1400000</v>
      </c>
      <c r="G692" s="60" t="s">
        <v>1266</v>
      </c>
      <c r="H692" s="588">
        <v>44844</v>
      </c>
    </row>
    <row r="693" spans="1:10" x14ac:dyDescent="0.25">
      <c r="A693" s="668">
        <v>693</v>
      </c>
      <c r="B693" s="60" t="s">
        <v>9556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88">
        <v>44844</v>
      </c>
    </row>
    <row r="694" spans="1:10" x14ac:dyDescent="0.25">
      <c r="A694" s="668">
        <v>694</v>
      </c>
      <c r="B694" s="60" t="s">
        <v>9556</v>
      </c>
      <c r="C694" s="60" t="s">
        <v>12798</v>
      </c>
      <c r="D694" s="60">
        <v>1</v>
      </c>
      <c r="E694" s="60" t="s">
        <v>31</v>
      </c>
      <c r="F694" s="61">
        <v>1400000</v>
      </c>
      <c r="G694" s="60" t="s">
        <v>1266</v>
      </c>
      <c r="H694" s="588">
        <v>44844</v>
      </c>
    </row>
    <row r="695" spans="1:10" x14ac:dyDescent="0.25">
      <c r="A695" s="668">
        <v>695</v>
      </c>
      <c r="B695" s="60" t="s">
        <v>9556</v>
      </c>
      <c r="C695" s="60" t="s">
        <v>14356</v>
      </c>
      <c r="D695" s="65">
        <v>1</v>
      </c>
      <c r="E695" s="66" t="s">
        <v>31</v>
      </c>
      <c r="F695" s="68">
        <v>1400000</v>
      </c>
      <c r="G695" s="86" t="s">
        <v>138</v>
      </c>
      <c r="H695" s="588">
        <v>44905</v>
      </c>
      <c r="I695" s="60" t="s">
        <v>14357</v>
      </c>
      <c r="J695" s="60" t="s">
        <v>13820</v>
      </c>
    </row>
    <row r="696" spans="1:10" x14ac:dyDescent="0.25">
      <c r="A696" s="668">
        <v>696</v>
      </c>
      <c r="B696" s="60" t="s">
        <v>465</v>
      </c>
      <c r="C696" s="60" t="s">
        <v>12818</v>
      </c>
      <c r="D696" s="81">
        <v>1</v>
      </c>
      <c r="E696" s="66" t="s">
        <v>31</v>
      </c>
      <c r="F696" s="72">
        <v>1700000</v>
      </c>
      <c r="G696" s="86" t="s">
        <v>3438</v>
      </c>
      <c r="H696" s="588">
        <v>44905</v>
      </c>
    </row>
    <row r="697" spans="1:10" x14ac:dyDescent="0.25">
      <c r="A697" s="668">
        <v>697</v>
      </c>
      <c r="B697" s="60" t="s">
        <v>12684</v>
      </c>
      <c r="C697" s="60">
        <v>106011849</v>
      </c>
      <c r="D697" s="65">
        <v>1</v>
      </c>
      <c r="E697" s="411" t="s">
        <v>28</v>
      </c>
      <c r="F697" s="72">
        <v>1800000</v>
      </c>
      <c r="G697" s="86" t="s">
        <v>8732</v>
      </c>
      <c r="H697" s="77" t="s">
        <v>7290</v>
      </c>
    </row>
    <row r="698" spans="1:10" x14ac:dyDescent="0.25">
      <c r="A698" s="668">
        <v>698</v>
      </c>
      <c r="B698" s="60" t="s">
        <v>12684</v>
      </c>
      <c r="C698" s="60">
        <v>106100057</v>
      </c>
      <c r="D698" s="65">
        <v>1</v>
      </c>
      <c r="E698" s="515" t="s">
        <v>31</v>
      </c>
      <c r="F698" s="72">
        <v>1800000</v>
      </c>
      <c r="G698" s="86" t="s">
        <v>8732</v>
      </c>
      <c r="H698" s="77" t="s">
        <v>7290</v>
      </c>
    </row>
    <row r="699" spans="1:10" x14ac:dyDescent="0.25">
      <c r="A699" s="668">
        <v>699</v>
      </c>
      <c r="B699" s="60" t="s">
        <v>12684</v>
      </c>
      <c r="C699" s="60">
        <v>106100062</v>
      </c>
      <c r="D699" s="65">
        <v>1</v>
      </c>
      <c r="E699" s="515" t="s">
        <v>31</v>
      </c>
      <c r="F699" s="72">
        <v>1800000</v>
      </c>
      <c r="G699" s="86" t="s">
        <v>8732</v>
      </c>
      <c r="H699" s="77" t="s">
        <v>7290</v>
      </c>
    </row>
    <row r="700" spans="1:10" x14ac:dyDescent="0.25">
      <c r="A700" s="668">
        <v>700</v>
      </c>
      <c r="B700" s="60" t="s">
        <v>12684</v>
      </c>
      <c r="C700" s="60">
        <v>106099293</v>
      </c>
      <c r="D700" s="65">
        <v>1</v>
      </c>
      <c r="E700" s="411" t="s">
        <v>28</v>
      </c>
      <c r="F700" s="72">
        <v>1800000</v>
      </c>
      <c r="G700" s="86" t="s">
        <v>8732</v>
      </c>
      <c r="H700" s="77" t="s">
        <v>7290</v>
      </c>
    </row>
    <row r="701" spans="1:10" x14ac:dyDescent="0.25">
      <c r="A701" s="668">
        <v>701</v>
      </c>
      <c r="B701" s="60" t="s">
        <v>12684</v>
      </c>
      <c r="C701" s="60">
        <v>106100166</v>
      </c>
      <c r="D701" s="65">
        <v>1</v>
      </c>
      <c r="E701" s="515" t="s">
        <v>31</v>
      </c>
      <c r="F701" s="72">
        <v>1800000</v>
      </c>
      <c r="G701" s="86" t="s">
        <v>8732</v>
      </c>
      <c r="H701" s="77" t="s">
        <v>7290</v>
      </c>
    </row>
    <row r="702" spans="1:10" x14ac:dyDescent="0.25">
      <c r="A702" s="668">
        <v>702</v>
      </c>
      <c r="B702" s="378" t="s">
        <v>115</v>
      </c>
      <c r="C702" s="378" t="s">
        <v>12823</v>
      </c>
      <c r="D702" s="377">
        <v>1</v>
      </c>
      <c r="E702" s="501" t="s">
        <v>31</v>
      </c>
      <c r="F702" s="380">
        <v>2100000</v>
      </c>
      <c r="G702" s="445" t="s">
        <v>12824</v>
      </c>
      <c r="H702" s="497" t="s">
        <v>453</v>
      </c>
    </row>
    <row r="703" spans="1:10" x14ac:dyDescent="0.25">
      <c r="A703" s="668">
        <v>703</v>
      </c>
      <c r="B703" s="378" t="s">
        <v>115</v>
      </c>
      <c r="C703" s="378" t="s">
        <v>12826</v>
      </c>
      <c r="D703" s="377">
        <v>1</v>
      </c>
      <c r="E703" s="501" t="s">
        <v>31</v>
      </c>
      <c r="F703" s="380">
        <v>2100000</v>
      </c>
      <c r="G703" s="445" t="s">
        <v>12824</v>
      </c>
      <c r="H703" s="497" t="s">
        <v>453</v>
      </c>
    </row>
    <row r="704" spans="1:10" x14ac:dyDescent="0.25">
      <c r="A704" s="668">
        <v>704</v>
      </c>
      <c r="B704" s="378" t="s">
        <v>115</v>
      </c>
      <c r="C704" s="378" t="s">
        <v>12827</v>
      </c>
      <c r="D704" s="377">
        <v>1</v>
      </c>
      <c r="E704" s="501" t="s">
        <v>31</v>
      </c>
      <c r="F704" s="380">
        <v>2100000</v>
      </c>
      <c r="G704" s="445" t="s">
        <v>12824</v>
      </c>
      <c r="H704" s="497" t="s">
        <v>453</v>
      </c>
    </row>
    <row r="705" spans="1:11" x14ac:dyDescent="0.25">
      <c r="A705" s="668">
        <v>705</v>
      </c>
      <c r="B705" s="378" t="s">
        <v>115</v>
      </c>
      <c r="C705" s="378" t="s">
        <v>12710</v>
      </c>
      <c r="D705" s="377">
        <v>1</v>
      </c>
      <c r="E705" s="443" t="s">
        <v>31</v>
      </c>
      <c r="F705" s="380">
        <v>2100000</v>
      </c>
      <c r="G705" s="445" t="s">
        <v>12824</v>
      </c>
      <c r="H705" s="497" t="s">
        <v>453</v>
      </c>
    </row>
    <row r="706" spans="1:11" x14ac:dyDescent="0.25">
      <c r="A706" s="668">
        <v>706</v>
      </c>
      <c r="B706" s="60" t="s">
        <v>115</v>
      </c>
      <c r="C706" s="75" t="s">
        <v>14358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12363</v>
      </c>
      <c r="J706" s="60" t="s">
        <v>14359</v>
      </c>
      <c r="K706" s="77" t="s">
        <v>14360</v>
      </c>
    </row>
    <row r="707" spans="1:11" x14ac:dyDescent="0.25">
      <c r="A707" s="668">
        <v>707</v>
      </c>
      <c r="B707" s="60" t="s">
        <v>115</v>
      </c>
      <c r="C707" s="87" t="s">
        <v>14361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68">
        <v>708</v>
      </c>
      <c r="B708" s="60" t="s">
        <v>9556</v>
      </c>
      <c r="C708" s="80" t="s">
        <v>12832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3" t="s">
        <v>14362</v>
      </c>
      <c r="J708" s="60" t="s">
        <v>14231</v>
      </c>
      <c r="K708" s="77" t="s">
        <v>6478</v>
      </c>
    </row>
    <row r="709" spans="1:11" x14ac:dyDescent="0.25">
      <c r="A709" s="668">
        <v>709</v>
      </c>
      <c r="B709" s="60" t="s">
        <v>115</v>
      </c>
      <c r="C709" s="60" t="s">
        <v>12834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68">
        <v>710</v>
      </c>
      <c r="B710" s="60" t="s">
        <v>115</v>
      </c>
      <c r="C710" s="60" t="s">
        <v>12823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68">
        <v>711</v>
      </c>
      <c r="B711" s="60" t="s">
        <v>9556</v>
      </c>
      <c r="C711" s="60" t="s">
        <v>12845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3" t="s">
        <v>14363</v>
      </c>
      <c r="J711" s="60" t="s">
        <v>13820</v>
      </c>
      <c r="K711" s="77" t="s">
        <v>14364</v>
      </c>
    </row>
    <row r="712" spans="1:11" x14ac:dyDescent="0.25">
      <c r="A712" s="668">
        <v>712</v>
      </c>
      <c r="B712" s="60" t="s">
        <v>471</v>
      </c>
      <c r="C712" s="87" t="s">
        <v>12837</v>
      </c>
      <c r="D712" s="65">
        <v>1</v>
      </c>
      <c r="E712" s="66" t="s">
        <v>31</v>
      </c>
      <c r="F712" s="62">
        <v>3700000</v>
      </c>
      <c r="G712" s="364" t="s">
        <v>14245</v>
      </c>
      <c r="H712" s="86" t="s">
        <v>453</v>
      </c>
    </row>
    <row r="713" spans="1:11" x14ac:dyDescent="0.25">
      <c r="A713" s="668">
        <v>713</v>
      </c>
      <c r="B713" s="60" t="s">
        <v>471</v>
      </c>
      <c r="C713" s="71" t="s">
        <v>12840</v>
      </c>
      <c r="D713" s="65">
        <v>1</v>
      </c>
      <c r="E713" s="60" t="s">
        <v>28</v>
      </c>
      <c r="F713" s="72">
        <v>3700000</v>
      </c>
      <c r="G713" s="364" t="s">
        <v>14245</v>
      </c>
      <c r="H713" s="86" t="s">
        <v>453</v>
      </c>
    </row>
    <row r="714" spans="1:11" x14ac:dyDescent="0.25">
      <c r="A714" s="668">
        <v>714</v>
      </c>
      <c r="B714" s="60" t="s">
        <v>9556</v>
      </c>
      <c r="C714" s="60" t="s">
        <v>14365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7350</v>
      </c>
      <c r="I714" s="353" t="s">
        <v>14366</v>
      </c>
      <c r="J714" s="60" t="s">
        <v>13820</v>
      </c>
      <c r="K714" s="532">
        <v>44564</v>
      </c>
    </row>
    <row r="715" spans="1:11" x14ac:dyDescent="0.25">
      <c r="A715" s="668">
        <v>715</v>
      </c>
      <c r="B715" s="60" t="s">
        <v>465</v>
      </c>
      <c r="C715" s="75" t="s">
        <v>14367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7360</v>
      </c>
    </row>
    <row r="716" spans="1:11" x14ac:dyDescent="0.25">
      <c r="A716" s="668">
        <v>716</v>
      </c>
      <c r="B716" s="60" t="s">
        <v>465</v>
      </c>
      <c r="C716" s="60" t="s">
        <v>14368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7360</v>
      </c>
    </row>
    <row r="717" spans="1:11" x14ac:dyDescent="0.25">
      <c r="A717" s="668">
        <v>717</v>
      </c>
      <c r="B717" s="60" t="s">
        <v>12644</v>
      </c>
      <c r="C717" s="77" t="s">
        <v>12849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7360</v>
      </c>
    </row>
    <row r="718" spans="1:11" x14ac:dyDescent="0.25">
      <c r="A718" s="668">
        <v>718</v>
      </c>
      <c r="B718" s="60" t="s">
        <v>12644</v>
      </c>
      <c r="C718" s="77" t="s">
        <v>12851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7360</v>
      </c>
    </row>
    <row r="719" spans="1:11" x14ac:dyDescent="0.25">
      <c r="A719" s="668">
        <v>719</v>
      </c>
      <c r="B719" s="60" t="s">
        <v>12644</v>
      </c>
      <c r="C719" s="77" t="s">
        <v>12852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7360</v>
      </c>
    </row>
    <row r="720" spans="1:11" x14ac:dyDescent="0.25">
      <c r="A720" s="668">
        <v>720</v>
      </c>
      <c r="B720" s="60" t="s">
        <v>12644</v>
      </c>
      <c r="C720" s="77" t="s">
        <v>12853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7360</v>
      </c>
    </row>
    <row r="721" spans="1:11" x14ac:dyDescent="0.25">
      <c r="A721" s="668">
        <v>721</v>
      </c>
      <c r="B721" s="60" t="s">
        <v>115</v>
      </c>
      <c r="C721" s="60" t="s">
        <v>14369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7360</v>
      </c>
      <c r="I721" s="60" t="s">
        <v>11155</v>
      </c>
      <c r="J721" s="60" t="s">
        <v>13732</v>
      </c>
      <c r="K721" s="77" t="s">
        <v>14370</v>
      </c>
    </row>
    <row r="722" spans="1:11" x14ac:dyDescent="0.25">
      <c r="A722" s="668">
        <v>722</v>
      </c>
      <c r="B722" s="60" t="s">
        <v>115</v>
      </c>
      <c r="C722" s="60" t="s">
        <v>14371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7360</v>
      </c>
    </row>
    <row r="723" spans="1:11" x14ac:dyDescent="0.25">
      <c r="A723" s="668">
        <v>723</v>
      </c>
      <c r="B723" s="60" t="s">
        <v>115</v>
      </c>
      <c r="C723" s="60" t="s">
        <v>14372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7360</v>
      </c>
    </row>
    <row r="724" spans="1:11" x14ac:dyDescent="0.25">
      <c r="A724" s="668">
        <v>724</v>
      </c>
      <c r="B724" s="60" t="s">
        <v>115</v>
      </c>
      <c r="C724" s="60" t="s">
        <v>14373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7360</v>
      </c>
    </row>
    <row r="725" spans="1:11" x14ac:dyDescent="0.25">
      <c r="A725" s="668">
        <v>725</v>
      </c>
      <c r="B725" s="60" t="s">
        <v>9556</v>
      </c>
      <c r="C725" s="60" t="s">
        <v>14374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7373</v>
      </c>
      <c r="I725" s="353" t="s">
        <v>14375</v>
      </c>
      <c r="J725" s="60" t="s">
        <v>13820</v>
      </c>
    </row>
    <row r="726" spans="1:11" x14ac:dyDescent="0.25">
      <c r="A726" s="668">
        <v>726</v>
      </c>
      <c r="B726" s="60" t="s">
        <v>465</v>
      </c>
      <c r="C726" s="60" t="s">
        <v>14376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7373</v>
      </c>
      <c r="I726" s="353" t="s">
        <v>14377</v>
      </c>
      <c r="J726" s="60" t="s">
        <v>13746</v>
      </c>
      <c r="K726" s="77" t="s">
        <v>14378</v>
      </c>
    </row>
    <row r="727" spans="1:11" x14ac:dyDescent="0.25">
      <c r="A727" s="668">
        <v>727</v>
      </c>
      <c r="B727" s="60" t="s">
        <v>465</v>
      </c>
      <c r="C727" s="87" t="s">
        <v>14379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7373</v>
      </c>
      <c r="I727" s="353" t="s">
        <v>14380</v>
      </c>
      <c r="J727" s="60" t="s">
        <v>13746</v>
      </c>
      <c r="K727" s="77" t="s">
        <v>14378</v>
      </c>
    </row>
    <row r="728" spans="1:11" x14ac:dyDescent="0.25">
      <c r="A728" s="668">
        <v>728</v>
      </c>
      <c r="B728" s="670" t="s">
        <v>9556</v>
      </c>
      <c r="C728" s="670" t="s">
        <v>14381</v>
      </c>
      <c r="D728" s="682">
        <v>1</v>
      </c>
      <c r="E728" s="687" t="s">
        <v>31</v>
      </c>
      <c r="F728" s="683">
        <v>1400000</v>
      </c>
      <c r="G728" s="679" t="s">
        <v>1606</v>
      </c>
      <c r="H728" s="679" t="s">
        <v>7406</v>
      </c>
    </row>
    <row r="729" spans="1:11" x14ac:dyDescent="0.25">
      <c r="A729" s="668">
        <v>729</v>
      </c>
      <c r="B729" s="60" t="s">
        <v>9400</v>
      </c>
      <c r="C729" s="353" t="s">
        <v>14382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7420</v>
      </c>
    </row>
    <row r="730" spans="1:11" x14ac:dyDescent="0.25">
      <c r="A730" s="668">
        <v>730</v>
      </c>
      <c r="B730" s="60" t="s">
        <v>9400</v>
      </c>
      <c r="C730" s="353" t="s">
        <v>14383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7420</v>
      </c>
    </row>
    <row r="731" spans="1:11" x14ac:dyDescent="0.25">
      <c r="A731" s="668">
        <v>731</v>
      </c>
      <c r="B731" s="60" t="s">
        <v>9400</v>
      </c>
      <c r="C731" s="353" t="s">
        <v>12916</v>
      </c>
      <c r="D731" s="60">
        <v>1</v>
      </c>
      <c r="E731" s="66" t="s">
        <v>31</v>
      </c>
      <c r="F731" s="453">
        <v>475000</v>
      </c>
      <c r="G731" s="69" t="s">
        <v>7352</v>
      </c>
      <c r="H731" s="86" t="s">
        <v>7420</v>
      </c>
    </row>
    <row r="732" spans="1:11" x14ac:dyDescent="0.25">
      <c r="A732" s="668">
        <v>732</v>
      </c>
      <c r="B732" s="60" t="s">
        <v>9400</v>
      </c>
      <c r="C732" s="353" t="s">
        <v>12822</v>
      </c>
      <c r="D732" s="60">
        <v>1</v>
      </c>
      <c r="E732" s="66" t="s">
        <v>31</v>
      </c>
      <c r="F732" s="453">
        <v>475000</v>
      </c>
      <c r="G732" s="69" t="s">
        <v>7352</v>
      </c>
      <c r="H732" s="86" t="s">
        <v>7420</v>
      </c>
    </row>
    <row r="733" spans="1:11" x14ac:dyDescent="0.25">
      <c r="A733" s="668">
        <v>733</v>
      </c>
      <c r="B733" s="60" t="s">
        <v>115</v>
      </c>
      <c r="C733" s="60" t="s">
        <v>14384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7420</v>
      </c>
    </row>
    <row r="734" spans="1:11" x14ac:dyDescent="0.25">
      <c r="A734" s="668">
        <v>734</v>
      </c>
      <c r="B734" s="60" t="s">
        <v>115</v>
      </c>
      <c r="C734" s="60" t="s">
        <v>14385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7420</v>
      </c>
    </row>
    <row r="735" spans="1:11" x14ac:dyDescent="0.25">
      <c r="A735" s="668">
        <v>735</v>
      </c>
      <c r="B735" s="60" t="s">
        <v>115</v>
      </c>
      <c r="C735" s="60" t="s">
        <v>14386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7420</v>
      </c>
      <c r="I735" s="60" t="s">
        <v>4914</v>
      </c>
    </row>
    <row r="736" spans="1:11" x14ac:dyDescent="0.25">
      <c r="A736" s="668">
        <v>736</v>
      </c>
      <c r="B736" s="60" t="s">
        <v>115</v>
      </c>
      <c r="C736" s="60" t="s">
        <v>14387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7420</v>
      </c>
    </row>
    <row r="737" spans="1:11" x14ac:dyDescent="0.25">
      <c r="A737" s="668">
        <v>737</v>
      </c>
      <c r="B737" s="60" t="s">
        <v>465</v>
      </c>
      <c r="C737" s="80" t="s">
        <v>12936</v>
      </c>
      <c r="D737" s="81">
        <v>1</v>
      </c>
      <c r="E737" s="66" t="s">
        <v>31</v>
      </c>
      <c r="F737" s="106">
        <v>1700000</v>
      </c>
      <c r="G737" s="69" t="s">
        <v>12937</v>
      </c>
      <c r="H737" s="69" t="s">
        <v>426</v>
      </c>
    </row>
    <row r="738" spans="1:11" x14ac:dyDescent="0.25">
      <c r="A738" s="668">
        <v>738</v>
      </c>
      <c r="B738" s="60" t="s">
        <v>465</v>
      </c>
      <c r="C738" s="80" t="s">
        <v>12939</v>
      </c>
      <c r="D738" s="81">
        <v>1</v>
      </c>
      <c r="E738" s="66" t="s">
        <v>31</v>
      </c>
      <c r="F738" s="106">
        <v>1700000</v>
      </c>
      <c r="G738" s="69" t="s">
        <v>12937</v>
      </c>
      <c r="H738" s="69" t="s">
        <v>426</v>
      </c>
    </row>
    <row r="739" spans="1:11" x14ac:dyDescent="0.25">
      <c r="A739" s="668">
        <v>739</v>
      </c>
      <c r="B739" s="79" t="s">
        <v>3442</v>
      </c>
      <c r="C739" s="77" t="s">
        <v>12940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7452</v>
      </c>
    </row>
    <row r="740" spans="1:11" x14ac:dyDescent="0.25">
      <c r="A740" s="668">
        <v>740</v>
      </c>
      <c r="B740" s="79" t="s">
        <v>3442</v>
      </c>
      <c r="C740" s="77" t="s">
        <v>12942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7452</v>
      </c>
    </row>
    <row r="741" spans="1:11" x14ac:dyDescent="0.25">
      <c r="A741" s="668">
        <v>741</v>
      </c>
      <c r="B741" s="79" t="s">
        <v>3442</v>
      </c>
      <c r="C741" s="77" t="s">
        <v>12943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7452</v>
      </c>
    </row>
    <row r="742" spans="1:11" x14ac:dyDescent="0.25">
      <c r="A742" s="668">
        <v>742</v>
      </c>
      <c r="B742" s="63" t="s">
        <v>7418</v>
      </c>
      <c r="C742" s="60" t="s">
        <v>12944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7452</v>
      </c>
    </row>
    <row r="743" spans="1:11" x14ac:dyDescent="0.25">
      <c r="A743" s="668">
        <v>743</v>
      </c>
      <c r="B743" s="63" t="s">
        <v>7418</v>
      </c>
      <c r="C743" s="60" t="s">
        <v>12945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7452</v>
      </c>
    </row>
    <row r="744" spans="1:11" x14ac:dyDescent="0.25">
      <c r="A744" s="668">
        <v>744</v>
      </c>
      <c r="B744" s="63" t="s">
        <v>7418</v>
      </c>
      <c r="C744" s="60" t="s">
        <v>12947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7452</v>
      </c>
    </row>
    <row r="745" spans="1:11" x14ac:dyDescent="0.25">
      <c r="A745" s="668">
        <v>745</v>
      </c>
      <c r="B745" s="63" t="s">
        <v>7418</v>
      </c>
      <c r="C745" s="71" t="s">
        <v>12948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7452</v>
      </c>
    </row>
    <row r="746" spans="1:11" x14ac:dyDescent="0.25">
      <c r="A746" s="668">
        <v>746</v>
      </c>
      <c r="B746" s="79" t="s">
        <v>101</v>
      </c>
      <c r="C746" s="60" t="s">
        <v>12950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7452</v>
      </c>
    </row>
    <row r="747" spans="1:11" x14ac:dyDescent="0.25">
      <c r="A747" s="668">
        <v>747</v>
      </c>
      <c r="B747" s="79" t="s">
        <v>101</v>
      </c>
      <c r="C747" s="60" t="s">
        <v>12952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7452</v>
      </c>
    </row>
    <row r="748" spans="1:11" x14ac:dyDescent="0.25">
      <c r="A748" s="668">
        <v>748</v>
      </c>
      <c r="B748" s="60" t="s">
        <v>9556</v>
      </c>
      <c r="C748" s="60" t="s">
        <v>14388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7452</v>
      </c>
    </row>
    <row r="749" spans="1:11" x14ac:dyDescent="0.25">
      <c r="A749" s="668">
        <v>749</v>
      </c>
      <c r="B749" s="60" t="s">
        <v>9400</v>
      </c>
      <c r="C749" s="87" t="s">
        <v>12960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7471</v>
      </c>
    </row>
    <row r="750" spans="1:11" x14ac:dyDescent="0.25">
      <c r="A750" s="668">
        <v>750</v>
      </c>
      <c r="B750" s="60" t="s">
        <v>9400</v>
      </c>
      <c r="C750" s="353" t="s">
        <v>12962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7471</v>
      </c>
    </row>
    <row r="751" spans="1:11" x14ac:dyDescent="0.25">
      <c r="A751" s="668">
        <v>751</v>
      </c>
      <c r="B751" s="60" t="s">
        <v>9556</v>
      </c>
      <c r="C751" s="60" t="s">
        <v>14389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7471</v>
      </c>
    </row>
    <row r="752" spans="1:11" x14ac:dyDescent="0.25">
      <c r="A752" s="668">
        <v>752</v>
      </c>
      <c r="B752" s="60" t="s">
        <v>115</v>
      </c>
      <c r="C752" s="60" t="s">
        <v>14390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7491</v>
      </c>
      <c r="I752" s="60" t="s">
        <v>4912</v>
      </c>
      <c r="J752" s="60" t="s">
        <v>13732</v>
      </c>
      <c r="K752" s="77" t="s">
        <v>14391</v>
      </c>
    </row>
    <row r="753" spans="1:11" x14ac:dyDescent="0.25">
      <c r="A753" s="668">
        <v>753</v>
      </c>
      <c r="B753" s="60" t="s">
        <v>115</v>
      </c>
      <c r="C753" s="60" t="s">
        <v>14392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7491</v>
      </c>
    </row>
    <row r="754" spans="1:11" x14ac:dyDescent="0.25">
      <c r="A754" s="668">
        <v>754</v>
      </c>
      <c r="B754" s="60" t="s">
        <v>465</v>
      </c>
      <c r="C754" s="60" t="s">
        <v>14393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7491</v>
      </c>
      <c r="I754" s="353" t="s">
        <v>14394</v>
      </c>
      <c r="J754" s="60" t="s">
        <v>13746</v>
      </c>
      <c r="K754" s="77" t="s">
        <v>14395</v>
      </c>
    </row>
    <row r="755" spans="1:11" x14ac:dyDescent="0.25">
      <c r="A755" s="668">
        <v>755</v>
      </c>
      <c r="B755" s="60" t="s">
        <v>465</v>
      </c>
      <c r="C755" s="75" t="s">
        <v>14396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7491</v>
      </c>
    </row>
    <row r="756" spans="1:11" x14ac:dyDescent="0.25">
      <c r="A756" s="668">
        <v>756</v>
      </c>
      <c r="B756" s="60" t="s">
        <v>9556</v>
      </c>
      <c r="C756" s="80" t="s">
        <v>14397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7504</v>
      </c>
      <c r="I756" s="353" t="s">
        <v>14398</v>
      </c>
    </row>
    <row r="757" spans="1:11" x14ac:dyDescent="0.25">
      <c r="A757" s="668">
        <v>757</v>
      </c>
      <c r="B757" s="60" t="s">
        <v>465</v>
      </c>
      <c r="C757" s="80" t="s">
        <v>14399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7504</v>
      </c>
      <c r="I757" s="353" t="s">
        <v>14400</v>
      </c>
    </row>
    <row r="758" spans="1:11" x14ac:dyDescent="0.25">
      <c r="A758" s="668">
        <v>758</v>
      </c>
      <c r="B758" s="60" t="s">
        <v>465</v>
      </c>
      <c r="C758" s="80" t="s">
        <v>14401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7504</v>
      </c>
      <c r="I758" s="353" t="s">
        <v>14402</v>
      </c>
    </row>
    <row r="759" spans="1:11" x14ac:dyDescent="0.25">
      <c r="A759" s="668">
        <v>759</v>
      </c>
      <c r="B759" s="60" t="s">
        <v>9556</v>
      </c>
      <c r="C759" s="80" t="s">
        <v>14403</v>
      </c>
      <c r="D759" s="71">
        <v>1</v>
      </c>
      <c r="E759" s="60" t="s">
        <v>31</v>
      </c>
      <c r="F759" s="411">
        <v>1400000</v>
      </c>
      <c r="G759" s="86" t="s">
        <v>1095</v>
      </c>
      <c r="H759" s="86" t="s">
        <v>7504</v>
      </c>
      <c r="I759" s="353" t="s">
        <v>14404</v>
      </c>
      <c r="J759" s="60" t="s">
        <v>13820</v>
      </c>
      <c r="K759" s="77" t="s">
        <v>14405</v>
      </c>
    </row>
    <row r="760" spans="1:11" x14ac:dyDescent="0.25">
      <c r="A760" s="668">
        <v>760</v>
      </c>
      <c r="B760" s="60" t="s">
        <v>465</v>
      </c>
      <c r="C760" s="353" t="s">
        <v>14406</v>
      </c>
      <c r="D760" s="71">
        <v>1</v>
      </c>
      <c r="E760" s="60" t="s">
        <v>31</v>
      </c>
      <c r="F760" s="411" t="s">
        <v>13842</v>
      </c>
      <c r="G760" s="86" t="s">
        <v>1606</v>
      </c>
      <c r="H760" s="86" t="s">
        <v>7504</v>
      </c>
      <c r="I760" s="353" t="s">
        <v>14407</v>
      </c>
    </row>
    <row r="761" spans="1:11" x14ac:dyDescent="0.25">
      <c r="A761" s="668">
        <v>761</v>
      </c>
      <c r="B761" s="60" t="s">
        <v>465</v>
      </c>
      <c r="C761" s="353" t="s">
        <v>14408</v>
      </c>
      <c r="D761" s="71">
        <v>1</v>
      </c>
      <c r="E761" s="60" t="s">
        <v>31</v>
      </c>
      <c r="F761" s="411" t="s">
        <v>13842</v>
      </c>
      <c r="G761" s="86" t="s">
        <v>1606</v>
      </c>
      <c r="H761" s="86" t="s">
        <v>7504</v>
      </c>
      <c r="I761" s="353" t="s">
        <v>14409</v>
      </c>
    </row>
    <row r="762" spans="1:11" x14ac:dyDescent="0.25">
      <c r="A762" s="668">
        <v>762</v>
      </c>
      <c r="B762" s="60" t="s">
        <v>9556</v>
      </c>
      <c r="C762" s="80" t="s">
        <v>14410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3" t="s">
        <v>14411</v>
      </c>
      <c r="J762" s="60" t="s">
        <v>13732</v>
      </c>
      <c r="K762" s="77" t="s">
        <v>14412</v>
      </c>
    </row>
    <row r="763" spans="1:11" x14ac:dyDescent="0.25">
      <c r="A763" s="668">
        <v>763</v>
      </c>
      <c r="B763" s="79" t="s">
        <v>3442</v>
      </c>
      <c r="C763" s="60" t="s">
        <v>13009</v>
      </c>
      <c r="D763" s="65">
        <v>1</v>
      </c>
      <c r="E763" s="71" t="s">
        <v>31</v>
      </c>
      <c r="F763" s="61">
        <v>1650000</v>
      </c>
      <c r="G763" s="364" t="s">
        <v>696</v>
      </c>
      <c r="H763" s="86" t="s">
        <v>433</v>
      </c>
    </row>
    <row r="764" spans="1:11" x14ac:dyDescent="0.25">
      <c r="A764" s="668">
        <v>764</v>
      </c>
      <c r="B764" s="79" t="s">
        <v>3442</v>
      </c>
      <c r="C764" s="60" t="s">
        <v>13011</v>
      </c>
      <c r="D764" s="65">
        <v>1</v>
      </c>
      <c r="E764" s="71" t="s">
        <v>31</v>
      </c>
      <c r="F764" s="61">
        <v>1650000</v>
      </c>
      <c r="G764" s="364" t="s">
        <v>696</v>
      </c>
      <c r="H764" s="86" t="s">
        <v>433</v>
      </c>
    </row>
    <row r="765" spans="1:11" x14ac:dyDescent="0.25">
      <c r="A765" s="668">
        <v>765</v>
      </c>
      <c r="B765" s="79" t="s">
        <v>3442</v>
      </c>
      <c r="C765" s="60" t="s">
        <v>13012</v>
      </c>
      <c r="D765" s="65">
        <v>1</v>
      </c>
      <c r="E765" s="71" t="s">
        <v>31</v>
      </c>
      <c r="F765" s="61">
        <v>1650000</v>
      </c>
      <c r="G765" s="364" t="s">
        <v>696</v>
      </c>
      <c r="H765" s="86" t="s">
        <v>433</v>
      </c>
    </row>
    <row r="766" spans="1:11" x14ac:dyDescent="0.25">
      <c r="A766" s="668">
        <v>766</v>
      </c>
      <c r="B766" s="79" t="s">
        <v>3442</v>
      </c>
      <c r="C766" s="60" t="s">
        <v>13013</v>
      </c>
      <c r="D766" s="65">
        <v>1</v>
      </c>
      <c r="E766" s="71" t="s">
        <v>31</v>
      </c>
      <c r="F766" s="61">
        <v>1650000</v>
      </c>
      <c r="G766" s="364" t="s">
        <v>14413</v>
      </c>
      <c r="H766" s="86" t="s">
        <v>433</v>
      </c>
    </row>
    <row r="767" spans="1:11" x14ac:dyDescent="0.25">
      <c r="A767" s="668">
        <v>767</v>
      </c>
      <c r="B767" s="79" t="s">
        <v>3442</v>
      </c>
      <c r="C767" s="60" t="s">
        <v>13014</v>
      </c>
      <c r="D767" s="65">
        <v>1</v>
      </c>
      <c r="E767" s="71" t="s">
        <v>31</v>
      </c>
      <c r="F767" s="61">
        <v>1650000</v>
      </c>
      <c r="G767" s="364" t="s">
        <v>14414</v>
      </c>
      <c r="H767" s="86" t="s">
        <v>433</v>
      </c>
    </row>
    <row r="768" spans="1:11" x14ac:dyDescent="0.25">
      <c r="A768" s="668">
        <v>768</v>
      </c>
      <c r="B768" s="79" t="s">
        <v>3442</v>
      </c>
      <c r="C768" s="60" t="s">
        <v>13015</v>
      </c>
      <c r="D768" s="65">
        <v>1</v>
      </c>
      <c r="E768" s="71" t="s">
        <v>31</v>
      </c>
      <c r="F768" s="61">
        <v>1650000</v>
      </c>
      <c r="G768" s="364" t="s">
        <v>14415</v>
      </c>
      <c r="H768" s="86" t="s">
        <v>433</v>
      </c>
    </row>
    <row r="769" spans="1:11" x14ac:dyDescent="0.25">
      <c r="A769" s="668">
        <v>769</v>
      </c>
      <c r="B769" s="60" t="s">
        <v>9556</v>
      </c>
      <c r="C769" s="87" t="s">
        <v>14416</v>
      </c>
      <c r="D769" s="71">
        <v>1</v>
      </c>
      <c r="E769" s="60" t="s">
        <v>31</v>
      </c>
      <c r="F769" s="72">
        <v>1400000</v>
      </c>
      <c r="G769" s="86" t="s">
        <v>825</v>
      </c>
      <c r="H769" s="588">
        <v>44572</v>
      </c>
      <c r="I769" s="60" t="s">
        <v>14417</v>
      </c>
    </row>
    <row r="770" spans="1:11" x14ac:dyDescent="0.25">
      <c r="A770" s="668">
        <v>770</v>
      </c>
      <c r="B770" s="60" t="s">
        <v>9400</v>
      </c>
      <c r="C770" s="64" t="s">
        <v>13025</v>
      </c>
      <c r="D770" s="71">
        <v>1</v>
      </c>
      <c r="E770" s="60" t="s">
        <v>31</v>
      </c>
      <c r="F770" s="224">
        <v>475000</v>
      </c>
      <c r="G770" s="86" t="s">
        <v>1306</v>
      </c>
      <c r="H770" s="588">
        <v>44603</v>
      </c>
    </row>
    <row r="771" spans="1:11" x14ac:dyDescent="0.25">
      <c r="A771" s="668">
        <v>771</v>
      </c>
      <c r="B771" s="60" t="s">
        <v>9400</v>
      </c>
      <c r="C771" s="64" t="s">
        <v>13026</v>
      </c>
      <c r="D771" s="71">
        <v>1</v>
      </c>
      <c r="E771" s="60" t="s">
        <v>31</v>
      </c>
      <c r="F771" s="224">
        <v>475000</v>
      </c>
      <c r="G771" s="86" t="s">
        <v>1306</v>
      </c>
      <c r="H771" s="588">
        <v>44603</v>
      </c>
    </row>
    <row r="772" spans="1:11" x14ac:dyDescent="0.25">
      <c r="A772" s="668">
        <v>772</v>
      </c>
      <c r="B772" s="60" t="s">
        <v>9400</v>
      </c>
      <c r="C772" s="64" t="s">
        <v>13027</v>
      </c>
      <c r="D772" s="71">
        <v>1</v>
      </c>
      <c r="E772" s="60" t="s">
        <v>31</v>
      </c>
      <c r="F772" s="224">
        <v>475000</v>
      </c>
      <c r="G772" s="86" t="s">
        <v>1306</v>
      </c>
      <c r="H772" s="588">
        <v>44603</v>
      </c>
    </row>
    <row r="773" spans="1:11" x14ac:dyDescent="0.25">
      <c r="A773" s="668">
        <v>773</v>
      </c>
      <c r="B773" s="60" t="s">
        <v>9400</v>
      </c>
      <c r="C773" s="64" t="s">
        <v>13028</v>
      </c>
      <c r="D773" s="71">
        <v>1</v>
      </c>
      <c r="E773" s="60" t="s">
        <v>31</v>
      </c>
      <c r="F773" s="224">
        <v>475000</v>
      </c>
      <c r="G773" s="86" t="s">
        <v>1306</v>
      </c>
      <c r="H773" s="588">
        <v>44603</v>
      </c>
    </row>
    <row r="774" spans="1:11" x14ac:dyDescent="0.25">
      <c r="A774" s="668">
        <v>774</v>
      </c>
      <c r="B774" s="60" t="s">
        <v>9400</v>
      </c>
      <c r="C774" s="64" t="s">
        <v>13029</v>
      </c>
      <c r="D774" s="71">
        <v>1</v>
      </c>
      <c r="E774" s="60" t="s">
        <v>31</v>
      </c>
      <c r="F774" s="224">
        <v>475000</v>
      </c>
      <c r="G774" s="86" t="s">
        <v>1306</v>
      </c>
      <c r="H774" s="588">
        <v>44603</v>
      </c>
    </row>
    <row r="775" spans="1:11" x14ac:dyDescent="0.25">
      <c r="A775" s="668">
        <v>775</v>
      </c>
      <c r="B775" s="60" t="s">
        <v>7535</v>
      </c>
      <c r="C775" s="75" t="s">
        <v>13031</v>
      </c>
      <c r="D775" s="65">
        <v>1</v>
      </c>
      <c r="E775" s="66" t="s">
        <v>31</v>
      </c>
      <c r="F775" s="68">
        <v>3750000</v>
      </c>
      <c r="G775" s="364" t="s">
        <v>14245</v>
      </c>
      <c r="H775" s="588">
        <v>44603</v>
      </c>
    </row>
    <row r="776" spans="1:11" x14ac:dyDescent="0.25">
      <c r="A776" s="668">
        <v>776</v>
      </c>
      <c r="B776" s="60" t="s">
        <v>7535</v>
      </c>
      <c r="C776" s="75" t="s">
        <v>13033</v>
      </c>
      <c r="D776" s="65">
        <v>1</v>
      </c>
      <c r="E776" s="76" t="s">
        <v>31</v>
      </c>
      <c r="F776" s="68">
        <v>3750000</v>
      </c>
      <c r="G776" s="364" t="s">
        <v>14245</v>
      </c>
      <c r="H776" s="588">
        <v>44603</v>
      </c>
    </row>
    <row r="777" spans="1:11" x14ac:dyDescent="0.25">
      <c r="A777" s="668">
        <v>777</v>
      </c>
      <c r="B777" s="60" t="s">
        <v>7535</v>
      </c>
      <c r="C777" s="60" t="s">
        <v>13034</v>
      </c>
      <c r="D777" s="65">
        <v>1</v>
      </c>
      <c r="E777" s="76" t="s">
        <v>31</v>
      </c>
      <c r="F777" s="68">
        <v>3750000</v>
      </c>
      <c r="G777" s="364" t="s">
        <v>696</v>
      </c>
      <c r="H777" s="588">
        <v>44603</v>
      </c>
    </row>
    <row r="778" spans="1:11" x14ac:dyDescent="0.25">
      <c r="A778" s="668">
        <v>778</v>
      </c>
      <c r="B778" s="60" t="s">
        <v>7535</v>
      </c>
      <c r="C778" s="60" t="s">
        <v>13035</v>
      </c>
      <c r="D778" s="65">
        <v>1</v>
      </c>
      <c r="E778" s="76" t="s">
        <v>31</v>
      </c>
      <c r="F778" s="68">
        <v>3750000</v>
      </c>
      <c r="G778" s="364" t="s">
        <v>696</v>
      </c>
      <c r="H778" s="588">
        <v>44603</v>
      </c>
    </row>
    <row r="779" spans="1:11" x14ac:dyDescent="0.25">
      <c r="A779" s="668">
        <v>779</v>
      </c>
      <c r="B779" s="60" t="s">
        <v>9556</v>
      </c>
      <c r="C779" s="75" t="s">
        <v>14418</v>
      </c>
      <c r="D779" s="65">
        <v>1</v>
      </c>
      <c r="E779" s="66" t="s">
        <v>31</v>
      </c>
      <c r="F779" s="72">
        <v>1400000</v>
      </c>
      <c r="G779" s="86" t="s">
        <v>147</v>
      </c>
      <c r="H779" s="588">
        <v>44662</v>
      </c>
      <c r="I779" s="353" t="s">
        <v>14419</v>
      </c>
      <c r="J779" s="60" t="s">
        <v>13820</v>
      </c>
    </row>
    <row r="780" spans="1:11" x14ac:dyDescent="0.25">
      <c r="A780" s="668">
        <v>780</v>
      </c>
      <c r="B780" s="60" t="s">
        <v>465</v>
      </c>
      <c r="C780" s="60" t="s">
        <v>14420</v>
      </c>
      <c r="D780" s="65">
        <v>1</v>
      </c>
      <c r="E780" s="60" t="s">
        <v>31</v>
      </c>
      <c r="F780" s="90">
        <v>1700000</v>
      </c>
      <c r="G780" s="86" t="s">
        <v>671</v>
      </c>
      <c r="H780" s="588">
        <v>44692</v>
      </c>
    </row>
    <row r="781" spans="1:11" x14ac:dyDescent="0.25">
      <c r="A781" s="668">
        <v>781</v>
      </c>
      <c r="B781" s="60" t="s">
        <v>465</v>
      </c>
      <c r="C781" s="60" t="s">
        <v>14421</v>
      </c>
      <c r="D781" s="65">
        <v>1</v>
      </c>
      <c r="E781" s="60" t="s">
        <v>31</v>
      </c>
      <c r="F781" s="90">
        <v>1700000</v>
      </c>
      <c r="G781" s="86" t="s">
        <v>671</v>
      </c>
      <c r="H781" s="588">
        <v>44692</v>
      </c>
    </row>
    <row r="782" spans="1:11" x14ac:dyDescent="0.25">
      <c r="A782" s="668">
        <v>782</v>
      </c>
      <c r="B782" s="60" t="s">
        <v>9556</v>
      </c>
      <c r="C782" s="60" t="s">
        <v>14422</v>
      </c>
      <c r="D782" s="65">
        <v>1</v>
      </c>
      <c r="E782" s="60" t="s">
        <v>31</v>
      </c>
      <c r="F782" s="90">
        <v>1400000</v>
      </c>
      <c r="G782" s="86" t="s">
        <v>671</v>
      </c>
      <c r="H782" s="588">
        <v>44692</v>
      </c>
      <c r="I782" s="353" t="s">
        <v>14423</v>
      </c>
      <c r="J782" s="60" t="s">
        <v>13820</v>
      </c>
      <c r="K782" s="77" t="s">
        <v>14424</v>
      </c>
    </row>
    <row r="783" spans="1:11" x14ac:dyDescent="0.25">
      <c r="A783" s="668">
        <v>783</v>
      </c>
      <c r="B783" s="60" t="s">
        <v>465</v>
      </c>
      <c r="C783" s="60" t="s">
        <v>14425</v>
      </c>
      <c r="D783" s="71">
        <v>1</v>
      </c>
      <c r="E783" s="60" t="s">
        <v>31</v>
      </c>
      <c r="F783" s="90">
        <v>1700000</v>
      </c>
      <c r="G783" s="86" t="s">
        <v>198</v>
      </c>
      <c r="H783" s="588">
        <v>44692</v>
      </c>
      <c r="I783" s="353" t="s">
        <v>14426</v>
      </c>
      <c r="J783" s="60" t="s">
        <v>14231</v>
      </c>
      <c r="K783" s="77" t="s">
        <v>14427</v>
      </c>
    </row>
    <row r="784" spans="1:11" x14ac:dyDescent="0.25">
      <c r="A784" s="668">
        <v>784</v>
      </c>
      <c r="B784" s="60" t="s">
        <v>465</v>
      </c>
      <c r="C784" s="60" t="s">
        <v>14428</v>
      </c>
      <c r="D784" s="71">
        <v>1</v>
      </c>
      <c r="E784" s="60" t="s">
        <v>31</v>
      </c>
      <c r="F784" s="90">
        <v>1700000</v>
      </c>
      <c r="G784" s="86" t="s">
        <v>198</v>
      </c>
      <c r="H784" s="588">
        <v>44692</v>
      </c>
      <c r="I784" s="353" t="s">
        <v>14429</v>
      </c>
      <c r="J784" s="60" t="s">
        <v>13746</v>
      </c>
      <c r="K784" s="77" t="s">
        <v>14430</v>
      </c>
    </row>
    <row r="785" spans="1:11" x14ac:dyDescent="0.25">
      <c r="A785" s="668">
        <v>785</v>
      </c>
      <c r="B785" s="60" t="s">
        <v>115</v>
      </c>
      <c r="C785" s="60" t="s">
        <v>14431</v>
      </c>
      <c r="D785" s="65">
        <v>1</v>
      </c>
      <c r="E785" s="71" t="s">
        <v>71</v>
      </c>
      <c r="F785" s="72">
        <v>2100000</v>
      </c>
      <c r="G785" s="86" t="s">
        <v>2058</v>
      </c>
      <c r="H785" s="588">
        <v>44692</v>
      </c>
    </row>
    <row r="786" spans="1:11" x14ac:dyDescent="0.25">
      <c r="A786" s="668">
        <v>786</v>
      </c>
      <c r="B786" s="60" t="s">
        <v>115</v>
      </c>
      <c r="C786" s="87" t="s">
        <v>14432</v>
      </c>
      <c r="D786" s="65">
        <v>1</v>
      </c>
      <c r="E786" s="66" t="s">
        <v>71</v>
      </c>
      <c r="F786" s="67">
        <v>2100000</v>
      </c>
      <c r="G786" s="86" t="s">
        <v>2058</v>
      </c>
      <c r="H786" s="588">
        <v>44692</v>
      </c>
    </row>
    <row r="787" spans="1:11" x14ac:dyDescent="0.25">
      <c r="A787" s="668">
        <v>787</v>
      </c>
      <c r="B787" s="60" t="s">
        <v>465</v>
      </c>
      <c r="C787" s="353" t="s">
        <v>14433</v>
      </c>
      <c r="D787" s="65">
        <v>1</v>
      </c>
      <c r="E787" s="76" t="s">
        <v>31</v>
      </c>
      <c r="F787" s="72">
        <v>1700000</v>
      </c>
      <c r="G787" s="86" t="s">
        <v>667</v>
      </c>
      <c r="H787" s="588">
        <v>44692</v>
      </c>
      <c r="I787" s="353" t="s">
        <v>14434</v>
      </c>
      <c r="J787" s="60" t="s">
        <v>13820</v>
      </c>
      <c r="K787" s="77" t="s">
        <v>14435</v>
      </c>
    </row>
    <row r="788" spans="1:11" x14ac:dyDescent="0.25">
      <c r="A788" s="668">
        <v>788</v>
      </c>
      <c r="B788" s="60" t="s">
        <v>465</v>
      </c>
      <c r="C788" s="353" t="s">
        <v>14436</v>
      </c>
      <c r="D788" s="60">
        <v>1</v>
      </c>
      <c r="E788" s="60" t="s">
        <v>31</v>
      </c>
      <c r="F788" s="72">
        <v>1700000</v>
      </c>
      <c r="G788" s="86" t="s">
        <v>667</v>
      </c>
      <c r="H788" s="588">
        <v>44692</v>
      </c>
      <c r="I788" s="353" t="s">
        <v>13371</v>
      </c>
      <c r="J788" s="60" t="s">
        <v>14437</v>
      </c>
      <c r="K788" s="77" t="s">
        <v>14435</v>
      </c>
    </row>
    <row r="789" spans="1:11" x14ac:dyDescent="0.25">
      <c r="A789" s="668">
        <v>789</v>
      </c>
      <c r="B789" s="60" t="s">
        <v>9556</v>
      </c>
      <c r="C789" s="60" t="s">
        <v>14438</v>
      </c>
      <c r="D789" s="65">
        <v>1</v>
      </c>
      <c r="E789" s="66" t="s">
        <v>31</v>
      </c>
      <c r="F789" s="89">
        <v>1400000</v>
      </c>
      <c r="G789" s="86" t="s">
        <v>1146</v>
      </c>
      <c r="H789" s="588">
        <v>44753</v>
      </c>
      <c r="I789" s="353" t="s">
        <v>14439</v>
      </c>
      <c r="J789" s="60" t="s">
        <v>13820</v>
      </c>
      <c r="K789" s="77" t="s">
        <v>14440</v>
      </c>
    </row>
    <row r="790" spans="1:11" x14ac:dyDescent="0.25">
      <c r="A790" s="668">
        <v>790</v>
      </c>
      <c r="B790" s="60" t="s">
        <v>465</v>
      </c>
      <c r="C790" s="60" t="s">
        <v>14441</v>
      </c>
      <c r="D790" s="71">
        <v>1</v>
      </c>
      <c r="E790" s="60" t="s">
        <v>31</v>
      </c>
      <c r="F790" s="411">
        <v>1700000</v>
      </c>
      <c r="G790" s="86" t="s">
        <v>160</v>
      </c>
      <c r="H790" s="588">
        <v>44784</v>
      </c>
    </row>
    <row r="791" spans="1:11" x14ac:dyDescent="0.25">
      <c r="A791" s="668">
        <v>791</v>
      </c>
      <c r="B791" s="111" t="s">
        <v>465</v>
      </c>
      <c r="C791" s="64" t="s">
        <v>14442</v>
      </c>
      <c r="D791" s="71">
        <v>1</v>
      </c>
      <c r="E791" s="60" t="s">
        <v>31</v>
      </c>
      <c r="F791" s="411">
        <v>1700000</v>
      </c>
      <c r="G791" s="86" t="s">
        <v>160</v>
      </c>
      <c r="H791" s="588">
        <v>44784</v>
      </c>
    </row>
    <row r="792" spans="1:11" x14ac:dyDescent="0.25">
      <c r="A792" s="668">
        <v>792</v>
      </c>
      <c r="B792" s="79" t="s">
        <v>3442</v>
      </c>
      <c r="C792" s="77" t="s">
        <v>13091</v>
      </c>
      <c r="D792" s="65">
        <v>1</v>
      </c>
      <c r="E792" s="411" t="s">
        <v>31</v>
      </c>
      <c r="F792" s="67">
        <v>1650000</v>
      </c>
      <c r="G792" s="86" t="s">
        <v>687</v>
      </c>
      <c r="H792" s="588">
        <v>44784</v>
      </c>
    </row>
    <row r="793" spans="1:11" x14ac:dyDescent="0.25">
      <c r="A793" s="668">
        <v>793</v>
      </c>
      <c r="B793" s="79" t="s">
        <v>3442</v>
      </c>
      <c r="C793" s="77" t="s">
        <v>13092</v>
      </c>
      <c r="D793" s="65">
        <v>1</v>
      </c>
      <c r="E793" s="118" t="s">
        <v>31</v>
      </c>
      <c r="F793" s="72">
        <v>1650000</v>
      </c>
      <c r="G793" s="86" t="s">
        <v>687</v>
      </c>
      <c r="H793" s="588">
        <v>44784</v>
      </c>
    </row>
    <row r="794" spans="1:11" x14ac:dyDescent="0.25">
      <c r="A794" s="668">
        <v>794</v>
      </c>
      <c r="B794" s="60" t="s">
        <v>465</v>
      </c>
      <c r="C794" s="60" t="s">
        <v>13097</v>
      </c>
      <c r="D794" s="60">
        <v>1</v>
      </c>
      <c r="E794" s="60" t="s">
        <v>31</v>
      </c>
      <c r="F794" s="61">
        <v>1700000</v>
      </c>
      <c r="G794" s="69" t="s">
        <v>13098</v>
      </c>
      <c r="H794" s="588">
        <v>44784</v>
      </c>
    </row>
    <row r="795" spans="1:11" x14ac:dyDescent="0.25">
      <c r="A795" s="668">
        <v>795</v>
      </c>
      <c r="B795" s="60" t="s">
        <v>465</v>
      </c>
      <c r="C795" s="60" t="s">
        <v>13100</v>
      </c>
      <c r="D795" s="60">
        <v>1</v>
      </c>
      <c r="E795" s="60" t="s">
        <v>31</v>
      </c>
      <c r="F795" s="61">
        <v>1700000</v>
      </c>
      <c r="G795" s="86" t="s">
        <v>13098</v>
      </c>
      <c r="H795" s="588">
        <v>44784</v>
      </c>
    </row>
    <row r="796" spans="1:11" x14ac:dyDescent="0.25">
      <c r="A796" s="668">
        <v>796</v>
      </c>
      <c r="B796" s="60" t="s">
        <v>9400</v>
      </c>
      <c r="C796" s="353" t="s">
        <v>14443</v>
      </c>
      <c r="D796" s="65">
        <v>1</v>
      </c>
      <c r="E796" s="76" t="s">
        <v>31</v>
      </c>
      <c r="F796" s="72">
        <v>475000</v>
      </c>
      <c r="G796" s="86" t="s">
        <v>138</v>
      </c>
      <c r="H796" s="588">
        <v>44815</v>
      </c>
    </row>
    <row r="797" spans="1:11" x14ac:dyDescent="0.25">
      <c r="A797" s="668">
        <v>797</v>
      </c>
      <c r="B797" s="60" t="s">
        <v>9400</v>
      </c>
      <c r="C797" s="60" t="s">
        <v>14444</v>
      </c>
      <c r="D797" s="88">
        <v>1</v>
      </c>
      <c r="E797" s="71" t="s">
        <v>31</v>
      </c>
      <c r="F797" s="72">
        <v>475000</v>
      </c>
      <c r="G797" s="86" t="s">
        <v>138</v>
      </c>
      <c r="H797" s="588">
        <v>44815</v>
      </c>
    </row>
    <row r="798" spans="1:11" x14ac:dyDescent="0.25">
      <c r="A798" s="668">
        <v>798</v>
      </c>
      <c r="B798" s="60" t="s">
        <v>9556</v>
      </c>
      <c r="C798" s="87" t="s">
        <v>14445</v>
      </c>
      <c r="D798" s="65">
        <v>1</v>
      </c>
      <c r="E798" s="76" t="s">
        <v>31</v>
      </c>
      <c r="F798" s="224">
        <v>1400000</v>
      </c>
      <c r="G798" s="86" t="s">
        <v>1306</v>
      </c>
      <c r="H798" s="588">
        <v>44815</v>
      </c>
    </row>
    <row r="799" spans="1:11" x14ac:dyDescent="0.25">
      <c r="A799" s="668">
        <v>799</v>
      </c>
      <c r="B799" s="60" t="s">
        <v>9400</v>
      </c>
      <c r="C799" s="75" t="s">
        <v>14446</v>
      </c>
      <c r="D799" s="65">
        <v>1</v>
      </c>
      <c r="E799" s="71" t="s">
        <v>31</v>
      </c>
      <c r="F799" s="72">
        <v>475000</v>
      </c>
      <c r="G799" s="86" t="s">
        <v>147</v>
      </c>
      <c r="H799" s="588">
        <v>44845</v>
      </c>
    </row>
    <row r="800" spans="1:11" x14ac:dyDescent="0.25">
      <c r="A800" s="668">
        <v>800</v>
      </c>
      <c r="B800" s="60" t="s">
        <v>115</v>
      </c>
      <c r="C800" s="60" t="s">
        <v>14447</v>
      </c>
      <c r="D800" s="71">
        <v>1</v>
      </c>
      <c r="E800" s="60" t="s">
        <v>31</v>
      </c>
      <c r="F800" s="411">
        <v>2100000</v>
      </c>
      <c r="G800" s="86" t="s">
        <v>1105</v>
      </c>
      <c r="H800" s="588">
        <v>44845</v>
      </c>
    </row>
    <row r="801" spans="1:11" x14ac:dyDescent="0.25">
      <c r="A801" s="668">
        <v>801</v>
      </c>
      <c r="B801" s="60" t="s">
        <v>115</v>
      </c>
      <c r="C801" s="60" t="s">
        <v>14448</v>
      </c>
      <c r="D801" s="71">
        <v>1</v>
      </c>
      <c r="E801" s="60" t="s">
        <v>31</v>
      </c>
      <c r="F801" s="411">
        <v>2100000</v>
      </c>
      <c r="G801" s="86" t="s">
        <v>1105</v>
      </c>
      <c r="H801" s="588">
        <v>44845</v>
      </c>
    </row>
    <row r="802" spans="1:11" x14ac:dyDescent="0.25">
      <c r="A802" s="668">
        <v>802</v>
      </c>
      <c r="B802" s="60" t="s">
        <v>12037</v>
      </c>
      <c r="C802" s="60" t="s">
        <v>13119</v>
      </c>
      <c r="D802" s="65">
        <v>1</v>
      </c>
      <c r="E802" s="76" t="s">
        <v>31</v>
      </c>
      <c r="F802" s="68">
        <v>1400000</v>
      </c>
      <c r="G802" s="86" t="s">
        <v>1266</v>
      </c>
      <c r="H802" s="588">
        <v>44845</v>
      </c>
    </row>
    <row r="803" spans="1:11" x14ac:dyDescent="0.25">
      <c r="A803" s="668">
        <v>803</v>
      </c>
      <c r="B803" s="60" t="s">
        <v>12037</v>
      </c>
      <c r="C803" s="60" t="s">
        <v>13121</v>
      </c>
      <c r="D803" s="60">
        <v>1</v>
      </c>
      <c r="E803" s="76" t="s">
        <v>31</v>
      </c>
      <c r="F803" s="68">
        <v>1400000</v>
      </c>
      <c r="G803" s="86" t="s">
        <v>1266</v>
      </c>
      <c r="H803" s="588">
        <v>44845</v>
      </c>
    </row>
    <row r="804" spans="1:11" x14ac:dyDescent="0.25">
      <c r="A804" s="668">
        <v>804</v>
      </c>
      <c r="B804" s="60" t="s">
        <v>12037</v>
      </c>
      <c r="C804" s="87" t="s">
        <v>13122</v>
      </c>
      <c r="D804" s="60">
        <v>1</v>
      </c>
      <c r="E804" s="76" t="s">
        <v>31</v>
      </c>
      <c r="F804" s="68">
        <v>1400000</v>
      </c>
      <c r="G804" s="86" t="s">
        <v>1266</v>
      </c>
      <c r="H804" s="588">
        <v>44845</v>
      </c>
    </row>
    <row r="805" spans="1:11" x14ac:dyDescent="0.25">
      <c r="A805" s="668">
        <v>805</v>
      </c>
      <c r="B805" s="60" t="s">
        <v>12037</v>
      </c>
      <c r="C805" s="75" t="s">
        <v>13123</v>
      </c>
      <c r="D805" s="60">
        <v>1</v>
      </c>
      <c r="E805" s="76" t="s">
        <v>31</v>
      </c>
      <c r="F805" s="68">
        <v>1400000</v>
      </c>
      <c r="G805" s="86" t="s">
        <v>1266</v>
      </c>
      <c r="H805" s="588">
        <v>44845</v>
      </c>
    </row>
    <row r="806" spans="1:11" x14ac:dyDescent="0.25">
      <c r="A806" s="668">
        <v>806</v>
      </c>
      <c r="B806" s="60" t="s">
        <v>465</v>
      </c>
      <c r="C806" s="75" t="s">
        <v>13124</v>
      </c>
      <c r="D806" s="65">
        <v>1</v>
      </c>
      <c r="E806" s="76" t="s">
        <v>31</v>
      </c>
      <c r="F806" s="67">
        <v>1700000</v>
      </c>
      <c r="G806" s="86" t="s">
        <v>1266</v>
      </c>
      <c r="H806" s="588">
        <v>44845</v>
      </c>
    </row>
    <row r="807" spans="1:11" x14ac:dyDescent="0.25">
      <c r="A807" s="668">
        <v>807</v>
      </c>
      <c r="B807" s="60" t="s">
        <v>465</v>
      </c>
      <c r="C807" s="188" t="s">
        <v>13125</v>
      </c>
      <c r="D807" s="65">
        <v>1</v>
      </c>
      <c r="E807" s="76" t="s">
        <v>31</v>
      </c>
      <c r="F807" s="67">
        <v>1700000</v>
      </c>
      <c r="G807" s="86" t="s">
        <v>1266</v>
      </c>
      <c r="H807" s="588">
        <v>44845</v>
      </c>
    </row>
    <row r="808" spans="1:11" x14ac:dyDescent="0.25">
      <c r="A808" s="668">
        <v>808</v>
      </c>
      <c r="B808" s="60" t="s">
        <v>465</v>
      </c>
      <c r="C808" s="87" t="s">
        <v>13126</v>
      </c>
      <c r="D808" s="65">
        <v>1</v>
      </c>
      <c r="E808" s="76" t="s">
        <v>31</v>
      </c>
      <c r="F808" s="67">
        <v>1700000</v>
      </c>
      <c r="G808" s="86" t="s">
        <v>1266</v>
      </c>
      <c r="H808" s="588">
        <v>44845</v>
      </c>
    </row>
    <row r="809" spans="1:11" x14ac:dyDescent="0.25">
      <c r="A809" s="668">
        <v>809</v>
      </c>
      <c r="B809" s="60" t="s">
        <v>465</v>
      </c>
      <c r="C809" s="60" t="s">
        <v>13127</v>
      </c>
      <c r="D809" s="60">
        <v>1</v>
      </c>
      <c r="E809" s="76" t="s">
        <v>31</v>
      </c>
      <c r="F809" s="67">
        <v>1700000</v>
      </c>
      <c r="G809" s="86" t="s">
        <v>1266</v>
      </c>
      <c r="H809" s="588">
        <v>44845</v>
      </c>
    </row>
    <row r="810" spans="1:11" x14ac:dyDescent="0.25">
      <c r="A810" s="668">
        <v>810</v>
      </c>
      <c r="B810" s="60" t="s">
        <v>12037</v>
      </c>
      <c r="C810" s="60" t="s">
        <v>14449</v>
      </c>
      <c r="D810" s="60">
        <v>1</v>
      </c>
      <c r="E810" s="71" t="s">
        <v>31</v>
      </c>
      <c r="F810" s="61">
        <v>1400000</v>
      </c>
      <c r="G810" s="86" t="s">
        <v>3239</v>
      </c>
      <c r="H810" s="588">
        <v>44876</v>
      </c>
      <c r="I810" s="353" t="s">
        <v>14450</v>
      </c>
      <c r="J810" s="60" t="s">
        <v>13820</v>
      </c>
      <c r="K810" s="77" t="s">
        <v>14451</v>
      </c>
    </row>
    <row r="811" spans="1:11" x14ac:dyDescent="0.25">
      <c r="A811" s="668">
        <v>811</v>
      </c>
      <c r="B811" s="60" t="s">
        <v>115</v>
      </c>
      <c r="C811" s="75" t="s">
        <v>14452</v>
      </c>
      <c r="D811" s="88">
        <v>1</v>
      </c>
      <c r="E811" s="118" t="s">
        <v>71</v>
      </c>
      <c r="F811" s="68">
        <v>2100000</v>
      </c>
      <c r="G811" s="86" t="s">
        <v>198</v>
      </c>
      <c r="H811" s="588">
        <v>44876</v>
      </c>
    </row>
    <row r="812" spans="1:11" x14ac:dyDescent="0.25">
      <c r="A812" s="668">
        <v>812</v>
      </c>
      <c r="B812" s="60" t="s">
        <v>115</v>
      </c>
      <c r="C812" s="75" t="s">
        <v>14453</v>
      </c>
      <c r="D812" s="65">
        <v>1</v>
      </c>
      <c r="E812" s="118" t="s">
        <v>71</v>
      </c>
      <c r="F812" s="68">
        <v>2100000</v>
      </c>
      <c r="G812" s="86" t="s">
        <v>198</v>
      </c>
      <c r="H812" s="588">
        <v>44876</v>
      </c>
    </row>
    <row r="813" spans="1:11" x14ac:dyDescent="0.25">
      <c r="A813" s="668">
        <v>813</v>
      </c>
      <c r="B813" s="60" t="s">
        <v>115</v>
      </c>
      <c r="C813" s="75" t="s">
        <v>14454</v>
      </c>
      <c r="D813" s="60">
        <v>1</v>
      </c>
      <c r="E813" s="118" t="s">
        <v>71</v>
      </c>
      <c r="F813" s="68">
        <v>2100000</v>
      </c>
      <c r="G813" s="86" t="s">
        <v>198</v>
      </c>
      <c r="H813" s="588">
        <v>44876</v>
      </c>
    </row>
    <row r="814" spans="1:11" x14ac:dyDescent="0.25">
      <c r="A814" s="668">
        <v>814</v>
      </c>
      <c r="B814" s="60" t="s">
        <v>115</v>
      </c>
      <c r="C814" s="87" t="s">
        <v>14455</v>
      </c>
      <c r="D814" s="65">
        <v>1</v>
      </c>
      <c r="E814" s="118" t="s">
        <v>71</v>
      </c>
      <c r="F814" s="68">
        <v>2100000</v>
      </c>
      <c r="G814" s="86" t="s">
        <v>198</v>
      </c>
      <c r="H814" s="588">
        <v>44876</v>
      </c>
    </row>
    <row r="815" spans="1:11" x14ac:dyDescent="0.25">
      <c r="A815" s="668">
        <v>815</v>
      </c>
      <c r="B815" s="60" t="s">
        <v>465</v>
      </c>
      <c r="C815" s="75" t="s">
        <v>14456</v>
      </c>
      <c r="D815" s="60">
        <v>1</v>
      </c>
      <c r="E815" s="118" t="s">
        <v>31</v>
      </c>
      <c r="F815" s="68">
        <v>1700000</v>
      </c>
      <c r="G815" s="86" t="s">
        <v>536</v>
      </c>
      <c r="H815" s="588">
        <v>44906</v>
      </c>
    </row>
    <row r="816" spans="1:11" x14ac:dyDescent="0.25">
      <c r="A816" s="668">
        <v>816</v>
      </c>
      <c r="B816" s="60" t="s">
        <v>465</v>
      </c>
      <c r="C816" s="87" t="s">
        <v>14457</v>
      </c>
      <c r="D816" s="65">
        <v>1</v>
      </c>
      <c r="E816" s="118" t="s">
        <v>31</v>
      </c>
      <c r="F816" s="68">
        <v>1700000</v>
      </c>
      <c r="G816" s="86" t="s">
        <v>536</v>
      </c>
      <c r="H816" s="588">
        <v>44906</v>
      </c>
    </row>
    <row r="817" spans="1:13" x14ac:dyDescent="0.25">
      <c r="A817" s="668">
        <v>817</v>
      </c>
      <c r="B817" s="60" t="s">
        <v>12037</v>
      </c>
      <c r="C817" s="60" t="s">
        <v>14458</v>
      </c>
      <c r="D817" s="88">
        <v>1</v>
      </c>
      <c r="E817" s="71" t="s">
        <v>31</v>
      </c>
      <c r="F817" s="72">
        <v>1400000</v>
      </c>
      <c r="G817" s="86" t="s">
        <v>536</v>
      </c>
      <c r="H817" s="588">
        <v>44906</v>
      </c>
    </row>
    <row r="818" spans="1:13" x14ac:dyDescent="0.25">
      <c r="A818" s="668">
        <v>818</v>
      </c>
      <c r="B818" s="79" t="s">
        <v>101</v>
      </c>
      <c r="C818" s="75" t="s">
        <v>13145</v>
      </c>
      <c r="D818" s="60">
        <v>1</v>
      </c>
      <c r="E818" s="118" t="s">
        <v>31</v>
      </c>
      <c r="F818" s="61">
        <v>3400000</v>
      </c>
      <c r="G818" s="69" t="s">
        <v>13146</v>
      </c>
      <c r="H818" s="588">
        <v>44906</v>
      </c>
    </row>
    <row r="819" spans="1:13" x14ac:dyDescent="0.25">
      <c r="A819" s="668">
        <v>819</v>
      </c>
      <c r="B819" s="79" t="s">
        <v>101</v>
      </c>
      <c r="C819" s="60" t="s">
        <v>13148</v>
      </c>
      <c r="D819" s="88">
        <v>1</v>
      </c>
      <c r="E819" s="71" t="s">
        <v>31</v>
      </c>
      <c r="F819" s="72">
        <v>3400000</v>
      </c>
      <c r="G819" s="69" t="s">
        <v>13146</v>
      </c>
      <c r="H819" s="588">
        <v>44906</v>
      </c>
    </row>
    <row r="820" spans="1:13" x14ac:dyDescent="0.25">
      <c r="A820" s="668">
        <v>820</v>
      </c>
      <c r="B820" s="60" t="s">
        <v>12037</v>
      </c>
      <c r="C820" s="75" t="s">
        <v>13157</v>
      </c>
      <c r="D820" s="65">
        <v>1</v>
      </c>
      <c r="E820" s="66" t="s">
        <v>31</v>
      </c>
      <c r="F820" s="72">
        <v>1400000</v>
      </c>
      <c r="G820" s="86" t="s">
        <v>13158</v>
      </c>
      <c r="H820" s="588">
        <v>44906</v>
      </c>
    </row>
    <row r="821" spans="1:13" x14ac:dyDescent="0.25">
      <c r="A821" s="668">
        <v>821</v>
      </c>
      <c r="B821" s="60" t="s">
        <v>12037</v>
      </c>
      <c r="C821" s="75" t="s">
        <v>13160</v>
      </c>
      <c r="D821" s="65">
        <v>1</v>
      </c>
      <c r="E821" s="118" t="s">
        <v>31</v>
      </c>
      <c r="F821" s="72">
        <v>1400000</v>
      </c>
      <c r="G821" s="86" t="s">
        <v>13158</v>
      </c>
      <c r="H821" s="588">
        <v>44906</v>
      </c>
    </row>
    <row r="822" spans="1:13" x14ac:dyDescent="0.25">
      <c r="A822" s="668">
        <v>822</v>
      </c>
      <c r="B822" s="60" t="s">
        <v>471</v>
      </c>
      <c r="C822" s="75" t="s">
        <v>13161</v>
      </c>
      <c r="D822" s="60">
        <v>1</v>
      </c>
      <c r="E822" s="118" t="s">
        <v>31</v>
      </c>
      <c r="F822" s="61">
        <v>3700000</v>
      </c>
      <c r="G822" s="86" t="s">
        <v>13162</v>
      </c>
      <c r="H822" s="588">
        <v>44906</v>
      </c>
    </row>
    <row r="823" spans="1:13" x14ac:dyDescent="0.25">
      <c r="A823" s="668">
        <v>823</v>
      </c>
      <c r="B823" s="60" t="s">
        <v>471</v>
      </c>
      <c r="C823" s="60" t="s">
        <v>13163</v>
      </c>
      <c r="D823" s="65">
        <v>1</v>
      </c>
      <c r="E823" s="76" t="s">
        <v>31</v>
      </c>
      <c r="F823" s="61">
        <v>3700000</v>
      </c>
      <c r="G823" s="86" t="s">
        <v>13162</v>
      </c>
      <c r="H823" s="588">
        <v>44906</v>
      </c>
    </row>
    <row r="824" spans="1:13" x14ac:dyDescent="0.25">
      <c r="A824" s="668">
        <v>824</v>
      </c>
      <c r="B824" s="79" t="s">
        <v>101</v>
      </c>
      <c r="C824" s="60" t="s">
        <v>13164</v>
      </c>
      <c r="D824" s="60">
        <v>1</v>
      </c>
      <c r="E824" s="76" t="s">
        <v>31</v>
      </c>
      <c r="F824" s="67">
        <v>3400000</v>
      </c>
      <c r="G824" s="86" t="s">
        <v>13165</v>
      </c>
      <c r="H824" s="588">
        <v>44906</v>
      </c>
    </row>
    <row r="825" spans="1:13" x14ac:dyDescent="0.25">
      <c r="A825" s="668">
        <v>825</v>
      </c>
      <c r="B825" s="79" t="s">
        <v>101</v>
      </c>
      <c r="C825" s="370" t="s">
        <v>13166</v>
      </c>
      <c r="D825" s="60">
        <v>1</v>
      </c>
      <c r="E825" s="76" t="s">
        <v>31</v>
      </c>
      <c r="F825" s="67">
        <v>3400000</v>
      </c>
      <c r="G825" s="86" t="s">
        <v>13165</v>
      </c>
      <c r="H825" s="588">
        <v>44906</v>
      </c>
    </row>
    <row r="826" spans="1:13" x14ac:dyDescent="0.25">
      <c r="A826" s="668">
        <v>826</v>
      </c>
      <c r="B826" s="79" t="s">
        <v>101</v>
      </c>
      <c r="C826" s="60" t="s">
        <v>13167</v>
      </c>
      <c r="D826" s="60">
        <v>1</v>
      </c>
      <c r="E826" s="60" t="s">
        <v>31</v>
      </c>
      <c r="F826" s="67">
        <v>3400000</v>
      </c>
      <c r="G826" s="364" t="s">
        <v>696</v>
      </c>
      <c r="H826" s="588">
        <v>44906</v>
      </c>
    </row>
    <row r="827" spans="1:13" x14ac:dyDescent="0.25">
      <c r="A827" s="668">
        <v>827</v>
      </c>
      <c r="B827" s="79" t="s">
        <v>3442</v>
      </c>
      <c r="C827" s="77" t="s">
        <v>13178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7673</v>
      </c>
    </row>
    <row r="828" spans="1:13" x14ac:dyDescent="0.25">
      <c r="A828" s="668">
        <v>828</v>
      </c>
      <c r="B828" s="79" t="s">
        <v>3442</v>
      </c>
      <c r="C828" s="77" t="s">
        <v>13180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7673</v>
      </c>
    </row>
    <row r="829" spans="1:13" x14ac:dyDescent="0.25">
      <c r="A829" s="668">
        <v>829</v>
      </c>
      <c r="B829" s="79" t="s">
        <v>3442</v>
      </c>
      <c r="C829" s="77" t="s">
        <v>13181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7673</v>
      </c>
      <c r="L829">
        <v>232063</v>
      </c>
      <c r="M829">
        <f>L829-194133</f>
        <v>37930</v>
      </c>
    </row>
    <row r="830" spans="1:13" x14ac:dyDescent="0.25">
      <c r="A830" s="668">
        <v>830</v>
      </c>
      <c r="B830" s="79" t="s">
        <v>3442</v>
      </c>
      <c r="C830" s="77" t="s">
        <v>13182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7673</v>
      </c>
    </row>
    <row r="831" spans="1:13" x14ac:dyDescent="0.25">
      <c r="A831" s="668">
        <v>831</v>
      </c>
      <c r="B831" s="79" t="s">
        <v>3442</v>
      </c>
      <c r="C831" s="77" t="s">
        <v>13183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7673</v>
      </c>
    </row>
    <row r="832" spans="1:13" x14ac:dyDescent="0.25">
      <c r="A832" s="668">
        <v>832</v>
      </c>
      <c r="B832" s="79" t="s">
        <v>3442</v>
      </c>
      <c r="C832" s="77" t="s">
        <v>13184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7673</v>
      </c>
    </row>
    <row r="833" spans="1:11" x14ac:dyDescent="0.25">
      <c r="A833" s="668">
        <v>833</v>
      </c>
      <c r="B833" s="79" t="s">
        <v>3442</v>
      </c>
      <c r="C833" s="77" t="s">
        <v>13168</v>
      </c>
      <c r="D833" s="71">
        <v>1</v>
      </c>
      <c r="E833" s="60" t="s">
        <v>31</v>
      </c>
      <c r="F833" s="67">
        <v>1650000</v>
      </c>
      <c r="G833" s="86" t="s">
        <v>7629</v>
      </c>
      <c r="H833" s="86" t="s">
        <v>7673</v>
      </c>
    </row>
    <row r="834" spans="1:11" x14ac:dyDescent="0.25">
      <c r="A834" s="668">
        <v>834</v>
      </c>
      <c r="B834" s="79" t="s">
        <v>3442</v>
      </c>
      <c r="C834" s="77" t="s">
        <v>13169</v>
      </c>
      <c r="D834" s="71">
        <v>1</v>
      </c>
      <c r="E834" s="60" t="s">
        <v>31</v>
      </c>
      <c r="F834" s="67">
        <v>1650000</v>
      </c>
      <c r="G834" s="86" t="s">
        <v>7629</v>
      </c>
      <c r="H834" s="86" t="s">
        <v>7673</v>
      </c>
    </row>
    <row r="835" spans="1:11" x14ac:dyDescent="0.25">
      <c r="A835" s="668">
        <v>835</v>
      </c>
      <c r="B835" s="79" t="s">
        <v>3442</v>
      </c>
      <c r="C835" s="77" t="s">
        <v>13170</v>
      </c>
      <c r="D835" s="71">
        <v>1</v>
      </c>
      <c r="E835" s="60" t="s">
        <v>31</v>
      </c>
      <c r="F835" s="67">
        <v>1650000</v>
      </c>
      <c r="G835" s="86" t="s">
        <v>7629</v>
      </c>
      <c r="H835" s="86" t="s">
        <v>7673</v>
      </c>
    </row>
    <row r="836" spans="1:11" x14ac:dyDescent="0.25">
      <c r="A836" s="668">
        <v>836</v>
      </c>
      <c r="B836" s="79" t="s">
        <v>3442</v>
      </c>
      <c r="C836" s="77" t="s">
        <v>13171</v>
      </c>
      <c r="D836" s="71">
        <v>1</v>
      </c>
      <c r="E836" s="60" t="s">
        <v>31</v>
      </c>
      <c r="F836" s="67">
        <v>1650000</v>
      </c>
      <c r="G836" s="86" t="s">
        <v>7629</v>
      </c>
      <c r="H836" s="86" t="s">
        <v>7673</v>
      </c>
    </row>
    <row r="837" spans="1:11" x14ac:dyDescent="0.25">
      <c r="A837" s="668">
        <v>837</v>
      </c>
      <c r="B837" s="79" t="s">
        <v>3442</v>
      </c>
      <c r="C837" s="77" t="s">
        <v>13172</v>
      </c>
      <c r="D837" s="71">
        <v>1</v>
      </c>
      <c r="E837" s="60" t="s">
        <v>31</v>
      </c>
      <c r="F837" s="67">
        <v>1650000</v>
      </c>
      <c r="G837" s="86" t="s">
        <v>7629</v>
      </c>
      <c r="H837" s="86" t="s">
        <v>7673</v>
      </c>
    </row>
    <row r="838" spans="1:11" x14ac:dyDescent="0.25">
      <c r="A838" s="668">
        <v>838</v>
      </c>
      <c r="B838" s="79" t="s">
        <v>3442</v>
      </c>
      <c r="C838" s="77" t="s">
        <v>13173</v>
      </c>
      <c r="D838" s="71">
        <v>1</v>
      </c>
      <c r="E838" s="60" t="s">
        <v>31</v>
      </c>
      <c r="F838" s="67">
        <v>1650000</v>
      </c>
      <c r="G838" s="86" t="s">
        <v>7629</v>
      </c>
      <c r="H838" s="86" t="s">
        <v>7673</v>
      </c>
    </row>
    <row r="839" spans="1:11" x14ac:dyDescent="0.25">
      <c r="A839" s="668">
        <v>839</v>
      </c>
      <c r="B839" s="79" t="s">
        <v>3442</v>
      </c>
      <c r="C839" s="77" t="s">
        <v>13174</v>
      </c>
      <c r="D839" s="71">
        <v>1</v>
      </c>
      <c r="E839" s="60" t="s">
        <v>31</v>
      </c>
      <c r="F839" s="67">
        <v>1650000</v>
      </c>
      <c r="G839" s="86" t="s">
        <v>7629</v>
      </c>
      <c r="H839" s="86" t="s">
        <v>7673</v>
      </c>
    </row>
    <row r="840" spans="1:11" x14ac:dyDescent="0.25">
      <c r="A840" s="668">
        <v>840</v>
      </c>
      <c r="B840" s="60" t="s">
        <v>115</v>
      </c>
      <c r="C840" s="60" t="s">
        <v>13190</v>
      </c>
      <c r="D840" s="71">
        <v>1</v>
      </c>
      <c r="E840" s="60" t="s">
        <v>31</v>
      </c>
      <c r="F840" s="411">
        <v>2100000</v>
      </c>
      <c r="G840" s="86" t="s">
        <v>2214</v>
      </c>
      <c r="H840" s="86" t="s">
        <v>7685</v>
      </c>
    </row>
    <row r="841" spans="1:11" x14ac:dyDescent="0.25">
      <c r="A841" s="668">
        <v>841</v>
      </c>
      <c r="B841" s="60" t="s">
        <v>115</v>
      </c>
      <c r="C841" s="60" t="s">
        <v>13191</v>
      </c>
      <c r="D841" s="71">
        <v>1</v>
      </c>
      <c r="E841" s="60" t="s">
        <v>31</v>
      </c>
      <c r="F841" s="411">
        <v>2100000</v>
      </c>
      <c r="G841" s="86" t="s">
        <v>2214</v>
      </c>
      <c r="H841" s="86" t="s">
        <v>7685</v>
      </c>
    </row>
    <row r="842" spans="1:11" x14ac:dyDescent="0.25">
      <c r="A842" s="668">
        <v>842</v>
      </c>
      <c r="B842" s="60" t="s">
        <v>471</v>
      </c>
      <c r="C842" s="378" t="s">
        <v>13215</v>
      </c>
      <c r="D842" s="71">
        <v>1</v>
      </c>
      <c r="E842" s="60" t="s">
        <v>31</v>
      </c>
      <c r="F842" s="411">
        <v>3700000</v>
      </c>
      <c r="G842" s="86" t="s">
        <v>1013</v>
      </c>
      <c r="H842" s="86" t="s">
        <v>7709</v>
      </c>
    </row>
    <row r="843" spans="1:11" x14ac:dyDescent="0.25">
      <c r="A843" s="668">
        <v>843</v>
      </c>
      <c r="B843" s="60" t="s">
        <v>465</v>
      </c>
      <c r="C843" s="353" t="s">
        <v>13224</v>
      </c>
      <c r="D843" s="71">
        <v>1</v>
      </c>
      <c r="E843" s="60" t="s">
        <v>31</v>
      </c>
      <c r="F843" s="68">
        <v>1700000</v>
      </c>
      <c r="G843" s="86" t="s">
        <v>14459</v>
      </c>
      <c r="H843" s="86" t="s">
        <v>7719</v>
      </c>
    </row>
    <row r="844" spans="1:11" x14ac:dyDescent="0.25">
      <c r="A844" s="668">
        <v>844</v>
      </c>
      <c r="B844" s="60" t="s">
        <v>465</v>
      </c>
      <c r="C844" s="77" t="s">
        <v>13227</v>
      </c>
      <c r="D844" s="71">
        <v>1</v>
      </c>
      <c r="E844" s="60" t="s">
        <v>31</v>
      </c>
      <c r="F844" s="68">
        <v>1700000</v>
      </c>
      <c r="G844" s="86" t="s">
        <v>14459</v>
      </c>
      <c r="H844" s="86" t="s">
        <v>7719</v>
      </c>
    </row>
    <row r="845" spans="1:11" x14ac:dyDescent="0.25">
      <c r="A845" s="668">
        <v>845</v>
      </c>
      <c r="B845" s="60" t="s">
        <v>465</v>
      </c>
      <c r="C845" s="353" t="s">
        <v>14460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7719</v>
      </c>
    </row>
    <row r="846" spans="1:11" x14ac:dyDescent="0.25">
      <c r="A846" s="668">
        <v>846</v>
      </c>
      <c r="B846" s="60" t="s">
        <v>465</v>
      </c>
      <c r="C846" s="353" t="s">
        <v>14461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7719</v>
      </c>
    </row>
    <row r="847" spans="1:11" x14ac:dyDescent="0.25">
      <c r="A847" s="668">
        <v>847</v>
      </c>
      <c r="B847" s="60" t="s">
        <v>115</v>
      </c>
      <c r="C847" s="75" t="s">
        <v>14462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7741</v>
      </c>
      <c r="I847" s="60" t="s">
        <v>11708</v>
      </c>
      <c r="J847" s="60" t="s">
        <v>13746</v>
      </c>
      <c r="K847" s="77" t="s">
        <v>5832</v>
      </c>
    </row>
    <row r="848" spans="1:11" x14ac:dyDescent="0.25">
      <c r="A848" s="668">
        <v>848</v>
      </c>
      <c r="B848" s="60" t="s">
        <v>115</v>
      </c>
      <c r="C848" s="75" t="s">
        <v>14463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7741</v>
      </c>
      <c r="I848" s="60" t="s">
        <v>11708</v>
      </c>
      <c r="J848" s="60" t="s">
        <v>13746</v>
      </c>
      <c r="K848" s="77" t="s">
        <v>5832</v>
      </c>
    </row>
    <row r="849" spans="1:10" x14ac:dyDescent="0.25">
      <c r="A849" s="668">
        <v>849</v>
      </c>
      <c r="B849" s="63" t="s">
        <v>12385</v>
      </c>
      <c r="C849" s="203" t="s">
        <v>13253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7750</v>
      </c>
    </row>
    <row r="850" spans="1:10" x14ac:dyDescent="0.25">
      <c r="A850" s="668">
        <v>850</v>
      </c>
      <c r="B850" s="63" t="s">
        <v>12385</v>
      </c>
      <c r="C850" s="60" t="s">
        <v>13255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7750</v>
      </c>
    </row>
    <row r="851" spans="1:10" x14ac:dyDescent="0.25">
      <c r="A851" s="668">
        <v>851</v>
      </c>
      <c r="B851" s="60" t="s">
        <v>12037</v>
      </c>
      <c r="C851" s="353" t="s">
        <v>13256</v>
      </c>
      <c r="D851" s="88">
        <v>1</v>
      </c>
      <c r="E851" s="71" t="s">
        <v>31</v>
      </c>
      <c r="F851" s="72">
        <v>1400000</v>
      </c>
      <c r="G851" s="69" t="s">
        <v>13257</v>
      </c>
      <c r="H851" s="86" t="s">
        <v>7750</v>
      </c>
    </row>
    <row r="852" spans="1:10" x14ac:dyDescent="0.25">
      <c r="A852" s="668">
        <v>852</v>
      </c>
      <c r="B852" s="63" t="s">
        <v>12385</v>
      </c>
      <c r="C852" s="75" t="s">
        <v>13262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7762</v>
      </c>
    </row>
    <row r="853" spans="1:10" x14ac:dyDescent="0.25">
      <c r="A853" s="668">
        <v>853</v>
      </c>
      <c r="B853" s="63" t="s">
        <v>12385</v>
      </c>
      <c r="C853" s="87" t="s">
        <v>13264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7762</v>
      </c>
    </row>
    <row r="854" spans="1:10" x14ac:dyDescent="0.25">
      <c r="A854" s="668">
        <v>854</v>
      </c>
      <c r="B854" s="60" t="s">
        <v>115</v>
      </c>
      <c r="C854" s="60" t="s">
        <v>14464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7781</v>
      </c>
      <c r="I854" s="60" t="s">
        <v>11941</v>
      </c>
      <c r="J854" s="60" t="s">
        <v>13732</v>
      </c>
    </row>
    <row r="855" spans="1:10" x14ac:dyDescent="0.25">
      <c r="A855" s="668">
        <v>855</v>
      </c>
      <c r="B855" s="60" t="s">
        <v>115</v>
      </c>
      <c r="C855" s="60" t="s">
        <v>14465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7781</v>
      </c>
      <c r="I855" s="60" t="s">
        <v>13833</v>
      </c>
      <c r="J855" s="60" t="s">
        <v>13820</v>
      </c>
    </row>
    <row r="856" spans="1:10" x14ac:dyDescent="0.25">
      <c r="A856" s="668">
        <v>856</v>
      </c>
      <c r="B856" s="79" t="s">
        <v>3442</v>
      </c>
      <c r="C856" s="77" t="s">
        <v>13275</v>
      </c>
      <c r="D856" s="65">
        <v>1</v>
      </c>
      <c r="E856" s="118" t="s">
        <v>28</v>
      </c>
      <c r="F856" s="90">
        <v>1650000</v>
      </c>
      <c r="G856" s="69" t="s">
        <v>7607</v>
      </c>
      <c r="H856" s="86" t="s">
        <v>7795</v>
      </c>
    </row>
    <row r="857" spans="1:10" x14ac:dyDescent="0.25">
      <c r="A857" s="668">
        <v>857</v>
      </c>
      <c r="B857" s="79" t="s">
        <v>3442</v>
      </c>
      <c r="C857" s="87" t="s">
        <v>13276</v>
      </c>
      <c r="D857" s="65">
        <v>1</v>
      </c>
      <c r="E857" s="118" t="s">
        <v>28</v>
      </c>
      <c r="F857" s="67">
        <v>1650000</v>
      </c>
      <c r="G857" s="69" t="s">
        <v>7607</v>
      </c>
      <c r="H857" s="86" t="s">
        <v>7795</v>
      </c>
    </row>
    <row r="858" spans="1:10" x14ac:dyDescent="0.25">
      <c r="A858" s="668">
        <v>858</v>
      </c>
      <c r="B858" s="60" t="s">
        <v>465</v>
      </c>
      <c r="C858" s="71" t="s">
        <v>14466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68">
        <v>859</v>
      </c>
      <c r="B859" s="60" t="s">
        <v>465</v>
      </c>
      <c r="C859" s="75" t="s">
        <v>14467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68">
        <v>860</v>
      </c>
      <c r="B860" s="60" t="s">
        <v>115</v>
      </c>
      <c r="C860" s="75" t="s">
        <v>14468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68">
        <v>861</v>
      </c>
      <c r="B861" s="60" t="s">
        <v>115</v>
      </c>
      <c r="C861" s="60" t="s">
        <v>14469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68">
        <v>862</v>
      </c>
      <c r="B862" s="60" t="s">
        <v>115</v>
      </c>
      <c r="C862" s="60" t="s">
        <v>14470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7817</v>
      </c>
      <c r="I862" s="60" t="s">
        <v>14471</v>
      </c>
    </row>
    <row r="863" spans="1:10" x14ac:dyDescent="0.25">
      <c r="A863" s="668">
        <v>863</v>
      </c>
      <c r="B863" s="60" t="s">
        <v>115</v>
      </c>
      <c r="C863" s="60" t="s">
        <v>14472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7817</v>
      </c>
      <c r="I863" s="60" t="s">
        <v>14473</v>
      </c>
    </row>
    <row r="864" spans="1:10" x14ac:dyDescent="0.25">
      <c r="A864" s="668">
        <v>864</v>
      </c>
      <c r="B864" s="60" t="s">
        <v>12037</v>
      </c>
      <c r="C864" s="60" t="s">
        <v>14474</v>
      </c>
      <c r="D864" s="81">
        <v>1</v>
      </c>
      <c r="E864" s="76" t="s">
        <v>31</v>
      </c>
      <c r="F864" s="398">
        <v>1400000</v>
      </c>
      <c r="G864" s="86" t="s">
        <v>166</v>
      </c>
      <c r="H864" s="86" t="s">
        <v>7817</v>
      </c>
    </row>
    <row r="865" spans="1:10" x14ac:dyDescent="0.25">
      <c r="A865" s="668">
        <v>865</v>
      </c>
      <c r="B865" s="63" t="s">
        <v>12385</v>
      </c>
      <c r="C865" s="60" t="s">
        <v>13319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7834</v>
      </c>
    </row>
    <row r="866" spans="1:10" x14ac:dyDescent="0.25">
      <c r="A866" s="668">
        <v>866</v>
      </c>
      <c r="B866" s="63" t="s">
        <v>12385</v>
      </c>
      <c r="C866" s="74" t="s">
        <v>13320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7834</v>
      </c>
    </row>
    <row r="867" spans="1:10" x14ac:dyDescent="0.25">
      <c r="A867" s="668">
        <v>867</v>
      </c>
      <c r="B867" s="63" t="s">
        <v>12385</v>
      </c>
      <c r="C867" s="87" t="s">
        <v>13307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7817</v>
      </c>
    </row>
    <row r="868" spans="1:10" x14ac:dyDescent="0.25">
      <c r="A868" s="668">
        <v>868</v>
      </c>
      <c r="B868" s="63" t="s">
        <v>12385</v>
      </c>
      <c r="C868" s="75" t="s">
        <v>13308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7817</v>
      </c>
    </row>
    <row r="869" spans="1:10" x14ac:dyDescent="0.25">
      <c r="A869" s="668">
        <v>869</v>
      </c>
      <c r="B869" s="63" t="s">
        <v>12385</v>
      </c>
      <c r="C869" s="75" t="s">
        <v>13309</v>
      </c>
      <c r="D869" s="65">
        <v>1</v>
      </c>
      <c r="E869" s="411" t="s">
        <v>31</v>
      </c>
      <c r="F869" s="72">
        <v>1050000</v>
      </c>
      <c r="G869" s="69" t="s">
        <v>696</v>
      </c>
      <c r="H869" s="86" t="s">
        <v>7817</v>
      </c>
    </row>
    <row r="870" spans="1:10" x14ac:dyDescent="0.25">
      <c r="A870" s="668">
        <v>870</v>
      </c>
      <c r="B870" s="63" t="s">
        <v>12385</v>
      </c>
      <c r="C870" s="60" t="s">
        <v>13310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7817</v>
      </c>
    </row>
    <row r="871" spans="1:10" x14ac:dyDescent="0.25">
      <c r="A871" s="668">
        <v>871</v>
      </c>
      <c r="B871" s="63" t="s">
        <v>12385</v>
      </c>
      <c r="C871" s="203" t="s">
        <v>12475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7817</v>
      </c>
    </row>
    <row r="872" spans="1:10" x14ac:dyDescent="0.25">
      <c r="A872" s="668">
        <v>872</v>
      </c>
      <c r="B872" s="63" t="s">
        <v>12385</v>
      </c>
      <c r="C872" s="60" t="s">
        <v>13311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7817</v>
      </c>
    </row>
    <row r="873" spans="1:10" x14ac:dyDescent="0.25">
      <c r="A873" s="668">
        <v>873</v>
      </c>
      <c r="B873" s="79" t="s">
        <v>101</v>
      </c>
      <c r="C873" s="63" t="s">
        <v>13335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7856</v>
      </c>
    </row>
    <row r="874" spans="1:10" x14ac:dyDescent="0.25">
      <c r="A874" s="668">
        <v>874</v>
      </c>
      <c r="B874" s="79" t="s">
        <v>101</v>
      </c>
      <c r="C874" s="87" t="s">
        <v>13337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7856</v>
      </c>
    </row>
    <row r="875" spans="1:10" x14ac:dyDescent="0.25">
      <c r="A875" s="668">
        <v>875</v>
      </c>
      <c r="B875" s="60" t="s">
        <v>13338</v>
      </c>
      <c r="C875" s="87" t="s">
        <v>13339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7856</v>
      </c>
    </row>
    <row r="876" spans="1:10" x14ac:dyDescent="0.25">
      <c r="A876" s="668">
        <v>876</v>
      </c>
      <c r="B876" s="60" t="s">
        <v>13338</v>
      </c>
      <c r="C876" s="60" t="s">
        <v>13340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7856</v>
      </c>
    </row>
    <row r="877" spans="1:10" x14ac:dyDescent="0.25">
      <c r="A877" s="668">
        <v>877</v>
      </c>
      <c r="B877" s="60" t="s">
        <v>13338</v>
      </c>
      <c r="C877" s="87" t="s">
        <v>13341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7856</v>
      </c>
    </row>
    <row r="878" spans="1:10" x14ac:dyDescent="0.25">
      <c r="A878" s="668">
        <v>878</v>
      </c>
      <c r="B878" s="79" t="s">
        <v>101</v>
      </c>
      <c r="C878" s="75" t="s">
        <v>13348</v>
      </c>
      <c r="D878" s="65">
        <v>1</v>
      </c>
      <c r="E878" s="76" t="s">
        <v>31</v>
      </c>
      <c r="F878" s="68">
        <v>3400000</v>
      </c>
      <c r="G878" s="69" t="s">
        <v>8761</v>
      </c>
      <c r="H878" s="588">
        <v>44604</v>
      </c>
    </row>
    <row r="879" spans="1:10" x14ac:dyDescent="0.25">
      <c r="A879" s="668">
        <v>879</v>
      </c>
      <c r="B879" s="79" t="s">
        <v>101</v>
      </c>
      <c r="C879" s="75" t="s">
        <v>9549</v>
      </c>
      <c r="D879" s="88">
        <v>1</v>
      </c>
      <c r="E879" s="76" t="s">
        <v>31</v>
      </c>
      <c r="F879" s="67">
        <v>3400000</v>
      </c>
      <c r="G879" s="69" t="s">
        <v>8761</v>
      </c>
      <c r="H879" s="588">
        <v>44604</v>
      </c>
    </row>
    <row r="880" spans="1:10" x14ac:dyDescent="0.25">
      <c r="A880" s="668">
        <v>880</v>
      </c>
      <c r="B880" s="60" t="s">
        <v>13352</v>
      </c>
      <c r="C880" s="75" t="s">
        <v>14475</v>
      </c>
      <c r="D880" s="65">
        <v>1</v>
      </c>
      <c r="E880" s="76" t="s">
        <v>71</v>
      </c>
      <c r="F880" s="72">
        <v>2200000</v>
      </c>
      <c r="G880" s="86" t="s">
        <v>714</v>
      </c>
      <c r="H880" s="588">
        <v>44604</v>
      </c>
      <c r="I880" s="60" t="s">
        <v>12183</v>
      </c>
      <c r="J880" s="60" t="s">
        <v>14476</v>
      </c>
    </row>
    <row r="881" spans="1:11" x14ac:dyDescent="0.25">
      <c r="A881" s="668">
        <v>881</v>
      </c>
      <c r="B881" s="60" t="s">
        <v>115</v>
      </c>
      <c r="C881" s="188" t="s">
        <v>14477</v>
      </c>
      <c r="D881" s="88">
        <v>1</v>
      </c>
      <c r="E881" s="71" t="s">
        <v>71</v>
      </c>
      <c r="F881" s="89">
        <v>2100000</v>
      </c>
      <c r="G881" s="86" t="s">
        <v>714</v>
      </c>
      <c r="H881" s="588">
        <v>44604</v>
      </c>
      <c r="I881" s="60" t="s">
        <v>4914</v>
      </c>
      <c r="J881" s="60" t="s">
        <v>14478</v>
      </c>
      <c r="K881" s="60" t="s">
        <v>14478</v>
      </c>
    </row>
    <row r="882" spans="1:11" x14ac:dyDescent="0.25">
      <c r="A882" s="668">
        <v>882</v>
      </c>
      <c r="B882" s="60" t="s">
        <v>115</v>
      </c>
      <c r="C882" s="60" t="s">
        <v>14479</v>
      </c>
      <c r="D882" s="65">
        <v>1</v>
      </c>
      <c r="E882" s="118" t="s">
        <v>71</v>
      </c>
      <c r="F882" s="72">
        <v>2100000</v>
      </c>
      <c r="G882" s="86" t="s">
        <v>2744</v>
      </c>
      <c r="H882" s="588">
        <v>44604</v>
      </c>
      <c r="I882" s="60" t="s">
        <v>11941</v>
      </c>
      <c r="J882" s="60" t="s">
        <v>14480</v>
      </c>
      <c r="K882" s="60" t="s">
        <v>14480</v>
      </c>
    </row>
    <row r="883" spans="1:11" x14ac:dyDescent="0.25">
      <c r="A883" s="668">
        <v>883</v>
      </c>
      <c r="B883" s="60" t="s">
        <v>115</v>
      </c>
      <c r="C883" s="203" t="s">
        <v>14481</v>
      </c>
      <c r="D883" s="65">
        <v>1</v>
      </c>
      <c r="E883" s="66" t="s">
        <v>71</v>
      </c>
      <c r="F883" s="67">
        <v>2100000</v>
      </c>
      <c r="G883" s="86" t="s">
        <v>2744</v>
      </c>
      <c r="H883" s="588">
        <v>44604</v>
      </c>
      <c r="I883" s="60" t="s">
        <v>11709</v>
      </c>
      <c r="J883" s="60" t="s">
        <v>14480</v>
      </c>
      <c r="K883" s="60" t="s">
        <v>14480</v>
      </c>
    </row>
    <row r="884" spans="1:11" x14ac:dyDescent="0.25">
      <c r="A884" s="668">
        <v>884</v>
      </c>
      <c r="B884" s="60" t="s">
        <v>12037</v>
      </c>
      <c r="C884" s="60" t="s">
        <v>14482</v>
      </c>
      <c r="D884" s="65">
        <v>1</v>
      </c>
      <c r="E884" s="118" t="s">
        <v>31</v>
      </c>
      <c r="F884" s="72">
        <v>1400000</v>
      </c>
      <c r="G884" s="86" t="s">
        <v>160</v>
      </c>
      <c r="H884" s="588">
        <v>44604</v>
      </c>
      <c r="K884" s="60" t="s">
        <v>14483</v>
      </c>
    </row>
    <row r="885" spans="1:11" x14ac:dyDescent="0.25">
      <c r="A885" s="668">
        <v>885</v>
      </c>
      <c r="B885" s="60" t="s">
        <v>13369</v>
      </c>
      <c r="C885" s="365" t="s">
        <v>13370</v>
      </c>
      <c r="D885" s="65">
        <v>1</v>
      </c>
      <c r="E885" s="66" t="s">
        <v>31</v>
      </c>
      <c r="F885" s="67">
        <v>800000</v>
      </c>
      <c r="G885" s="86" t="s">
        <v>552</v>
      </c>
      <c r="H885" s="588">
        <v>44632</v>
      </c>
      <c r="K885" s="60" t="s">
        <v>14483</v>
      </c>
    </row>
    <row r="886" spans="1:11" x14ac:dyDescent="0.25">
      <c r="A886" s="668">
        <v>886</v>
      </c>
      <c r="B886" s="60" t="s">
        <v>13369</v>
      </c>
      <c r="C886" s="365" t="s">
        <v>13371</v>
      </c>
      <c r="D886" s="65">
        <v>1</v>
      </c>
      <c r="E886" s="76" t="s">
        <v>31</v>
      </c>
      <c r="F886" s="72">
        <v>800000</v>
      </c>
      <c r="G886" s="86" t="s">
        <v>552</v>
      </c>
      <c r="H886" s="588">
        <v>44632</v>
      </c>
      <c r="K886" s="60" t="s">
        <v>14484</v>
      </c>
    </row>
    <row r="887" spans="1:11" x14ac:dyDescent="0.25">
      <c r="A887" s="668">
        <v>887</v>
      </c>
      <c r="B887" s="60" t="s">
        <v>13369</v>
      </c>
      <c r="C887" s="365" t="s">
        <v>13372</v>
      </c>
      <c r="D887" s="65">
        <v>1</v>
      </c>
      <c r="E887" s="76" t="s">
        <v>31</v>
      </c>
      <c r="F887" s="72">
        <v>800000</v>
      </c>
      <c r="G887" s="86" t="s">
        <v>552</v>
      </c>
      <c r="H887" s="588">
        <v>44632</v>
      </c>
      <c r="K887" s="60" t="s">
        <v>14484</v>
      </c>
    </row>
    <row r="888" spans="1:11" x14ac:dyDescent="0.25">
      <c r="A888" s="668">
        <v>888</v>
      </c>
      <c r="B888" s="60" t="s">
        <v>9990</v>
      </c>
      <c r="C888" s="60" t="s">
        <v>13373</v>
      </c>
      <c r="D888" s="60">
        <v>1</v>
      </c>
      <c r="E888" s="76" t="s">
        <v>31</v>
      </c>
      <c r="F888" s="61">
        <v>1650000</v>
      </c>
      <c r="G888" s="86" t="s">
        <v>552</v>
      </c>
      <c r="H888" s="588">
        <v>44632</v>
      </c>
      <c r="K888" s="60" t="s">
        <v>14485</v>
      </c>
    </row>
    <row r="889" spans="1:11" x14ac:dyDescent="0.25">
      <c r="A889" s="668">
        <v>889</v>
      </c>
      <c r="B889" s="60" t="s">
        <v>9990</v>
      </c>
      <c r="C889" s="60" t="s">
        <v>13375</v>
      </c>
      <c r="D889" s="60">
        <v>1</v>
      </c>
      <c r="E889" s="76" t="s">
        <v>31</v>
      </c>
      <c r="F889" s="61">
        <v>1650000</v>
      </c>
      <c r="G889" s="86" t="s">
        <v>552</v>
      </c>
      <c r="H889" s="588">
        <v>44632</v>
      </c>
      <c r="K889" s="60" t="s">
        <v>14485</v>
      </c>
    </row>
    <row r="890" spans="1:11" x14ac:dyDescent="0.25">
      <c r="A890" s="668">
        <v>890</v>
      </c>
      <c r="B890" s="60" t="s">
        <v>9990</v>
      </c>
      <c r="C890" s="60" t="s">
        <v>13376</v>
      </c>
      <c r="D890" s="60">
        <v>1</v>
      </c>
      <c r="E890" s="76" t="s">
        <v>31</v>
      </c>
      <c r="F890" s="61">
        <v>1650000</v>
      </c>
      <c r="G890" s="86" t="s">
        <v>552</v>
      </c>
      <c r="H890" s="588">
        <v>44632</v>
      </c>
    </row>
    <row r="891" spans="1:11" x14ac:dyDescent="0.25">
      <c r="A891" s="668">
        <v>891</v>
      </c>
      <c r="B891" s="60" t="s">
        <v>9990</v>
      </c>
      <c r="C891" s="60" t="s">
        <v>13377</v>
      </c>
      <c r="D891" s="60">
        <v>1</v>
      </c>
      <c r="E891" s="76" t="s">
        <v>31</v>
      </c>
      <c r="F891" s="61">
        <v>1650000</v>
      </c>
      <c r="G891" s="86" t="s">
        <v>552</v>
      </c>
      <c r="H891" s="588">
        <v>44632</v>
      </c>
    </row>
    <row r="892" spans="1:11" x14ac:dyDescent="0.25">
      <c r="A892" s="668">
        <v>892</v>
      </c>
      <c r="B892" s="94" t="s">
        <v>13386</v>
      </c>
      <c r="C892" s="87" t="s">
        <v>13387</v>
      </c>
      <c r="D892" s="65">
        <v>1</v>
      </c>
      <c r="E892" s="66" t="s">
        <v>31</v>
      </c>
      <c r="F892" s="72">
        <v>1700000</v>
      </c>
      <c r="G892" s="86" t="s">
        <v>12937</v>
      </c>
      <c r="H892" s="588">
        <v>44632</v>
      </c>
    </row>
    <row r="893" spans="1:11" x14ac:dyDescent="0.25">
      <c r="A893" s="668">
        <v>893</v>
      </c>
      <c r="B893" s="60" t="s">
        <v>115</v>
      </c>
      <c r="C893" s="60" t="s">
        <v>13389</v>
      </c>
      <c r="D893" s="60">
        <v>1</v>
      </c>
      <c r="E893" s="60" t="s">
        <v>71</v>
      </c>
      <c r="F893" s="61">
        <v>2100000</v>
      </c>
      <c r="G893" s="86" t="s">
        <v>13390</v>
      </c>
      <c r="H893" s="588">
        <v>44632</v>
      </c>
    </row>
    <row r="894" spans="1:11" x14ac:dyDescent="0.25">
      <c r="A894" s="668">
        <v>894</v>
      </c>
      <c r="B894" s="60" t="s">
        <v>115</v>
      </c>
      <c r="C894" s="60" t="s">
        <v>13391</v>
      </c>
      <c r="D894" s="60">
        <v>1</v>
      </c>
      <c r="E894" s="60" t="s">
        <v>71</v>
      </c>
      <c r="F894" s="61">
        <v>2100000</v>
      </c>
      <c r="G894" s="86" t="s">
        <v>13390</v>
      </c>
      <c r="H894" s="588">
        <v>44632</v>
      </c>
    </row>
    <row r="895" spans="1:11" x14ac:dyDescent="0.25">
      <c r="A895" s="668">
        <v>895</v>
      </c>
      <c r="B895" s="60" t="s">
        <v>3442</v>
      </c>
      <c r="C895" s="60" t="s">
        <v>13392</v>
      </c>
      <c r="D895" s="60">
        <v>1</v>
      </c>
      <c r="E895" s="60" t="s">
        <v>31</v>
      </c>
      <c r="F895" s="61">
        <v>1650000</v>
      </c>
      <c r="G895" s="86" t="s">
        <v>696</v>
      </c>
      <c r="H895" s="588">
        <v>44632</v>
      </c>
    </row>
    <row r="896" spans="1:11" x14ac:dyDescent="0.25">
      <c r="A896" s="668">
        <v>896</v>
      </c>
      <c r="B896" s="60" t="s">
        <v>3442</v>
      </c>
      <c r="C896" s="60" t="s">
        <v>13393</v>
      </c>
      <c r="D896" s="60">
        <v>1</v>
      </c>
      <c r="E896" s="60" t="s">
        <v>31</v>
      </c>
      <c r="F896" s="61">
        <v>1650000</v>
      </c>
      <c r="G896" s="86" t="s">
        <v>696</v>
      </c>
      <c r="H896" s="588">
        <v>44632</v>
      </c>
    </row>
    <row r="897" spans="1:11" x14ac:dyDescent="0.25">
      <c r="A897" s="668">
        <v>897</v>
      </c>
      <c r="B897" s="60" t="s">
        <v>13394</v>
      </c>
      <c r="C897" s="60" t="s">
        <v>13395</v>
      </c>
      <c r="D897" s="60">
        <v>1</v>
      </c>
      <c r="E897" s="76" t="s">
        <v>31</v>
      </c>
      <c r="F897" s="61">
        <v>1050000</v>
      </c>
      <c r="G897" s="86" t="s">
        <v>696</v>
      </c>
      <c r="H897" s="588">
        <v>44632</v>
      </c>
    </row>
    <row r="898" spans="1:11" x14ac:dyDescent="0.25">
      <c r="A898" s="668">
        <v>898</v>
      </c>
      <c r="B898" s="60" t="s">
        <v>13394</v>
      </c>
      <c r="C898" s="60" t="s">
        <v>13396</v>
      </c>
      <c r="D898" s="60">
        <v>1</v>
      </c>
      <c r="E898" s="76" t="s">
        <v>31</v>
      </c>
      <c r="F898" s="61">
        <v>787500</v>
      </c>
      <c r="G898" s="86" t="s">
        <v>696</v>
      </c>
      <c r="H898" s="588">
        <v>44632</v>
      </c>
    </row>
    <row r="899" spans="1:11" x14ac:dyDescent="0.25">
      <c r="A899" s="668">
        <v>899</v>
      </c>
      <c r="B899" s="60" t="s">
        <v>13394</v>
      </c>
      <c r="C899" s="60" t="s">
        <v>13397</v>
      </c>
      <c r="D899" s="60">
        <v>1</v>
      </c>
      <c r="E899" s="76" t="s">
        <v>31</v>
      </c>
      <c r="F899" s="61">
        <v>1050000</v>
      </c>
      <c r="G899" s="86" t="s">
        <v>696</v>
      </c>
      <c r="H899" s="588">
        <v>44632</v>
      </c>
    </row>
    <row r="900" spans="1:11" x14ac:dyDescent="0.25">
      <c r="A900" s="668">
        <v>900</v>
      </c>
      <c r="B900" s="60" t="s">
        <v>13394</v>
      </c>
      <c r="C900" s="60" t="s">
        <v>13398</v>
      </c>
      <c r="D900" s="60">
        <v>1</v>
      </c>
      <c r="E900" s="76" t="s">
        <v>31</v>
      </c>
      <c r="F900" s="61">
        <v>1050000</v>
      </c>
      <c r="G900" s="86" t="s">
        <v>696</v>
      </c>
      <c r="H900" s="588">
        <v>44632</v>
      </c>
    </row>
    <row r="901" spans="1:11" x14ac:dyDescent="0.25">
      <c r="A901" s="668">
        <v>901</v>
      </c>
      <c r="B901" s="60" t="s">
        <v>12037</v>
      </c>
      <c r="C901" s="60" t="s">
        <v>14486</v>
      </c>
      <c r="D901" s="65">
        <v>1</v>
      </c>
      <c r="E901" s="76" t="s">
        <v>31</v>
      </c>
      <c r="F901" s="72">
        <v>1400000</v>
      </c>
      <c r="G901" s="86" t="s">
        <v>1791</v>
      </c>
      <c r="H901" s="588">
        <v>44693</v>
      </c>
      <c r="I901" s="353" t="s">
        <v>14487</v>
      </c>
      <c r="J901" s="60" t="s">
        <v>14488</v>
      </c>
    </row>
    <row r="902" spans="1:11" x14ac:dyDescent="0.25">
      <c r="A902" s="668">
        <v>902</v>
      </c>
      <c r="B902" s="60" t="s">
        <v>115</v>
      </c>
      <c r="C902" s="87" t="s">
        <v>14489</v>
      </c>
      <c r="D902" s="81">
        <v>1</v>
      </c>
      <c r="E902" s="66" t="s">
        <v>71</v>
      </c>
      <c r="F902" s="72">
        <v>2100000</v>
      </c>
      <c r="G902" s="86" t="s">
        <v>825</v>
      </c>
      <c r="H902" s="588">
        <v>44724</v>
      </c>
      <c r="I902" s="60" t="s">
        <v>4910</v>
      </c>
      <c r="J902" s="60" t="s">
        <v>14483</v>
      </c>
      <c r="K902" s="60" t="s">
        <v>14483</v>
      </c>
    </row>
    <row r="903" spans="1:11" x14ac:dyDescent="0.25">
      <c r="A903" s="668">
        <v>903</v>
      </c>
      <c r="B903" s="60" t="s">
        <v>115</v>
      </c>
      <c r="C903" s="87" t="s">
        <v>14490</v>
      </c>
      <c r="D903" s="65">
        <v>1</v>
      </c>
      <c r="E903" s="66" t="s">
        <v>71</v>
      </c>
      <c r="F903" s="72">
        <v>2100000</v>
      </c>
      <c r="G903" s="86" t="s">
        <v>825</v>
      </c>
      <c r="H903" s="588">
        <v>44724</v>
      </c>
      <c r="I903" s="60" t="s">
        <v>4910</v>
      </c>
      <c r="J903" s="60" t="s">
        <v>14483</v>
      </c>
      <c r="K903" s="60" t="s">
        <v>14483</v>
      </c>
    </row>
    <row r="904" spans="1:11" x14ac:dyDescent="0.25">
      <c r="A904" s="668">
        <v>904</v>
      </c>
      <c r="B904" s="60" t="s">
        <v>9990</v>
      </c>
      <c r="C904" s="60" t="s">
        <v>13420</v>
      </c>
      <c r="D904" s="65">
        <v>1</v>
      </c>
      <c r="E904" s="66" t="s">
        <v>31</v>
      </c>
      <c r="F904" s="61">
        <v>1650000</v>
      </c>
      <c r="G904" s="69" t="s">
        <v>687</v>
      </c>
      <c r="H904" s="588">
        <v>44754</v>
      </c>
    </row>
    <row r="905" spans="1:11" x14ac:dyDescent="0.25">
      <c r="A905" s="668">
        <v>905</v>
      </c>
      <c r="B905" s="60" t="s">
        <v>9990</v>
      </c>
      <c r="C905" s="60" t="s">
        <v>13421</v>
      </c>
      <c r="D905" s="65">
        <v>1</v>
      </c>
      <c r="E905" s="66" t="s">
        <v>31</v>
      </c>
      <c r="F905" s="61">
        <v>1650000</v>
      </c>
      <c r="G905" s="69" t="s">
        <v>687</v>
      </c>
      <c r="H905" s="588">
        <v>44754</v>
      </c>
    </row>
    <row r="906" spans="1:11" x14ac:dyDescent="0.25">
      <c r="A906" s="668">
        <v>906</v>
      </c>
      <c r="B906" s="60" t="s">
        <v>9990</v>
      </c>
      <c r="C906" s="60" t="s">
        <v>13422</v>
      </c>
      <c r="D906" s="65">
        <v>1</v>
      </c>
      <c r="E906" s="66" t="s">
        <v>31</v>
      </c>
      <c r="F906" s="61">
        <v>1650000</v>
      </c>
      <c r="G906" s="69" t="s">
        <v>687</v>
      </c>
      <c r="H906" s="588">
        <v>44754</v>
      </c>
    </row>
    <row r="907" spans="1:11" x14ac:dyDescent="0.25">
      <c r="A907" s="668">
        <v>907</v>
      </c>
      <c r="B907" s="60" t="s">
        <v>9990</v>
      </c>
      <c r="C907" s="60" t="s">
        <v>13423</v>
      </c>
      <c r="D907" s="65">
        <v>1</v>
      </c>
      <c r="E907" s="71" t="s">
        <v>31</v>
      </c>
      <c r="F907" s="61">
        <v>1650000</v>
      </c>
      <c r="G907" s="69" t="s">
        <v>687</v>
      </c>
      <c r="H907" s="588">
        <v>44754</v>
      </c>
    </row>
    <row r="908" spans="1:11" x14ac:dyDescent="0.25">
      <c r="A908" s="668">
        <v>908</v>
      </c>
      <c r="B908" s="60" t="s">
        <v>9400</v>
      </c>
      <c r="C908" s="60" t="s">
        <v>13427</v>
      </c>
      <c r="D908" s="88">
        <v>1</v>
      </c>
      <c r="E908" s="76" t="s">
        <v>31</v>
      </c>
      <c r="F908" s="89">
        <v>725000</v>
      </c>
      <c r="G908" s="86" t="s">
        <v>953</v>
      </c>
      <c r="H908" s="588">
        <v>44754</v>
      </c>
    </row>
    <row r="909" spans="1:11" x14ac:dyDescent="0.25">
      <c r="A909" s="668">
        <v>909</v>
      </c>
      <c r="B909" s="60" t="s">
        <v>9400</v>
      </c>
      <c r="C909" s="87" t="s">
        <v>13429</v>
      </c>
      <c r="D909" s="88">
        <v>1</v>
      </c>
      <c r="E909" s="76" t="s">
        <v>31</v>
      </c>
      <c r="F909" s="89">
        <v>725000</v>
      </c>
      <c r="G909" s="86" t="s">
        <v>953</v>
      </c>
      <c r="H909" s="588">
        <v>44754</v>
      </c>
    </row>
    <row r="910" spans="1:11" x14ac:dyDescent="0.25">
      <c r="A910" s="668">
        <v>910</v>
      </c>
      <c r="B910" s="60" t="s">
        <v>9400</v>
      </c>
      <c r="C910" s="60" t="s">
        <v>13430</v>
      </c>
      <c r="D910" s="88">
        <v>1</v>
      </c>
      <c r="E910" s="76" t="s">
        <v>31</v>
      </c>
      <c r="F910" s="89">
        <v>500000</v>
      </c>
      <c r="G910" s="86" t="s">
        <v>953</v>
      </c>
      <c r="H910" s="588">
        <v>44754</v>
      </c>
    </row>
    <row r="911" spans="1:11" x14ac:dyDescent="0.25">
      <c r="A911" s="668">
        <v>911</v>
      </c>
      <c r="B911" s="60" t="s">
        <v>9400</v>
      </c>
      <c r="C911" s="188" t="s">
        <v>13431</v>
      </c>
      <c r="D911" s="65">
        <v>1</v>
      </c>
      <c r="E911" s="76" t="s">
        <v>31</v>
      </c>
      <c r="F911" s="72">
        <v>500000</v>
      </c>
      <c r="G911" s="86" t="s">
        <v>953</v>
      </c>
      <c r="H911" s="588">
        <v>44754</v>
      </c>
    </row>
    <row r="912" spans="1:11" x14ac:dyDescent="0.25">
      <c r="A912" s="668">
        <v>912</v>
      </c>
      <c r="B912" s="60" t="s">
        <v>9400</v>
      </c>
      <c r="C912" s="75" t="s">
        <v>13432</v>
      </c>
      <c r="D912" s="65">
        <v>1</v>
      </c>
      <c r="E912" s="66" t="s">
        <v>31</v>
      </c>
      <c r="F912" s="67">
        <v>725000</v>
      </c>
      <c r="G912" s="86" t="s">
        <v>953</v>
      </c>
      <c r="H912" s="588">
        <v>44754</v>
      </c>
    </row>
    <row r="913" spans="1:11" x14ac:dyDescent="0.25">
      <c r="A913" s="668">
        <v>913</v>
      </c>
      <c r="B913" s="60" t="s">
        <v>9400</v>
      </c>
      <c r="C913" s="60" t="s">
        <v>14491</v>
      </c>
      <c r="D913" s="88">
        <v>1</v>
      </c>
      <c r="E913" s="76" t="s">
        <v>31</v>
      </c>
      <c r="F913" s="89">
        <v>725000</v>
      </c>
      <c r="G913" s="86" t="s">
        <v>138</v>
      </c>
      <c r="H913" s="588">
        <v>44754</v>
      </c>
    </row>
    <row r="914" spans="1:11" x14ac:dyDescent="0.25">
      <c r="A914" s="668">
        <v>914</v>
      </c>
      <c r="B914" s="60" t="s">
        <v>9400</v>
      </c>
      <c r="C914" s="87" t="s">
        <v>14492</v>
      </c>
      <c r="D914" s="88">
        <v>1</v>
      </c>
      <c r="E914" s="76" t="s">
        <v>31</v>
      </c>
      <c r="F914" s="89">
        <v>725000</v>
      </c>
      <c r="G914" s="86" t="s">
        <v>138</v>
      </c>
      <c r="H914" s="588">
        <v>44754</v>
      </c>
    </row>
    <row r="915" spans="1:11" x14ac:dyDescent="0.25">
      <c r="A915" s="668">
        <v>915</v>
      </c>
      <c r="B915" s="60" t="s">
        <v>115</v>
      </c>
      <c r="C915" s="87" t="s">
        <v>14493</v>
      </c>
      <c r="D915" s="81">
        <v>1</v>
      </c>
      <c r="E915" s="66" t="s">
        <v>71</v>
      </c>
      <c r="F915" s="72">
        <v>2100000</v>
      </c>
      <c r="G915" s="86" t="s">
        <v>2007</v>
      </c>
      <c r="H915" s="588">
        <v>44816</v>
      </c>
      <c r="I915" s="60" t="s">
        <v>11940</v>
      </c>
      <c r="J915" s="60" t="s">
        <v>14484</v>
      </c>
      <c r="K915" s="60" t="s">
        <v>14484</v>
      </c>
    </row>
    <row r="916" spans="1:11" x14ac:dyDescent="0.25">
      <c r="A916" s="668">
        <v>916</v>
      </c>
      <c r="B916" s="60" t="s">
        <v>115</v>
      </c>
      <c r="C916" s="87" t="s">
        <v>14494</v>
      </c>
      <c r="D916" s="65">
        <v>1</v>
      </c>
      <c r="E916" s="66" t="s">
        <v>71</v>
      </c>
      <c r="F916" s="72">
        <v>2100000</v>
      </c>
      <c r="G916" s="86" t="s">
        <v>2007</v>
      </c>
      <c r="H916" s="588">
        <v>44816</v>
      </c>
      <c r="I916" s="60" t="s">
        <v>11708</v>
      </c>
      <c r="J916" s="60" t="s">
        <v>14484</v>
      </c>
      <c r="K916" s="60" t="s">
        <v>14484</v>
      </c>
    </row>
    <row r="917" spans="1:11" x14ac:dyDescent="0.25">
      <c r="A917" s="668">
        <v>917</v>
      </c>
      <c r="B917" s="60" t="s">
        <v>12037</v>
      </c>
      <c r="C917" s="60" t="s">
        <v>14495</v>
      </c>
      <c r="D917" s="88">
        <v>1</v>
      </c>
      <c r="E917" s="71" t="s">
        <v>31</v>
      </c>
      <c r="F917" s="72">
        <v>1400000</v>
      </c>
      <c r="G917" s="86" t="s">
        <v>2274</v>
      </c>
      <c r="H917" s="588">
        <v>44816</v>
      </c>
      <c r="I917" s="353" t="s">
        <v>14496</v>
      </c>
      <c r="J917" s="60" t="s">
        <v>14497</v>
      </c>
    </row>
    <row r="918" spans="1:11" x14ac:dyDescent="0.25">
      <c r="A918" s="668">
        <v>918</v>
      </c>
      <c r="B918" s="79" t="s">
        <v>101</v>
      </c>
      <c r="C918" s="60" t="s">
        <v>13455</v>
      </c>
      <c r="D918" s="65">
        <v>1</v>
      </c>
      <c r="E918" s="76" t="s">
        <v>31</v>
      </c>
      <c r="F918" s="72">
        <v>3400000</v>
      </c>
      <c r="G918" s="69" t="s">
        <v>687</v>
      </c>
      <c r="H918" s="588">
        <v>44816</v>
      </c>
    </row>
    <row r="919" spans="1:11" x14ac:dyDescent="0.25">
      <c r="A919" s="668">
        <v>919</v>
      </c>
      <c r="B919" s="63" t="s">
        <v>8461</v>
      </c>
      <c r="C919" s="87" t="s">
        <v>14498</v>
      </c>
      <c r="D919" s="88">
        <v>1</v>
      </c>
      <c r="E919" s="71" t="s">
        <v>31</v>
      </c>
      <c r="F919" s="89">
        <v>1650000</v>
      </c>
      <c r="G919" s="69" t="s">
        <v>687</v>
      </c>
      <c r="H919" s="588">
        <v>44816</v>
      </c>
    </row>
    <row r="920" spans="1:11" x14ac:dyDescent="0.25">
      <c r="A920" s="668">
        <v>920</v>
      </c>
      <c r="B920" s="63" t="s">
        <v>8461</v>
      </c>
      <c r="C920" s="87" t="s">
        <v>14499</v>
      </c>
      <c r="D920" s="65">
        <v>1</v>
      </c>
      <c r="E920" s="76" t="s">
        <v>31</v>
      </c>
      <c r="F920" s="89">
        <v>1650000</v>
      </c>
      <c r="G920" s="69" t="s">
        <v>687</v>
      </c>
      <c r="H920" s="588">
        <v>44816</v>
      </c>
    </row>
    <row r="921" spans="1:11" x14ac:dyDescent="0.25">
      <c r="A921" s="668">
        <v>921</v>
      </c>
      <c r="B921" s="63" t="s">
        <v>8461</v>
      </c>
      <c r="C921" s="87" t="s">
        <v>14500</v>
      </c>
      <c r="D921" s="88">
        <v>1</v>
      </c>
      <c r="E921" s="71" t="s">
        <v>31</v>
      </c>
      <c r="F921" s="89">
        <v>1650000</v>
      </c>
      <c r="G921" s="69" t="s">
        <v>687</v>
      </c>
      <c r="H921" s="588">
        <v>44816</v>
      </c>
    </row>
    <row r="922" spans="1:11" x14ac:dyDescent="0.25">
      <c r="A922" s="668">
        <v>922</v>
      </c>
      <c r="B922" s="63" t="s">
        <v>8461</v>
      </c>
      <c r="C922" s="87" t="s">
        <v>14501</v>
      </c>
      <c r="D922" s="65">
        <v>1</v>
      </c>
      <c r="E922" s="76" t="s">
        <v>31</v>
      </c>
      <c r="F922" s="89">
        <v>1650000</v>
      </c>
      <c r="G922" s="69" t="s">
        <v>687</v>
      </c>
      <c r="H922" s="588">
        <v>44816</v>
      </c>
    </row>
    <row r="923" spans="1:11" x14ac:dyDescent="0.25">
      <c r="A923" s="668">
        <v>923</v>
      </c>
      <c r="B923" s="63" t="s">
        <v>8461</v>
      </c>
      <c r="C923" s="87" t="s">
        <v>14502</v>
      </c>
      <c r="D923" s="88">
        <v>1</v>
      </c>
      <c r="E923" s="71" t="s">
        <v>28</v>
      </c>
      <c r="F923" s="89">
        <v>1650000</v>
      </c>
      <c r="G923" s="69" t="s">
        <v>687</v>
      </c>
      <c r="H923" s="588">
        <v>44816</v>
      </c>
    </row>
    <row r="924" spans="1:11" x14ac:dyDescent="0.25">
      <c r="A924" s="668">
        <v>924</v>
      </c>
      <c r="B924" s="63" t="s">
        <v>8461</v>
      </c>
      <c r="C924" s="87" t="s">
        <v>14503</v>
      </c>
      <c r="D924" s="65">
        <v>1</v>
      </c>
      <c r="E924" s="66" t="s">
        <v>31</v>
      </c>
      <c r="F924" s="89">
        <v>1650000</v>
      </c>
      <c r="G924" s="69" t="s">
        <v>687</v>
      </c>
      <c r="H924" s="588">
        <v>44816</v>
      </c>
    </row>
    <row r="925" spans="1:11" x14ac:dyDescent="0.25">
      <c r="A925" s="668">
        <v>925</v>
      </c>
      <c r="B925" s="94" t="s">
        <v>1087</v>
      </c>
      <c r="C925" s="75" t="s">
        <v>14504</v>
      </c>
      <c r="D925" s="65">
        <v>1</v>
      </c>
      <c r="E925" s="66" t="s">
        <v>31</v>
      </c>
      <c r="F925" s="67">
        <v>1050000</v>
      </c>
      <c r="G925" s="69" t="s">
        <v>687</v>
      </c>
      <c r="H925" s="588">
        <v>44816</v>
      </c>
    </row>
    <row r="926" spans="1:11" x14ac:dyDescent="0.25">
      <c r="A926" s="668">
        <v>926</v>
      </c>
      <c r="B926" s="94" t="s">
        <v>1087</v>
      </c>
      <c r="C926" s="75" t="s">
        <v>14505</v>
      </c>
      <c r="D926" s="65">
        <v>1</v>
      </c>
      <c r="E926" s="66" t="s">
        <v>31</v>
      </c>
      <c r="F926" s="67">
        <v>1050000</v>
      </c>
      <c r="G926" s="69" t="s">
        <v>687</v>
      </c>
      <c r="H926" s="588">
        <v>44816</v>
      </c>
    </row>
    <row r="927" spans="1:11" x14ac:dyDescent="0.25">
      <c r="A927" s="668">
        <v>927</v>
      </c>
      <c r="B927" s="60" t="s">
        <v>4909</v>
      </c>
      <c r="C927" s="60" t="s">
        <v>14506</v>
      </c>
      <c r="D927" s="65">
        <v>1</v>
      </c>
      <c r="E927" s="66" t="s">
        <v>71</v>
      </c>
      <c r="F927" s="67">
        <v>2100000</v>
      </c>
      <c r="G927" s="86" t="s">
        <v>3530</v>
      </c>
      <c r="H927" s="588">
        <v>44846</v>
      </c>
    </row>
    <row r="928" spans="1:11" x14ac:dyDescent="0.25">
      <c r="A928" s="668">
        <v>928</v>
      </c>
      <c r="B928" s="60" t="s">
        <v>4909</v>
      </c>
      <c r="C928" s="60" t="s">
        <v>14507</v>
      </c>
      <c r="D928" s="65">
        <v>1</v>
      </c>
      <c r="E928" s="95" t="s">
        <v>71</v>
      </c>
      <c r="F928" s="105">
        <v>2100000</v>
      </c>
      <c r="G928" s="86" t="s">
        <v>3530</v>
      </c>
      <c r="H928" s="588">
        <v>44846</v>
      </c>
    </row>
    <row r="929" spans="1:8" x14ac:dyDescent="0.25">
      <c r="A929" s="668">
        <v>929</v>
      </c>
      <c r="B929" s="60" t="s">
        <v>115</v>
      </c>
      <c r="C929" s="60" t="s">
        <v>13468</v>
      </c>
      <c r="D929" s="65">
        <v>1</v>
      </c>
      <c r="E929" s="66" t="s">
        <v>71</v>
      </c>
      <c r="F929" s="61">
        <v>2100000</v>
      </c>
      <c r="G929" s="86" t="s">
        <v>1266</v>
      </c>
      <c r="H929" s="588">
        <v>44816</v>
      </c>
    </row>
    <row r="930" spans="1:8" x14ac:dyDescent="0.25">
      <c r="A930" s="668">
        <v>930</v>
      </c>
      <c r="B930" s="60" t="s">
        <v>115</v>
      </c>
      <c r="C930" s="60" t="s">
        <v>13470</v>
      </c>
      <c r="D930" s="65">
        <v>1</v>
      </c>
      <c r="E930" s="66" t="s">
        <v>71</v>
      </c>
      <c r="F930" s="61">
        <v>2100000</v>
      </c>
      <c r="G930" s="86" t="s">
        <v>1266</v>
      </c>
      <c r="H930" s="588">
        <v>44816</v>
      </c>
    </row>
    <row r="931" spans="1:8" x14ac:dyDescent="0.25">
      <c r="A931" s="668">
        <v>931</v>
      </c>
      <c r="B931" s="60" t="s">
        <v>115</v>
      </c>
      <c r="C931" s="60" t="s">
        <v>13471</v>
      </c>
      <c r="D931" s="65">
        <v>1</v>
      </c>
      <c r="E931" s="66" t="s">
        <v>71</v>
      </c>
      <c r="F931" s="61">
        <v>2100000</v>
      </c>
      <c r="G931" s="86" t="s">
        <v>1266</v>
      </c>
      <c r="H931" s="588">
        <v>44816</v>
      </c>
    </row>
    <row r="932" spans="1:8" x14ac:dyDescent="0.25">
      <c r="A932" s="668">
        <v>932</v>
      </c>
      <c r="B932" s="60" t="s">
        <v>115</v>
      </c>
      <c r="C932" s="60" t="s">
        <v>13472</v>
      </c>
      <c r="D932" s="65">
        <v>1</v>
      </c>
      <c r="E932" s="66" t="s">
        <v>71</v>
      </c>
      <c r="F932" s="61">
        <v>2100000</v>
      </c>
      <c r="G932" s="86" t="s">
        <v>1266</v>
      </c>
      <c r="H932" s="588">
        <v>44816</v>
      </c>
    </row>
    <row r="933" spans="1:8" x14ac:dyDescent="0.25">
      <c r="A933" s="668">
        <v>933</v>
      </c>
      <c r="B933" s="94" t="s">
        <v>1087</v>
      </c>
      <c r="C933" s="77" t="s">
        <v>14508</v>
      </c>
      <c r="D933" s="65">
        <v>1</v>
      </c>
      <c r="E933" s="66" t="s">
        <v>31</v>
      </c>
      <c r="F933" s="61">
        <v>1050000</v>
      </c>
      <c r="G933" s="86" t="s">
        <v>1266</v>
      </c>
      <c r="H933" s="588">
        <v>44816</v>
      </c>
    </row>
    <row r="934" spans="1:8" x14ac:dyDescent="0.25">
      <c r="A934" s="668">
        <v>934</v>
      </c>
      <c r="B934" s="94" t="s">
        <v>1087</v>
      </c>
      <c r="C934" s="77" t="s">
        <v>14509</v>
      </c>
      <c r="D934" s="65">
        <v>1</v>
      </c>
      <c r="E934" s="66" t="s">
        <v>31</v>
      </c>
      <c r="F934" s="61">
        <v>1050000</v>
      </c>
      <c r="G934" s="86" t="s">
        <v>1266</v>
      </c>
      <c r="H934" s="588">
        <v>44816</v>
      </c>
    </row>
    <row r="935" spans="1:8" x14ac:dyDescent="0.25">
      <c r="A935" s="668">
        <v>935</v>
      </c>
      <c r="B935" s="94" t="s">
        <v>13476</v>
      </c>
      <c r="C935" s="77" t="s">
        <v>14510</v>
      </c>
      <c r="D935" s="65">
        <v>1</v>
      </c>
      <c r="E935" s="66" t="s">
        <v>31</v>
      </c>
      <c r="F935" s="61">
        <v>1050000</v>
      </c>
      <c r="G935" s="86" t="s">
        <v>1266</v>
      </c>
      <c r="H935" s="588">
        <v>44816</v>
      </c>
    </row>
    <row r="936" spans="1:8" x14ac:dyDescent="0.25">
      <c r="A936" s="668">
        <v>936</v>
      </c>
      <c r="B936" s="94" t="s">
        <v>13478</v>
      </c>
      <c r="C936" s="77" t="s">
        <v>14511</v>
      </c>
      <c r="D936" s="65">
        <v>1</v>
      </c>
      <c r="E936" s="66" t="s">
        <v>31</v>
      </c>
      <c r="F936" s="61">
        <v>1050000</v>
      </c>
      <c r="G936" s="86" t="s">
        <v>1266</v>
      </c>
      <c r="H936" s="588">
        <v>44816</v>
      </c>
    </row>
    <row r="937" spans="1:8" x14ac:dyDescent="0.25">
      <c r="A937" s="668">
        <v>937</v>
      </c>
      <c r="B937" s="94" t="s">
        <v>13480</v>
      </c>
      <c r="C937" s="77" t="s">
        <v>14512</v>
      </c>
      <c r="D937" s="65">
        <v>1</v>
      </c>
      <c r="E937" s="66" t="s">
        <v>31</v>
      </c>
      <c r="F937" s="61">
        <v>1050000</v>
      </c>
      <c r="G937" s="86" t="s">
        <v>1266</v>
      </c>
      <c r="H937" s="588">
        <v>44816</v>
      </c>
    </row>
    <row r="938" spans="1:8" x14ac:dyDescent="0.25">
      <c r="A938" s="668">
        <v>938</v>
      </c>
      <c r="B938" s="94" t="s">
        <v>13482</v>
      </c>
      <c r="C938" s="77" t="s">
        <v>14513</v>
      </c>
      <c r="D938" s="65">
        <v>1</v>
      </c>
      <c r="E938" s="66" t="s">
        <v>31</v>
      </c>
      <c r="F938" s="61">
        <v>1050000</v>
      </c>
      <c r="G938" s="86" t="s">
        <v>1266</v>
      </c>
      <c r="H938" s="588">
        <v>44816</v>
      </c>
    </row>
    <row r="939" spans="1:8" x14ac:dyDescent="0.25">
      <c r="A939" s="668">
        <v>939</v>
      </c>
      <c r="B939" s="94" t="s">
        <v>13484</v>
      </c>
      <c r="C939" s="77" t="s">
        <v>14514</v>
      </c>
      <c r="D939" s="65">
        <v>1</v>
      </c>
      <c r="E939" s="66" t="s">
        <v>31</v>
      </c>
      <c r="F939" s="61">
        <v>1050000</v>
      </c>
      <c r="G939" s="86" t="s">
        <v>1266</v>
      </c>
      <c r="H939" s="588">
        <v>44816</v>
      </c>
    </row>
    <row r="940" spans="1:8" x14ac:dyDescent="0.25">
      <c r="A940" s="668">
        <v>940</v>
      </c>
      <c r="B940" s="94" t="s">
        <v>13486</v>
      </c>
      <c r="C940" s="77" t="s">
        <v>14515</v>
      </c>
      <c r="D940" s="65">
        <v>1</v>
      </c>
      <c r="E940" s="66" t="s">
        <v>31</v>
      </c>
      <c r="F940" s="61">
        <v>1050000</v>
      </c>
      <c r="G940" s="86" t="s">
        <v>1266</v>
      </c>
      <c r="H940" s="588">
        <v>44816</v>
      </c>
    </row>
    <row r="941" spans="1:8" x14ac:dyDescent="0.25">
      <c r="A941" s="668">
        <v>941</v>
      </c>
      <c r="B941" s="94" t="s">
        <v>13488</v>
      </c>
      <c r="C941" s="77" t="s">
        <v>14516</v>
      </c>
      <c r="D941" s="65">
        <v>1</v>
      </c>
      <c r="E941" s="66" t="s">
        <v>31</v>
      </c>
      <c r="F941" s="61">
        <v>1050000</v>
      </c>
      <c r="G941" s="86" t="s">
        <v>1266</v>
      </c>
      <c r="H941" s="588">
        <v>44816</v>
      </c>
    </row>
    <row r="942" spans="1:8" x14ac:dyDescent="0.25">
      <c r="A942" s="668">
        <v>942</v>
      </c>
      <c r="B942" s="94" t="s">
        <v>13490</v>
      </c>
      <c r="C942" s="77" t="s">
        <v>14517</v>
      </c>
      <c r="D942" s="65">
        <v>1</v>
      </c>
      <c r="E942" s="66" t="s">
        <v>31</v>
      </c>
      <c r="F942" s="61">
        <v>1050000</v>
      </c>
      <c r="G942" s="86" t="s">
        <v>1266</v>
      </c>
      <c r="H942" s="588">
        <v>44816</v>
      </c>
    </row>
    <row r="943" spans="1:8" x14ac:dyDescent="0.25">
      <c r="A943" s="668">
        <v>943</v>
      </c>
      <c r="B943" s="94" t="s">
        <v>13463</v>
      </c>
      <c r="C943" s="60" t="s">
        <v>13503</v>
      </c>
      <c r="D943" s="60">
        <v>1</v>
      </c>
      <c r="E943" s="60" t="s">
        <v>31</v>
      </c>
      <c r="F943" s="61">
        <v>1050000</v>
      </c>
      <c r="G943" s="86" t="s">
        <v>696</v>
      </c>
      <c r="H943" s="588">
        <v>44846</v>
      </c>
    </row>
    <row r="944" spans="1:8" x14ac:dyDescent="0.25">
      <c r="A944" s="668">
        <v>944</v>
      </c>
      <c r="B944" s="94" t="s">
        <v>13476</v>
      </c>
      <c r="C944" s="60" t="s">
        <v>13505</v>
      </c>
      <c r="D944" s="60">
        <v>1</v>
      </c>
      <c r="E944" s="60" t="s">
        <v>31</v>
      </c>
      <c r="F944" s="61">
        <v>1050000</v>
      </c>
      <c r="G944" s="86" t="s">
        <v>696</v>
      </c>
      <c r="H944" s="588">
        <v>44846</v>
      </c>
    </row>
    <row r="945" spans="1:9" x14ac:dyDescent="0.25">
      <c r="A945" s="668">
        <v>945</v>
      </c>
      <c r="B945" s="94" t="s">
        <v>13476</v>
      </c>
      <c r="C945" s="60" t="s">
        <v>13506</v>
      </c>
      <c r="D945" s="60">
        <v>1</v>
      </c>
      <c r="E945" s="60" t="s">
        <v>31</v>
      </c>
      <c r="F945" s="61">
        <v>1050000</v>
      </c>
      <c r="G945" s="86" t="s">
        <v>696</v>
      </c>
      <c r="H945" s="588">
        <v>44846</v>
      </c>
    </row>
    <row r="946" spans="1:9" x14ac:dyDescent="0.25">
      <c r="A946" s="668">
        <v>946</v>
      </c>
      <c r="B946" s="94" t="s">
        <v>13476</v>
      </c>
      <c r="C946" s="60" t="s">
        <v>13507</v>
      </c>
      <c r="D946" s="60">
        <v>1</v>
      </c>
      <c r="E946" s="60" t="s">
        <v>31</v>
      </c>
      <c r="F946" s="61">
        <v>1050000</v>
      </c>
      <c r="G946" s="86" t="s">
        <v>696</v>
      </c>
      <c r="H946" s="588">
        <v>44846</v>
      </c>
    </row>
    <row r="947" spans="1:9" x14ac:dyDescent="0.25">
      <c r="A947" s="668">
        <v>947</v>
      </c>
      <c r="B947" s="60" t="s">
        <v>9400</v>
      </c>
      <c r="C947" s="60" t="s">
        <v>13508</v>
      </c>
      <c r="D947" s="60">
        <v>1</v>
      </c>
      <c r="E947" s="60" t="s">
        <v>31</v>
      </c>
      <c r="F947" s="61">
        <v>500000</v>
      </c>
      <c r="G947" s="86" t="s">
        <v>696</v>
      </c>
      <c r="H947" s="588">
        <v>44846</v>
      </c>
    </row>
    <row r="948" spans="1:9" x14ac:dyDescent="0.25">
      <c r="A948" s="668">
        <v>948</v>
      </c>
      <c r="B948" s="60" t="s">
        <v>9400</v>
      </c>
      <c r="C948" s="60" t="s">
        <v>13509</v>
      </c>
      <c r="D948" s="60">
        <v>1</v>
      </c>
      <c r="E948" s="60" t="s">
        <v>31</v>
      </c>
      <c r="F948" s="61">
        <v>500000</v>
      </c>
      <c r="G948" s="86" t="s">
        <v>696</v>
      </c>
      <c r="H948" s="588">
        <v>44846</v>
      </c>
    </row>
    <row r="949" spans="1:9" x14ac:dyDescent="0.25">
      <c r="A949" s="668">
        <v>949</v>
      </c>
      <c r="B949" s="60" t="s">
        <v>9400</v>
      </c>
      <c r="C949" s="60" t="s">
        <v>9401</v>
      </c>
      <c r="D949" s="60">
        <v>1</v>
      </c>
      <c r="E949" s="60" t="s">
        <v>31</v>
      </c>
      <c r="F949" s="61">
        <v>500000</v>
      </c>
      <c r="G949" s="86" t="s">
        <v>696</v>
      </c>
      <c r="H949" s="588">
        <v>44846</v>
      </c>
      <c r="I949" s="60" t="s">
        <v>14518</v>
      </c>
    </row>
    <row r="950" spans="1:9" x14ac:dyDescent="0.25">
      <c r="A950" s="668">
        <v>950</v>
      </c>
      <c r="B950" s="60" t="s">
        <v>9400</v>
      </c>
      <c r="C950" s="60" t="s">
        <v>13510</v>
      </c>
      <c r="D950" s="60">
        <v>1</v>
      </c>
      <c r="E950" s="60" t="s">
        <v>31</v>
      </c>
      <c r="F950" s="61">
        <v>500000</v>
      </c>
      <c r="G950" s="86" t="s">
        <v>696</v>
      </c>
      <c r="H950" s="588">
        <v>44846</v>
      </c>
    </row>
    <row r="951" spans="1:9" x14ac:dyDescent="0.25">
      <c r="A951" s="668">
        <v>951</v>
      </c>
      <c r="B951" s="60" t="s">
        <v>13511</v>
      </c>
      <c r="C951" s="60" t="s">
        <v>13512</v>
      </c>
      <c r="D951" s="60">
        <v>1</v>
      </c>
      <c r="E951" s="60" t="s">
        <v>31</v>
      </c>
      <c r="F951" s="61">
        <v>1000000</v>
      </c>
      <c r="G951" s="86" t="s">
        <v>696</v>
      </c>
      <c r="H951" s="588">
        <v>44846</v>
      </c>
    </row>
    <row r="952" spans="1:9" x14ac:dyDescent="0.25">
      <c r="A952" s="668">
        <v>952</v>
      </c>
      <c r="B952" s="60" t="s">
        <v>13514</v>
      </c>
      <c r="C952" s="60" t="s">
        <v>13512</v>
      </c>
      <c r="D952" s="60">
        <v>1</v>
      </c>
      <c r="E952" s="60" t="s">
        <v>31</v>
      </c>
      <c r="F952" s="61">
        <v>1000000</v>
      </c>
      <c r="G952" s="86" t="s">
        <v>696</v>
      </c>
      <c r="H952" s="588">
        <v>44846</v>
      </c>
    </row>
    <row r="953" spans="1:9" x14ac:dyDescent="0.25">
      <c r="A953" s="668">
        <v>953</v>
      </c>
      <c r="B953" s="60" t="s">
        <v>115</v>
      </c>
      <c r="C953" s="87" t="s">
        <v>14519</v>
      </c>
      <c r="D953" s="65">
        <v>1</v>
      </c>
      <c r="E953" s="76" t="s">
        <v>31</v>
      </c>
      <c r="F953" s="68">
        <v>2100000</v>
      </c>
      <c r="G953" s="86" t="s">
        <v>3239</v>
      </c>
      <c r="H953" s="588">
        <v>44907</v>
      </c>
    </row>
    <row r="954" spans="1:9" x14ac:dyDescent="0.25">
      <c r="A954" s="668">
        <v>954</v>
      </c>
      <c r="B954" s="60" t="s">
        <v>115</v>
      </c>
      <c r="C954" s="87" t="s">
        <v>14520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8079</v>
      </c>
      <c r="I954" s="60" t="s">
        <v>11941</v>
      </c>
    </row>
    <row r="955" spans="1:9" x14ac:dyDescent="0.25">
      <c r="A955" s="668">
        <v>955</v>
      </c>
      <c r="B955" s="60" t="s">
        <v>115</v>
      </c>
      <c r="C955" s="60" t="s">
        <v>14521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8079</v>
      </c>
      <c r="I955" s="60" t="s">
        <v>11940</v>
      </c>
    </row>
    <row r="956" spans="1:9" x14ac:dyDescent="0.25">
      <c r="A956" s="668">
        <v>956</v>
      </c>
      <c r="B956" s="79" t="s">
        <v>101</v>
      </c>
      <c r="C956" s="60" t="s">
        <v>13532</v>
      </c>
      <c r="D956" s="65">
        <v>1</v>
      </c>
      <c r="E956" s="411" t="s">
        <v>31</v>
      </c>
      <c r="F956" s="67">
        <v>3400000</v>
      </c>
      <c r="G956" s="69" t="s">
        <v>10174</v>
      </c>
      <c r="H956" s="86" t="s">
        <v>8079</v>
      </c>
    </row>
    <row r="957" spans="1:9" x14ac:dyDescent="0.25">
      <c r="A957" s="668">
        <v>957</v>
      </c>
      <c r="B957" s="79" t="s">
        <v>101</v>
      </c>
      <c r="C957" s="60" t="s">
        <v>13534</v>
      </c>
      <c r="D957" s="65">
        <v>1</v>
      </c>
      <c r="E957" s="76" t="s">
        <v>31</v>
      </c>
      <c r="F957" s="67">
        <v>3400000</v>
      </c>
      <c r="G957" s="69" t="s">
        <v>10174</v>
      </c>
      <c r="H957" s="86" t="s">
        <v>8079</v>
      </c>
    </row>
    <row r="958" spans="1:9" x14ac:dyDescent="0.25">
      <c r="A958" s="668">
        <v>958</v>
      </c>
      <c r="B958" s="79" t="s">
        <v>101</v>
      </c>
      <c r="C958" s="60" t="s">
        <v>13535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8079</v>
      </c>
    </row>
    <row r="959" spans="1:9" x14ac:dyDescent="0.25">
      <c r="A959" s="668">
        <v>959</v>
      </c>
      <c r="B959" s="79" t="s">
        <v>101</v>
      </c>
      <c r="C959" s="60" t="s">
        <v>13536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8079</v>
      </c>
    </row>
    <row r="960" spans="1:9" x14ac:dyDescent="0.25">
      <c r="A960" s="668">
        <v>960</v>
      </c>
      <c r="B960" s="60" t="s">
        <v>115</v>
      </c>
      <c r="C960" s="60" t="s">
        <v>14522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8079</v>
      </c>
      <c r="I960" s="60" t="s">
        <v>14523</v>
      </c>
    </row>
    <row r="961" spans="1:8" x14ac:dyDescent="0.25">
      <c r="A961" s="668">
        <v>961</v>
      </c>
      <c r="B961" s="60" t="s">
        <v>115</v>
      </c>
      <c r="C961" s="60" t="s">
        <v>14524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8079</v>
      </c>
    </row>
    <row r="962" spans="1:8" x14ac:dyDescent="0.25">
      <c r="A962" s="668">
        <v>962</v>
      </c>
      <c r="B962" s="60" t="s">
        <v>115</v>
      </c>
      <c r="C962" s="60" t="s">
        <v>14525</v>
      </c>
      <c r="D962" s="60">
        <v>1</v>
      </c>
      <c r="E962" s="76" t="s">
        <v>71</v>
      </c>
      <c r="F962" s="61">
        <v>2100000</v>
      </c>
      <c r="G962" s="86" t="s">
        <v>8091</v>
      </c>
      <c r="H962" s="86" t="s">
        <v>8090</v>
      </c>
    </row>
    <row r="963" spans="1:8" x14ac:dyDescent="0.25">
      <c r="A963" s="668">
        <v>963</v>
      </c>
      <c r="B963" s="60" t="s">
        <v>115</v>
      </c>
      <c r="C963" s="60" t="s">
        <v>14526</v>
      </c>
      <c r="D963" s="65">
        <v>1</v>
      </c>
      <c r="E963" s="76" t="s">
        <v>71</v>
      </c>
      <c r="F963" s="61">
        <v>2100000</v>
      </c>
      <c r="G963" s="86" t="s">
        <v>8091</v>
      </c>
      <c r="H963" s="86" t="s">
        <v>8090</v>
      </c>
    </row>
    <row r="964" spans="1:8" x14ac:dyDescent="0.25">
      <c r="A964" s="668">
        <v>964</v>
      </c>
      <c r="B964" s="60" t="s">
        <v>8177</v>
      </c>
      <c r="C964" s="60" t="s">
        <v>14527</v>
      </c>
      <c r="D964" s="65">
        <v>1</v>
      </c>
      <c r="E964" s="76" t="s">
        <v>71</v>
      </c>
      <c r="F964" s="61">
        <v>2200000</v>
      </c>
      <c r="G964" s="86" t="s">
        <v>8091</v>
      </c>
      <c r="H964" s="86" t="s">
        <v>8090</v>
      </c>
    </row>
    <row r="965" spans="1:8" x14ac:dyDescent="0.25">
      <c r="A965" s="668">
        <v>965</v>
      </c>
      <c r="B965" s="60" t="s">
        <v>8177</v>
      </c>
      <c r="C965" s="60" t="s">
        <v>14527</v>
      </c>
      <c r="D965" s="656">
        <v>1</v>
      </c>
      <c r="E965" s="76" t="s">
        <v>71</v>
      </c>
      <c r="F965" s="397">
        <v>2200000</v>
      </c>
      <c r="G965" s="86" t="s">
        <v>8091</v>
      </c>
      <c r="H965" s="86" t="s">
        <v>8090</v>
      </c>
    </row>
    <row r="966" spans="1:8" x14ac:dyDescent="0.25">
      <c r="A966" s="668">
        <v>966</v>
      </c>
      <c r="B966" s="60" t="s">
        <v>12037</v>
      </c>
      <c r="C966" s="353" t="s">
        <v>14528</v>
      </c>
      <c r="D966" s="88">
        <v>1</v>
      </c>
      <c r="E966" s="71" t="s">
        <v>31</v>
      </c>
      <c r="F966" s="72">
        <v>1400000</v>
      </c>
      <c r="G966" s="86" t="s">
        <v>8091</v>
      </c>
      <c r="H966" s="86" t="s">
        <v>8090</v>
      </c>
    </row>
    <row r="967" spans="1:8" x14ac:dyDescent="0.25">
      <c r="A967" s="668">
        <v>967</v>
      </c>
      <c r="B967" s="60" t="s">
        <v>12037</v>
      </c>
      <c r="C967" s="365" t="s">
        <v>14529</v>
      </c>
      <c r="D967" s="65">
        <v>1</v>
      </c>
      <c r="E967" s="76" t="s">
        <v>31</v>
      </c>
      <c r="F967" s="72">
        <v>1400000</v>
      </c>
      <c r="G967" s="86" t="s">
        <v>8091</v>
      </c>
      <c r="H967" s="86" t="s">
        <v>8090</v>
      </c>
    </row>
    <row r="968" spans="1:8" x14ac:dyDescent="0.25">
      <c r="A968" s="668">
        <v>968</v>
      </c>
      <c r="B968" s="60" t="s">
        <v>471</v>
      </c>
      <c r="C968" s="60" t="s">
        <v>13558</v>
      </c>
      <c r="D968" s="81">
        <v>1</v>
      </c>
      <c r="E968" s="66" t="s">
        <v>31</v>
      </c>
      <c r="F968" s="72">
        <v>3700000</v>
      </c>
      <c r="G968" s="69" t="s">
        <v>13559</v>
      </c>
      <c r="H968" s="86" t="s">
        <v>8102</v>
      </c>
    </row>
    <row r="969" spans="1:8" x14ac:dyDescent="0.25">
      <c r="A969" s="668">
        <v>969</v>
      </c>
      <c r="B969" s="60" t="s">
        <v>471</v>
      </c>
      <c r="C969" s="60" t="s">
        <v>13561</v>
      </c>
      <c r="D969" s="60">
        <v>1</v>
      </c>
      <c r="E969" s="76" t="s">
        <v>31</v>
      </c>
      <c r="F969" s="61">
        <v>3700000</v>
      </c>
      <c r="G969" s="69" t="s">
        <v>13559</v>
      </c>
      <c r="H969" s="86" t="s">
        <v>8102</v>
      </c>
    </row>
    <row r="970" spans="1:8" x14ac:dyDescent="0.25">
      <c r="A970" s="668">
        <v>970</v>
      </c>
      <c r="B970" s="63" t="s">
        <v>8461</v>
      </c>
      <c r="C970" s="60" t="s">
        <v>9691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68">
        <v>971</v>
      </c>
      <c r="B971" s="63" t="s">
        <v>8461</v>
      </c>
      <c r="C971" s="60" t="s">
        <v>14530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68">
        <v>972</v>
      </c>
      <c r="B972" s="63" t="s">
        <v>8461</v>
      </c>
      <c r="C972" s="60" t="s">
        <v>13576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8130</v>
      </c>
    </row>
    <row r="973" spans="1:8" x14ac:dyDescent="0.25">
      <c r="A973" s="668">
        <v>973</v>
      </c>
      <c r="B973" s="63" t="s">
        <v>8461</v>
      </c>
      <c r="C973" s="60" t="s">
        <v>13578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8130</v>
      </c>
    </row>
    <row r="974" spans="1:8" x14ac:dyDescent="0.25">
      <c r="A974" s="668">
        <v>974</v>
      </c>
      <c r="B974" s="63" t="s">
        <v>8461</v>
      </c>
      <c r="C974" s="60" t="s">
        <v>13579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8130</v>
      </c>
    </row>
    <row r="975" spans="1:8" x14ac:dyDescent="0.25">
      <c r="A975" s="668">
        <v>975</v>
      </c>
      <c r="B975" s="63" t="s">
        <v>8461</v>
      </c>
      <c r="C975" s="60" t="s">
        <v>9693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8130</v>
      </c>
    </row>
    <row r="976" spans="1:8" x14ac:dyDescent="0.25">
      <c r="A976" s="668">
        <v>976</v>
      </c>
      <c r="B976" s="63" t="s">
        <v>8461</v>
      </c>
      <c r="C976" s="60" t="s">
        <v>13592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8147</v>
      </c>
    </row>
    <row r="977" spans="1:11" x14ac:dyDescent="0.25">
      <c r="A977" s="668">
        <v>977</v>
      </c>
      <c r="B977" s="79" t="s">
        <v>8461</v>
      </c>
      <c r="C977" s="60" t="s">
        <v>13594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8147</v>
      </c>
    </row>
    <row r="978" spans="1:11" x14ac:dyDescent="0.25">
      <c r="A978" s="668">
        <v>978</v>
      </c>
      <c r="B978" s="60" t="s">
        <v>8177</v>
      </c>
      <c r="C978" s="80" t="s">
        <v>14531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8164</v>
      </c>
      <c r="I978" s="60" t="s">
        <v>4913</v>
      </c>
      <c r="J978" s="60" t="s">
        <v>14532</v>
      </c>
    </row>
    <row r="979" spans="1:11" x14ac:dyDescent="0.25">
      <c r="A979" s="668">
        <v>979</v>
      </c>
      <c r="B979" s="60" t="s">
        <v>8177</v>
      </c>
      <c r="C979" s="80" t="s">
        <v>14533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8164</v>
      </c>
      <c r="I979" s="60" t="s">
        <v>4913</v>
      </c>
      <c r="J979" s="60" t="s">
        <v>14532</v>
      </c>
    </row>
    <row r="980" spans="1:11" x14ac:dyDescent="0.25">
      <c r="A980" s="668">
        <v>980</v>
      </c>
      <c r="B980" s="63" t="s">
        <v>8461</v>
      </c>
      <c r="C980" s="87" t="s">
        <v>13609</v>
      </c>
      <c r="D980" s="65">
        <v>1</v>
      </c>
      <c r="E980" s="66" t="s">
        <v>31</v>
      </c>
      <c r="F980" s="67">
        <v>1650000</v>
      </c>
      <c r="G980" s="69" t="s">
        <v>8136</v>
      </c>
      <c r="H980" s="86" t="s">
        <v>8200</v>
      </c>
    </row>
    <row r="981" spans="1:11" x14ac:dyDescent="0.25">
      <c r="A981" s="668">
        <v>981</v>
      </c>
      <c r="B981" s="63" t="s">
        <v>8461</v>
      </c>
      <c r="C981" s="87" t="s">
        <v>13611</v>
      </c>
      <c r="D981" s="65">
        <v>1</v>
      </c>
      <c r="E981" s="66" t="s">
        <v>31</v>
      </c>
      <c r="F981" s="67">
        <v>1650000</v>
      </c>
      <c r="G981" s="69" t="s">
        <v>8136</v>
      </c>
      <c r="H981" s="86" t="s">
        <v>8200</v>
      </c>
    </row>
    <row r="982" spans="1:11" x14ac:dyDescent="0.25">
      <c r="A982" s="668">
        <v>982</v>
      </c>
      <c r="B982" s="484" t="s">
        <v>8461</v>
      </c>
      <c r="C982" s="612" t="s">
        <v>9287</v>
      </c>
      <c r="D982" s="491">
        <v>1</v>
      </c>
      <c r="E982" s="630" t="s">
        <v>31</v>
      </c>
      <c r="F982" s="488">
        <v>1650000</v>
      </c>
      <c r="G982" s="490" t="s">
        <v>8136</v>
      </c>
      <c r="H982" s="592" t="s">
        <v>8200</v>
      </c>
    </row>
    <row r="983" spans="1:11" x14ac:dyDescent="0.25">
      <c r="A983" s="668">
        <v>983</v>
      </c>
      <c r="B983" s="63" t="s">
        <v>8461</v>
      </c>
      <c r="C983" s="87" t="s">
        <v>9897</v>
      </c>
      <c r="D983" s="65">
        <v>1</v>
      </c>
      <c r="E983" s="76" t="s">
        <v>31</v>
      </c>
      <c r="F983" s="67">
        <v>1650000</v>
      </c>
      <c r="G983" s="69" t="s">
        <v>8136</v>
      </c>
      <c r="H983" s="86" t="s">
        <v>8200</v>
      </c>
    </row>
    <row r="984" spans="1:11" x14ac:dyDescent="0.25">
      <c r="A984" s="668">
        <v>984</v>
      </c>
      <c r="B984" s="79" t="s">
        <v>101</v>
      </c>
      <c r="C984" s="75" t="s">
        <v>13612</v>
      </c>
      <c r="D984" s="65">
        <v>1</v>
      </c>
      <c r="E984" s="76" t="s">
        <v>31</v>
      </c>
      <c r="F984" s="72">
        <v>3400000</v>
      </c>
      <c r="G984" s="69" t="s">
        <v>8136</v>
      </c>
      <c r="H984" s="86" t="s">
        <v>8200</v>
      </c>
    </row>
    <row r="985" spans="1:11" x14ac:dyDescent="0.25">
      <c r="A985" s="668">
        <v>985</v>
      </c>
      <c r="B985" s="79" t="s">
        <v>101</v>
      </c>
      <c r="C985" s="75" t="s">
        <v>13613</v>
      </c>
      <c r="D985" s="65">
        <v>1</v>
      </c>
      <c r="E985" s="76" t="s">
        <v>31</v>
      </c>
      <c r="F985" s="72">
        <v>3400000</v>
      </c>
      <c r="G985" s="69" t="s">
        <v>8136</v>
      </c>
      <c r="H985" s="86" t="s">
        <v>8200</v>
      </c>
    </row>
    <row r="986" spans="1:11" x14ac:dyDescent="0.25">
      <c r="A986" s="668">
        <v>986</v>
      </c>
      <c r="B986" s="60" t="s">
        <v>115</v>
      </c>
      <c r="C986" s="60" t="s">
        <v>14534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8234</v>
      </c>
      <c r="I986" s="60" t="s">
        <v>12187</v>
      </c>
      <c r="J986" s="60" t="s">
        <v>14485</v>
      </c>
      <c r="K986" s="60" t="s">
        <v>14485</v>
      </c>
    </row>
    <row r="987" spans="1:11" x14ac:dyDescent="0.25">
      <c r="A987" s="668">
        <v>987</v>
      </c>
      <c r="B987" s="60" t="s">
        <v>115</v>
      </c>
      <c r="C987" s="60" t="s">
        <v>14535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8234</v>
      </c>
      <c r="I987" s="60" t="s">
        <v>12187</v>
      </c>
      <c r="J987" s="60" t="s">
        <v>14485</v>
      </c>
      <c r="K987" s="60" t="s">
        <v>14485</v>
      </c>
    </row>
    <row r="988" spans="1:11" x14ac:dyDescent="0.25">
      <c r="A988" s="668">
        <v>988</v>
      </c>
      <c r="B988" s="63" t="s">
        <v>8461</v>
      </c>
      <c r="C988" s="75" t="s">
        <v>13632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68">
        <v>989</v>
      </c>
      <c r="B989" s="63" t="s">
        <v>8461</v>
      </c>
      <c r="C989" s="75" t="s">
        <v>13634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68">
        <v>990</v>
      </c>
      <c r="B990" s="60" t="s">
        <v>13641</v>
      </c>
      <c r="C990" s="60" t="s">
        <v>13642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68">
        <v>991</v>
      </c>
      <c r="B991" s="60" t="s">
        <v>13641</v>
      </c>
      <c r="C991" s="60" t="s">
        <v>13643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68">
        <v>992</v>
      </c>
      <c r="B992" s="60" t="s">
        <v>13641</v>
      </c>
      <c r="C992" s="60" t="s">
        <v>13644</v>
      </c>
      <c r="D992" s="656">
        <v>1</v>
      </c>
      <c r="E992" s="65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68">
        <v>993</v>
      </c>
      <c r="B993" s="60" t="s">
        <v>13641</v>
      </c>
      <c r="C993" s="60" t="s">
        <v>13645</v>
      </c>
      <c r="D993" s="65">
        <v>1</v>
      </c>
      <c r="E993" s="65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68">
        <v>994</v>
      </c>
      <c r="B994" s="60" t="s">
        <v>115</v>
      </c>
      <c r="C994" s="60" t="s">
        <v>14536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68">
        <v>995</v>
      </c>
      <c r="B995" s="60" t="s">
        <v>115</v>
      </c>
      <c r="C995" s="60" t="s">
        <v>14537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68">
        <v>996</v>
      </c>
      <c r="B996" s="60" t="s">
        <v>115</v>
      </c>
      <c r="C996" s="60" t="s">
        <v>14538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68">
        <v>997</v>
      </c>
      <c r="B997" s="60" t="s">
        <v>115</v>
      </c>
      <c r="C997" s="60" t="s">
        <v>14539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68">
        <v>998</v>
      </c>
      <c r="B998" s="60" t="s">
        <v>471</v>
      </c>
      <c r="C998" s="80" t="s">
        <v>13638</v>
      </c>
      <c r="D998" s="65">
        <v>1</v>
      </c>
      <c r="E998" s="66" t="s">
        <v>31</v>
      </c>
      <c r="F998" s="67">
        <v>3700000</v>
      </c>
      <c r="G998" s="86" t="s">
        <v>10870</v>
      </c>
      <c r="H998" s="86" t="s">
        <v>358</v>
      </c>
    </row>
    <row r="999" spans="1:8" x14ac:dyDescent="0.25">
      <c r="A999" s="668">
        <v>999</v>
      </c>
      <c r="B999" s="60" t="s">
        <v>13639</v>
      </c>
      <c r="C999" s="60" t="s">
        <v>13640</v>
      </c>
      <c r="D999" s="65">
        <v>1</v>
      </c>
      <c r="E999" s="76" t="s">
        <v>31</v>
      </c>
      <c r="F999" s="72">
        <v>3000000</v>
      </c>
      <c r="G999" s="86" t="s">
        <v>10870</v>
      </c>
      <c r="H999" s="86" t="s">
        <v>358</v>
      </c>
    </row>
    <row r="1000" spans="1:8" x14ac:dyDescent="0.25">
      <c r="A1000" s="668">
        <v>1000</v>
      </c>
      <c r="B1000" s="60" t="s">
        <v>13641</v>
      </c>
      <c r="C1000" s="75" t="s">
        <v>13651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8263</v>
      </c>
    </row>
    <row r="1001" spans="1:8" x14ac:dyDescent="0.25">
      <c r="A1001" s="668">
        <v>1001</v>
      </c>
      <c r="B1001" s="60" t="s">
        <v>13641</v>
      </c>
      <c r="C1001" s="75" t="s">
        <v>13653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8263</v>
      </c>
    </row>
    <row r="1002" spans="1:8" x14ac:dyDescent="0.25">
      <c r="A1002" s="668">
        <v>1002</v>
      </c>
      <c r="B1002" s="60" t="s">
        <v>13641</v>
      </c>
      <c r="C1002" s="75" t="s">
        <v>13654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8263</v>
      </c>
    </row>
    <row r="1003" spans="1:8" x14ac:dyDescent="0.25">
      <c r="A1003" s="668">
        <v>1003</v>
      </c>
      <c r="B1003" s="60" t="s">
        <v>13641</v>
      </c>
      <c r="C1003" s="75" t="s">
        <v>13656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8263</v>
      </c>
    </row>
    <row r="1004" spans="1:8" x14ac:dyDescent="0.25">
      <c r="A1004" s="668">
        <v>1004</v>
      </c>
      <c r="B1004" s="60" t="s">
        <v>13641</v>
      </c>
      <c r="C1004" s="75" t="s">
        <v>13657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8263</v>
      </c>
    </row>
    <row r="1005" spans="1:8" x14ac:dyDescent="0.25">
      <c r="A1005" s="668">
        <v>1005</v>
      </c>
      <c r="B1005" s="60" t="s">
        <v>13641</v>
      </c>
      <c r="C1005" s="75" t="s">
        <v>13658</v>
      </c>
      <c r="D1005" s="656">
        <v>1</v>
      </c>
      <c r="E1005" s="657" t="s">
        <v>31</v>
      </c>
      <c r="F1005" s="62">
        <v>1450000</v>
      </c>
      <c r="G1005" s="86" t="s">
        <v>696</v>
      </c>
      <c r="H1005" s="86" t="s">
        <v>8263</v>
      </c>
    </row>
    <row r="1006" spans="1:8" x14ac:dyDescent="0.25">
      <c r="A1006" s="668">
        <v>1006</v>
      </c>
      <c r="B1006" s="60" t="s">
        <v>13641</v>
      </c>
      <c r="C1006" s="75" t="s">
        <v>13659</v>
      </c>
      <c r="D1006" s="65">
        <v>1</v>
      </c>
      <c r="E1006" s="657" t="s">
        <v>31</v>
      </c>
      <c r="F1006" s="62">
        <v>1450000</v>
      </c>
      <c r="G1006" s="86" t="s">
        <v>696</v>
      </c>
      <c r="H1006" s="86" t="s">
        <v>8263</v>
      </c>
    </row>
    <row r="1007" spans="1:8" x14ac:dyDescent="0.25">
      <c r="A1007" s="668">
        <v>1007</v>
      </c>
      <c r="B1007" s="60" t="s">
        <v>13641</v>
      </c>
      <c r="C1007" s="75" t="s">
        <v>13660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8263</v>
      </c>
    </row>
    <row r="1008" spans="1:8" x14ac:dyDescent="0.25">
      <c r="A1008" s="668">
        <v>1008</v>
      </c>
      <c r="B1008" s="60" t="s">
        <v>9400</v>
      </c>
      <c r="C1008" s="75" t="s">
        <v>13679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8275</v>
      </c>
    </row>
    <row r="1009" spans="1:11" x14ac:dyDescent="0.25">
      <c r="A1009" s="668">
        <v>1009</v>
      </c>
      <c r="B1009" s="60" t="s">
        <v>9400</v>
      </c>
      <c r="C1009" s="75" t="s">
        <v>13432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8275</v>
      </c>
    </row>
    <row r="1010" spans="1:11" x14ac:dyDescent="0.25">
      <c r="A1010" s="668">
        <v>1010</v>
      </c>
      <c r="B1010" s="60" t="s">
        <v>115</v>
      </c>
      <c r="C1010" s="197" t="s">
        <v>14540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8275</v>
      </c>
    </row>
    <row r="1011" spans="1:11" x14ac:dyDescent="0.25">
      <c r="A1011" s="668">
        <v>1011</v>
      </c>
      <c r="B1011" s="60" t="s">
        <v>115</v>
      </c>
      <c r="C1011" s="197" t="s">
        <v>14541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8275</v>
      </c>
    </row>
    <row r="1012" spans="1:11" x14ac:dyDescent="0.25">
      <c r="A1012" s="668">
        <v>1012</v>
      </c>
      <c r="B1012" s="63" t="s">
        <v>8461</v>
      </c>
      <c r="C1012" s="87" t="s">
        <v>13698</v>
      </c>
      <c r="D1012" s="65">
        <v>1</v>
      </c>
      <c r="E1012" s="66" t="s">
        <v>31</v>
      </c>
      <c r="F1012" s="67">
        <v>1650000</v>
      </c>
      <c r="G1012" s="69" t="s">
        <v>9983</v>
      </c>
      <c r="H1012" s="86" t="s">
        <v>8287</v>
      </c>
    </row>
    <row r="1013" spans="1:11" x14ac:dyDescent="0.25">
      <c r="A1013" s="668">
        <v>1013</v>
      </c>
      <c r="B1013" s="63" t="s">
        <v>8461</v>
      </c>
      <c r="C1013" s="87" t="s">
        <v>13700</v>
      </c>
      <c r="D1013" s="65">
        <v>1</v>
      </c>
      <c r="E1013" s="66" t="s">
        <v>31</v>
      </c>
      <c r="F1013" s="67">
        <v>1650000</v>
      </c>
      <c r="G1013" s="69" t="s">
        <v>9983</v>
      </c>
      <c r="H1013" s="86" t="s">
        <v>8287</v>
      </c>
    </row>
    <row r="1014" spans="1:11" x14ac:dyDescent="0.25">
      <c r="A1014" s="668">
        <v>1014</v>
      </c>
      <c r="B1014" s="63" t="s">
        <v>8461</v>
      </c>
      <c r="C1014" s="87" t="s">
        <v>13701</v>
      </c>
      <c r="D1014" s="65">
        <v>1</v>
      </c>
      <c r="E1014" s="66" t="s">
        <v>31</v>
      </c>
      <c r="F1014" s="67">
        <v>1650000</v>
      </c>
      <c r="G1014" s="69" t="s">
        <v>9983</v>
      </c>
      <c r="H1014" s="86" t="s">
        <v>8287</v>
      </c>
    </row>
    <row r="1015" spans="1:11" x14ac:dyDescent="0.25">
      <c r="A1015" s="668">
        <v>1015</v>
      </c>
      <c r="B1015" s="63" t="s">
        <v>8461</v>
      </c>
      <c r="C1015" s="87" t="s">
        <v>13702</v>
      </c>
      <c r="D1015" s="65">
        <v>1</v>
      </c>
      <c r="E1015" s="66" t="s">
        <v>31</v>
      </c>
      <c r="F1015" s="67">
        <v>1650000</v>
      </c>
      <c r="G1015" s="69" t="s">
        <v>9983</v>
      </c>
      <c r="H1015" s="86" t="s">
        <v>8287</v>
      </c>
    </row>
    <row r="1016" spans="1:11" x14ac:dyDescent="0.25">
      <c r="A1016" s="668">
        <v>1016</v>
      </c>
      <c r="B1016" s="63" t="s">
        <v>8461</v>
      </c>
      <c r="C1016" s="87" t="s">
        <v>13703</v>
      </c>
      <c r="D1016" s="65">
        <v>1</v>
      </c>
      <c r="E1016" s="66" t="s">
        <v>31</v>
      </c>
      <c r="F1016" s="67">
        <v>1650000</v>
      </c>
      <c r="G1016" s="69" t="s">
        <v>9983</v>
      </c>
      <c r="H1016" s="86" t="s">
        <v>8287</v>
      </c>
    </row>
    <row r="1017" spans="1:11" x14ac:dyDescent="0.25">
      <c r="A1017" s="668">
        <v>1017</v>
      </c>
      <c r="B1017" s="63" t="s">
        <v>8461</v>
      </c>
      <c r="C1017" s="87" t="s">
        <v>13704</v>
      </c>
      <c r="D1017" s="65">
        <v>1</v>
      </c>
      <c r="E1017" s="66" t="s">
        <v>31</v>
      </c>
      <c r="F1017" s="67">
        <v>1650000</v>
      </c>
      <c r="G1017" s="69" t="s">
        <v>9983</v>
      </c>
      <c r="H1017" s="86" t="s">
        <v>8287</v>
      </c>
    </row>
    <row r="1018" spans="1:11" x14ac:dyDescent="0.25">
      <c r="A1018" s="668">
        <v>1018</v>
      </c>
      <c r="B1018" s="63" t="s">
        <v>8461</v>
      </c>
      <c r="C1018" s="87" t="s">
        <v>13705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8287</v>
      </c>
    </row>
    <row r="1019" spans="1:11" x14ac:dyDescent="0.25">
      <c r="A1019" s="668">
        <v>1019</v>
      </c>
      <c r="B1019" s="63" t="s">
        <v>8461</v>
      </c>
      <c r="C1019" s="87" t="s">
        <v>13707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8287</v>
      </c>
    </row>
    <row r="1020" spans="1:11" x14ac:dyDescent="0.25">
      <c r="A1020" s="668">
        <v>1020</v>
      </c>
      <c r="B1020" s="60" t="s">
        <v>461</v>
      </c>
      <c r="C1020" s="60" t="s">
        <v>13708</v>
      </c>
      <c r="D1020" s="65">
        <v>1</v>
      </c>
      <c r="E1020" s="66" t="s">
        <v>28</v>
      </c>
      <c r="F1020" s="72">
        <v>1620000</v>
      </c>
      <c r="G1020" s="69" t="s">
        <v>7926</v>
      </c>
      <c r="H1020" s="86" t="s">
        <v>8287</v>
      </c>
    </row>
    <row r="1021" spans="1:11" x14ac:dyDescent="0.25">
      <c r="A1021" s="668">
        <v>1021</v>
      </c>
      <c r="B1021" s="60" t="s">
        <v>115</v>
      </c>
      <c r="C1021" s="60" t="s">
        <v>13709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8287</v>
      </c>
      <c r="I1021" s="60" t="s">
        <v>4912</v>
      </c>
      <c r="K1021" s="77" t="s">
        <v>14542</v>
      </c>
    </row>
    <row r="1022" spans="1:11" x14ac:dyDescent="0.25">
      <c r="A1022" s="668">
        <v>1022</v>
      </c>
      <c r="B1022" s="60" t="s">
        <v>115</v>
      </c>
      <c r="C1022" s="60" t="s">
        <v>13711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8287</v>
      </c>
      <c r="I1022" s="60" t="s">
        <v>10994</v>
      </c>
      <c r="K1022" s="77" t="s">
        <v>14542</v>
      </c>
    </row>
    <row r="1023" spans="1:11" x14ac:dyDescent="0.25">
      <c r="A1023" s="668">
        <v>1023</v>
      </c>
      <c r="B1023" s="60" t="s">
        <v>461</v>
      </c>
      <c r="C1023" s="60" t="s">
        <v>14543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8287</v>
      </c>
      <c r="I1023" s="353" t="s">
        <v>14544</v>
      </c>
      <c r="K1023" s="77" t="s">
        <v>14545</v>
      </c>
    </row>
    <row r="1024" spans="1:11" x14ac:dyDescent="0.25">
      <c r="A1024" s="668">
        <v>1024</v>
      </c>
      <c r="B1024" s="94" t="s">
        <v>1087</v>
      </c>
      <c r="C1024" s="60" t="s">
        <v>9581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8315</v>
      </c>
    </row>
    <row r="1025" spans="1:11" x14ac:dyDescent="0.25">
      <c r="A1025" s="668">
        <v>1025</v>
      </c>
      <c r="B1025" s="94" t="s">
        <v>1087</v>
      </c>
      <c r="C1025" s="60" t="s">
        <v>9548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8315</v>
      </c>
    </row>
    <row r="1026" spans="1:11" x14ac:dyDescent="0.25">
      <c r="A1026" s="668">
        <v>1026</v>
      </c>
      <c r="B1026" s="94" t="s">
        <v>1087</v>
      </c>
      <c r="C1026" s="60" t="s">
        <v>9895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8315</v>
      </c>
    </row>
    <row r="1027" spans="1:11" x14ac:dyDescent="0.25">
      <c r="A1027" s="668">
        <v>1027</v>
      </c>
      <c r="B1027" s="94" t="s">
        <v>1087</v>
      </c>
      <c r="C1027" s="60" t="s">
        <v>9896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8315</v>
      </c>
    </row>
    <row r="1028" spans="1:11" x14ac:dyDescent="0.25">
      <c r="A1028" s="668">
        <v>1028</v>
      </c>
      <c r="B1028" s="74" t="s">
        <v>1087</v>
      </c>
      <c r="C1028" s="60" t="s">
        <v>13721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8315</v>
      </c>
    </row>
    <row r="1029" spans="1:11" x14ac:dyDescent="0.25">
      <c r="A1029" s="668">
        <v>1029</v>
      </c>
      <c r="B1029" s="60" t="s">
        <v>593</v>
      </c>
      <c r="C1029" s="75" t="s">
        <v>14546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88">
        <v>44986</v>
      </c>
      <c r="I1029" s="353" t="s">
        <v>14547</v>
      </c>
      <c r="K1029" s="77" t="s">
        <v>14548</v>
      </c>
    </row>
    <row r="1030" spans="1:11" x14ac:dyDescent="0.25">
      <c r="A1030" s="668">
        <v>1030</v>
      </c>
      <c r="B1030" s="60" t="s">
        <v>593</v>
      </c>
      <c r="C1030" s="60" t="s">
        <v>14549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88">
        <v>44986</v>
      </c>
      <c r="I1030" s="353" t="s">
        <v>14550</v>
      </c>
      <c r="K1030" s="77" t="s">
        <v>14548</v>
      </c>
    </row>
    <row r="1031" spans="1:11" x14ac:dyDescent="0.25">
      <c r="A1031" s="668">
        <v>1031</v>
      </c>
      <c r="B1031" s="60" t="s">
        <v>461</v>
      </c>
      <c r="C1031" s="60" t="s">
        <v>14551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88">
        <v>44986</v>
      </c>
      <c r="I1031" s="353" t="s">
        <v>14552</v>
      </c>
      <c r="K1031" s="77" t="s">
        <v>14553</v>
      </c>
    </row>
    <row r="1032" spans="1:11" x14ac:dyDescent="0.25">
      <c r="A1032" s="668">
        <v>1032</v>
      </c>
      <c r="B1032" s="79" t="s">
        <v>41</v>
      </c>
      <c r="C1032" s="60" t="s">
        <v>14554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88">
        <v>44986</v>
      </c>
    </row>
    <row r="1033" spans="1:11" x14ac:dyDescent="0.25">
      <c r="A1033" s="668">
        <v>1033</v>
      </c>
      <c r="B1033" s="79" t="s">
        <v>41</v>
      </c>
      <c r="C1033" s="60" t="s">
        <v>14555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88">
        <v>44986</v>
      </c>
    </row>
    <row r="1034" spans="1:11" x14ac:dyDescent="0.25">
      <c r="A1034" s="668">
        <v>1034</v>
      </c>
      <c r="B1034" s="60" t="s">
        <v>115</v>
      </c>
      <c r="C1034" s="60" t="s">
        <v>8358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88">
        <v>44986</v>
      </c>
    </row>
    <row r="1035" spans="1:11" x14ac:dyDescent="0.25">
      <c r="A1035" s="668">
        <v>1035</v>
      </c>
      <c r="B1035" s="60" t="s">
        <v>115</v>
      </c>
      <c r="C1035" s="60" t="s">
        <v>8359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88">
        <v>44986</v>
      </c>
    </row>
    <row r="1036" spans="1:11" x14ac:dyDescent="0.25">
      <c r="A1036" s="668">
        <v>1036</v>
      </c>
      <c r="B1036" s="60" t="s">
        <v>14556</v>
      </c>
      <c r="C1036" s="60" t="s">
        <v>14557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88">
        <v>44986</v>
      </c>
    </row>
    <row r="1037" spans="1:11" x14ac:dyDescent="0.25">
      <c r="A1037" s="668">
        <v>1037</v>
      </c>
      <c r="B1037" s="60" t="s">
        <v>14556</v>
      </c>
      <c r="C1037" s="60" t="s">
        <v>14558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88">
        <v>44986</v>
      </c>
    </row>
    <row r="1038" spans="1:11" x14ac:dyDescent="0.25">
      <c r="A1038" s="668">
        <v>1038</v>
      </c>
      <c r="B1038" s="60" t="s">
        <v>14556</v>
      </c>
      <c r="C1038" s="60" t="s">
        <v>14559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88">
        <v>44986</v>
      </c>
    </row>
    <row r="1039" spans="1:11" x14ac:dyDescent="0.25">
      <c r="A1039" s="668">
        <v>1039</v>
      </c>
      <c r="B1039" s="60" t="s">
        <v>14556</v>
      </c>
      <c r="C1039" s="60" t="s">
        <v>14560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88">
        <v>44986</v>
      </c>
    </row>
    <row r="1040" spans="1:11" x14ac:dyDescent="0.25">
      <c r="A1040" s="668">
        <v>1040</v>
      </c>
      <c r="B1040" s="60" t="s">
        <v>14556</v>
      </c>
      <c r="C1040" s="60" t="s">
        <v>14561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88">
        <v>44986</v>
      </c>
    </row>
    <row r="1041" spans="1:11" x14ac:dyDescent="0.25">
      <c r="A1041" s="668">
        <v>1041</v>
      </c>
      <c r="B1041" s="60" t="s">
        <v>14556</v>
      </c>
      <c r="C1041" s="60" t="s">
        <v>14562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88">
        <v>44986</v>
      </c>
    </row>
    <row r="1042" spans="1:11" x14ac:dyDescent="0.25">
      <c r="A1042" s="668">
        <v>1042</v>
      </c>
      <c r="B1042" s="60" t="s">
        <v>14556</v>
      </c>
      <c r="C1042" s="60" t="s">
        <v>14563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88">
        <v>44986</v>
      </c>
    </row>
    <row r="1043" spans="1:11" x14ac:dyDescent="0.25">
      <c r="A1043" s="668">
        <v>1043</v>
      </c>
      <c r="B1043" s="60" t="s">
        <v>14556</v>
      </c>
      <c r="C1043" s="60" t="s">
        <v>14564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88">
        <v>44986</v>
      </c>
    </row>
    <row r="1044" spans="1:11" x14ac:dyDescent="0.25">
      <c r="A1044" s="668">
        <v>1044</v>
      </c>
      <c r="B1044" s="60" t="s">
        <v>14556</v>
      </c>
      <c r="C1044" s="60" t="s">
        <v>14565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88">
        <v>44986</v>
      </c>
    </row>
    <row r="1045" spans="1:11" x14ac:dyDescent="0.25">
      <c r="A1045" s="668">
        <v>1045</v>
      </c>
      <c r="B1045" s="60" t="s">
        <v>14556</v>
      </c>
      <c r="C1045" s="61" t="s">
        <v>14566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88">
        <v>44986</v>
      </c>
    </row>
    <row r="1046" spans="1:11" x14ac:dyDescent="0.25">
      <c r="A1046" s="668">
        <v>1046</v>
      </c>
      <c r="B1046" s="60" t="s">
        <v>14556</v>
      </c>
      <c r="C1046" s="61" t="s">
        <v>14567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88">
        <v>44986</v>
      </c>
    </row>
    <row r="1047" spans="1:11" x14ac:dyDescent="0.25">
      <c r="A1047" s="668">
        <v>1047</v>
      </c>
      <c r="B1047" s="60" t="s">
        <v>14556</v>
      </c>
      <c r="C1047" s="61" t="s">
        <v>14568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88">
        <v>44986</v>
      </c>
    </row>
    <row r="1048" spans="1:11" x14ac:dyDescent="0.25">
      <c r="A1048" s="668">
        <v>1048</v>
      </c>
      <c r="B1048" s="74" t="s">
        <v>14569</v>
      </c>
      <c r="C1048" s="60" t="s">
        <v>14570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88">
        <v>44986</v>
      </c>
      <c r="I1048" s="353" t="s">
        <v>14571</v>
      </c>
    </row>
    <row r="1049" spans="1:11" x14ac:dyDescent="0.25">
      <c r="A1049" s="668">
        <v>1049</v>
      </c>
      <c r="B1049" s="74" t="s">
        <v>14569</v>
      </c>
      <c r="C1049" s="60" t="s">
        <v>14572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88">
        <v>44986</v>
      </c>
      <c r="I1049" s="353" t="s">
        <v>14423</v>
      </c>
    </row>
    <row r="1050" spans="1:11" x14ac:dyDescent="0.25">
      <c r="A1050" s="668">
        <v>1050</v>
      </c>
      <c r="B1050" s="60" t="s">
        <v>629</v>
      </c>
      <c r="C1050" s="87" t="s">
        <v>8368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88">
        <v>44986</v>
      </c>
      <c r="I1050" s="353" t="s">
        <v>14573</v>
      </c>
    </row>
    <row r="1051" spans="1:11" x14ac:dyDescent="0.25">
      <c r="A1051" s="668">
        <v>1051</v>
      </c>
      <c r="B1051" s="60" t="s">
        <v>629</v>
      </c>
      <c r="C1051" s="75" t="s">
        <v>8370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88">
        <v>44986</v>
      </c>
      <c r="I1051" s="353" t="s">
        <v>14574</v>
      </c>
    </row>
    <row r="1052" spans="1:11" x14ac:dyDescent="0.25">
      <c r="A1052" s="668">
        <v>1052</v>
      </c>
      <c r="B1052" s="94" t="s">
        <v>1087</v>
      </c>
      <c r="C1052" s="87" t="s">
        <v>8386</v>
      </c>
      <c r="D1052" s="65">
        <v>1</v>
      </c>
      <c r="E1052" s="76" t="s">
        <v>31</v>
      </c>
      <c r="F1052" s="72">
        <v>1050000</v>
      </c>
      <c r="G1052" s="86" t="s">
        <v>4181</v>
      </c>
      <c r="H1052" s="588">
        <v>45047</v>
      </c>
    </row>
    <row r="1053" spans="1:11" x14ac:dyDescent="0.25">
      <c r="A1053" s="668">
        <v>1053</v>
      </c>
      <c r="B1053" s="94" t="s">
        <v>1087</v>
      </c>
      <c r="C1053" s="87" t="s">
        <v>8388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88">
        <v>45047</v>
      </c>
    </row>
    <row r="1054" spans="1:11" x14ac:dyDescent="0.25">
      <c r="A1054" s="668">
        <v>1054</v>
      </c>
      <c r="B1054" s="60" t="s">
        <v>666</v>
      </c>
      <c r="C1054" s="75" t="s">
        <v>14575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88">
        <v>45047</v>
      </c>
      <c r="I1054" s="353" t="s">
        <v>14576</v>
      </c>
      <c r="K1054" s="77" t="s">
        <v>14577</v>
      </c>
    </row>
    <row r="1055" spans="1:11" x14ac:dyDescent="0.25">
      <c r="A1055" s="668">
        <v>1055</v>
      </c>
      <c r="B1055" s="60" t="s">
        <v>666</v>
      </c>
      <c r="C1055" s="64" t="s">
        <v>14578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88">
        <v>45047</v>
      </c>
      <c r="I1055" s="353" t="s">
        <v>14579</v>
      </c>
      <c r="K1055" s="77" t="s">
        <v>14577</v>
      </c>
    </row>
    <row r="1056" spans="1:11" x14ac:dyDescent="0.25">
      <c r="A1056" s="668">
        <v>1056</v>
      </c>
      <c r="B1056" s="94" t="s">
        <v>1087</v>
      </c>
      <c r="C1056" s="75" t="s">
        <v>8407</v>
      </c>
      <c r="D1056" s="65">
        <v>1</v>
      </c>
      <c r="E1056" s="76" t="s">
        <v>31</v>
      </c>
      <c r="F1056" s="72">
        <v>1050000</v>
      </c>
      <c r="G1056" s="86" t="s">
        <v>4181</v>
      </c>
      <c r="H1056" s="588">
        <v>45078</v>
      </c>
    </row>
    <row r="1057" spans="1:11" x14ac:dyDescent="0.25">
      <c r="A1057" s="668">
        <v>1057</v>
      </c>
      <c r="B1057" s="94" t="s">
        <v>1087</v>
      </c>
      <c r="C1057" s="60" t="s">
        <v>8409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88">
        <v>45078</v>
      </c>
    </row>
    <row r="1058" spans="1:11" x14ac:dyDescent="0.25">
      <c r="A1058" s="668">
        <v>1058</v>
      </c>
      <c r="B1058" s="60" t="s">
        <v>115</v>
      </c>
      <c r="C1058" s="60" t="s">
        <v>14580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88">
        <v>45078</v>
      </c>
      <c r="I1058" s="60" t="s">
        <v>14581</v>
      </c>
      <c r="K1058" s="77" t="s">
        <v>14582</v>
      </c>
    </row>
    <row r="1059" spans="1:11" x14ac:dyDescent="0.25">
      <c r="A1059" s="668">
        <v>1059</v>
      </c>
      <c r="B1059" s="60" t="s">
        <v>115</v>
      </c>
      <c r="C1059" s="60" t="s">
        <v>14583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88">
        <v>45078</v>
      </c>
      <c r="I1059" s="60" t="s">
        <v>14584</v>
      </c>
      <c r="K1059" s="77" t="s">
        <v>14582</v>
      </c>
    </row>
    <row r="1060" spans="1:11" x14ac:dyDescent="0.25">
      <c r="A1060" s="668">
        <v>1060</v>
      </c>
      <c r="B1060" s="60" t="s">
        <v>115</v>
      </c>
      <c r="C1060" s="60" t="s">
        <v>14585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88">
        <v>45078</v>
      </c>
      <c r="I1060" s="60" t="s">
        <v>11940</v>
      </c>
    </row>
    <row r="1061" spans="1:11" x14ac:dyDescent="0.25">
      <c r="A1061" s="668">
        <v>1061</v>
      </c>
      <c r="B1061" s="60" t="s">
        <v>115</v>
      </c>
      <c r="C1061" s="60" t="s">
        <v>14586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88">
        <v>45078</v>
      </c>
      <c r="I1061" s="60" t="s">
        <v>11940</v>
      </c>
    </row>
    <row r="1062" spans="1:11" x14ac:dyDescent="0.25">
      <c r="A1062" s="668">
        <v>1062</v>
      </c>
      <c r="B1062" s="60" t="s">
        <v>461</v>
      </c>
      <c r="C1062" s="60" t="s">
        <v>14587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89">
        <v>45108</v>
      </c>
      <c r="I1062" s="353" t="s">
        <v>14588</v>
      </c>
      <c r="K1062" s="77" t="s">
        <v>14589</v>
      </c>
    </row>
    <row r="1063" spans="1:11" x14ac:dyDescent="0.25">
      <c r="A1063" s="668">
        <v>1063</v>
      </c>
      <c r="B1063" s="63" t="s">
        <v>14590</v>
      </c>
      <c r="C1063" s="60" t="s">
        <v>14591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88">
        <v>45170</v>
      </c>
      <c r="I1063" s="353"/>
    </row>
    <row r="1064" spans="1:11" x14ac:dyDescent="0.25">
      <c r="A1064" s="668">
        <v>1064</v>
      </c>
      <c r="B1064" s="60" t="s">
        <v>14590</v>
      </c>
      <c r="C1064" s="60" t="s">
        <v>14592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88">
        <v>45170</v>
      </c>
      <c r="I1064" s="353"/>
    </row>
    <row r="1065" spans="1:11" x14ac:dyDescent="0.25">
      <c r="A1065" s="668">
        <v>1065</v>
      </c>
      <c r="B1065" s="60" t="s">
        <v>115</v>
      </c>
      <c r="C1065" s="60" t="s">
        <v>14593</v>
      </c>
      <c r="D1065" s="71">
        <v>1</v>
      </c>
      <c r="E1065" s="60" t="s">
        <v>31</v>
      </c>
      <c r="F1065" s="411">
        <v>2100000</v>
      </c>
      <c r="G1065" s="86" t="s">
        <v>2003</v>
      </c>
      <c r="H1065" s="588">
        <v>45200</v>
      </c>
    </row>
    <row r="1066" spans="1:11" x14ac:dyDescent="0.25">
      <c r="A1066" s="668">
        <v>1066</v>
      </c>
      <c r="B1066" s="60" t="s">
        <v>115</v>
      </c>
      <c r="C1066" s="87" t="s">
        <v>14594</v>
      </c>
      <c r="D1066" s="71">
        <v>1</v>
      </c>
      <c r="E1066" s="60" t="s">
        <v>31</v>
      </c>
      <c r="F1066" s="411">
        <v>2100000</v>
      </c>
      <c r="G1066" s="86" t="s">
        <v>2003</v>
      </c>
      <c r="H1066" s="588">
        <v>45200</v>
      </c>
    </row>
    <row r="1067" spans="1:11" x14ac:dyDescent="0.25">
      <c r="A1067" s="668">
        <v>1067</v>
      </c>
      <c r="B1067" s="60" t="s">
        <v>115</v>
      </c>
      <c r="C1067" s="87" t="s">
        <v>14595</v>
      </c>
      <c r="D1067" s="71">
        <v>1</v>
      </c>
      <c r="E1067" s="60" t="s">
        <v>31</v>
      </c>
      <c r="F1067" s="411">
        <v>2100000</v>
      </c>
      <c r="G1067" s="86" t="s">
        <v>2003</v>
      </c>
      <c r="H1067" s="588">
        <v>45200</v>
      </c>
    </row>
    <row r="1068" spans="1:11" x14ac:dyDescent="0.25">
      <c r="A1068" s="668">
        <v>1068</v>
      </c>
      <c r="B1068" s="60" t="s">
        <v>115</v>
      </c>
      <c r="C1068" s="60" t="s">
        <v>14596</v>
      </c>
      <c r="D1068" s="71">
        <v>1</v>
      </c>
      <c r="E1068" s="60" t="s">
        <v>31</v>
      </c>
      <c r="F1068" s="411">
        <v>2100000</v>
      </c>
      <c r="G1068" s="86" t="s">
        <v>2003</v>
      </c>
      <c r="H1068" s="588">
        <v>45200</v>
      </c>
    </row>
    <row r="1069" spans="1:11" x14ac:dyDescent="0.25">
      <c r="A1069" s="668">
        <v>1069</v>
      </c>
      <c r="B1069" s="63" t="s">
        <v>8461</v>
      </c>
      <c r="C1069" s="60" t="s">
        <v>8462</v>
      </c>
      <c r="D1069" s="65">
        <v>1</v>
      </c>
      <c r="E1069" s="71" t="s">
        <v>31</v>
      </c>
      <c r="F1069" s="67">
        <v>165000</v>
      </c>
      <c r="G1069" s="69" t="s">
        <v>4181</v>
      </c>
      <c r="H1069" s="588">
        <v>45231</v>
      </c>
    </row>
    <row r="1070" spans="1:11" x14ac:dyDescent="0.25">
      <c r="A1070" s="668">
        <v>1070</v>
      </c>
      <c r="B1070" s="63" t="s">
        <v>8461</v>
      </c>
      <c r="C1070" s="60" t="s">
        <v>8464</v>
      </c>
      <c r="D1070" s="65">
        <v>1</v>
      </c>
      <c r="E1070" s="76" t="s">
        <v>31</v>
      </c>
      <c r="F1070" s="67">
        <v>165000</v>
      </c>
      <c r="G1070" s="69" t="s">
        <v>4181</v>
      </c>
      <c r="H1070" s="588">
        <v>45231</v>
      </c>
    </row>
    <row r="1071" spans="1:11" x14ac:dyDescent="0.25">
      <c r="A1071" s="668">
        <v>1071</v>
      </c>
      <c r="B1071" s="63" t="s">
        <v>8461</v>
      </c>
      <c r="C1071" s="80" t="s">
        <v>8465</v>
      </c>
      <c r="D1071" s="65">
        <v>1</v>
      </c>
      <c r="E1071" s="76" t="s">
        <v>28</v>
      </c>
      <c r="F1071" s="67">
        <v>165000</v>
      </c>
      <c r="G1071" s="69" t="s">
        <v>4181</v>
      </c>
      <c r="H1071" s="588">
        <v>45231</v>
      </c>
    </row>
    <row r="1072" spans="1:11" x14ac:dyDescent="0.25">
      <c r="A1072" s="668">
        <v>1072</v>
      </c>
      <c r="B1072" s="63" t="s">
        <v>8461</v>
      </c>
      <c r="C1072" s="60" t="s">
        <v>8466</v>
      </c>
      <c r="D1072" s="108">
        <v>1</v>
      </c>
      <c r="E1072" s="120" t="s">
        <v>31</v>
      </c>
      <c r="F1072" s="67">
        <v>165000</v>
      </c>
      <c r="G1072" s="69" t="s">
        <v>4181</v>
      </c>
      <c r="H1072" s="588">
        <v>45231</v>
      </c>
    </row>
    <row r="1073" spans="1:8" x14ac:dyDescent="0.25">
      <c r="A1073" s="668">
        <v>1073</v>
      </c>
      <c r="B1073" s="63" t="s">
        <v>8461</v>
      </c>
      <c r="C1073" s="80" t="s">
        <v>8467</v>
      </c>
      <c r="D1073" s="65">
        <v>1</v>
      </c>
      <c r="E1073" s="76" t="s">
        <v>28</v>
      </c>
      <c r="F1073" s="67">
        <v>165000</v>
      </c>
      <c r="G1073" s="69" t="s">
        <v>4181</v>
      </c>
      <c r="H1073" s="588">
        <v>45231</v>
      </c>
    </row>
    <row r="1074" spans="1:8" x14ac:dyDescent="0.25">
      <c r="A1074" s="668">
        <v>1074</v>
      </c>
      <c r="B1074" s="63" t="s">
        <v>8461</v>
      </c>
      <c r="C1074" s="60" t="s">
        <v>8468</v>
      </c>
      <c r="D1074" s="65">
        <v>1</v>
      </c>
      <c r="E1074" s="76" t="s">
        <v>31</v>
      </c>
      <c r="F1074" s="67">
        <v>165000</v>
      </c>
      <c r="G1074" s="69" t="s">
        <v>4181</v>
      </c>
      <c r="H1074" s="588">
        <v>45231</v>
      </c>
    </row>
    <row r="1075" spans="1:8" x14ac:dyDescent="0.25">
      <c r="A1075" s="668">
        <v>1075</v>
      </c>
      <c r="B1075" s="60" t="s">
        <v>461</v>
      </c>
      <c r="C1075" s="75" t="s">
        <v>14597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68">
        <v>1076</v>
      </c>
      <c r="B1076" s="60" t="s">
        <v>461</v>
      </c>
      <c r="C1076" s="60" t="s">
        <v>14598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68">
        <v>1077</v>
      </c>
      <c r="B1077" s="60" t="s">
        <v>736</v>
      </c>
      <c r="C1077" s="60" t="s">
        <v>8515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68">
        <v>1078</v>
      </c>
      <c r="B1078" s="60" t="s">
        <v>736</v>
      </c>
      <c r="C1078" s="60" t="s">
        <v>8517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68">
        <v>1079</v>
      </c>
      <c r="B1079" s="60" t="s">
        <v>736</v>
      </c>
      <c r="C1079" s="60" t="s">
        <v>8518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68">
        <v>1080</v>
      </c>
      <c r="B1080" s="60" t="s">
        <v>736</v>
      </c>
      <c r="C1080" s="60" t="s">
        <v>8519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68">
        <v>1081</v>
      </c>
      <c r="B1081" s="60" t="s">
        <v>736</v>
      </c>
      <c r="C1081" s="60" t="s">
        <v>8520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68">
        <v>1082</v>
      </c>
      <c r="B1082" s="60" t="s">
        <v>736</v>
      </c>
      <c r="C1082" s="60" t="s">
        <v>8521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68">
        <v>1083</v>
      </c>
      <c r="B1083" s="60" t="s">
        <v>736</v>
      </c>
      <c r="C1083" s="60" t="s">
        <v>8522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68">
        <v>1084</v>
      </c>
      <c r="B1084" s="79" t="s">
        <v>101</v>
      </c>
      <c r="C1084" s="60" t="s">
        <v>8523</v>
      </c>
      <c r="D1084" s="65">
        <v>1</v>
      </c>
      <c r="E1084" s="76" t="s">
        <v>31</v>
      </c>
      <c r="F1084" s="72">
        <v>3400000</v>
      </c>
      <c r="G1084" s="69" t="s">
        <v>8524</v>
      </c>
      <c r="H1084" s="86" t="s">
        <v>986</v>
      </c>
    </row>
    <row r="1085" spans="1:8" x14ac:dyDescent="0.25">
      <c r="A1085" s="668">
        <v>1085</v>
      </c>
      <c r="B1085" s="79" t="s">
        <v>41</v>
      </c>
      <c r="C1085" s="80" t="s">
        <v>8525</v>
      </c>
      <c r="D1085" s="88">
        <v>1</v>
      </c>
      <c r="E1085" s="71" t="s">
        <v>31</v>
      </c>
      <c r="F1085" s="67">
        <v>4100000</v>
      </c>
      <c r="G1085" s="69" t="s">
        <v>8526</v>
      </c>
      <c r="H1085" s="86" t="s">
        <v>986</v>
      </c>
    </row>
    <row r="1086" spans="1:8" x14ac:dyDescent="0.25">
      <c r="A1086" s="668">
        <v>1086</v>
      </c>
      <c r="B1086" s="60" t="s">
        <v>8527</v>
      </c>
      <c r="C1086" s="60" t="s">
        <v>8528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68">
        <v>1087</v>
      </c>
      <c r="B1087" s="60" t="s">
        <v>8527</v>
      </c>
      <c r="C1087" s="75" t="s">
        <v>8529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68">
        <v>1088</v>
      </c>
      <c r="B1088" s="60" t="s">
        <v>8534</v>
      </c>
      <c r="C1088" s="60" t="s">
        <v>8535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68">
        <v>1089</v>
      </c>
      <c r="B1089" s="60" t="s">
        <v>736</v>
      </c>
      <c r="C1089" s="60" t="s">
        <v>8545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68">
        <v>1090</v>
      </c>
      <c r="B1090" s="60" t="s">
        <v>736</v>
      </c>
      <c r="C1090" s="60" t="s">
        <v>8547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68">
        <v>1091</v>
      </c>
      <c r="B1091" s="60" t="s">
        <v>736</v>
      </c>
      <c r="C1091" s="60" t="s">
        <v>8548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68">
        <v>1092</v>
      </c>
      <c r="B1092" s="60" t="s">
        <v>736</v>
      </c>
      <c r="C1092" s="60" t="s">
        <v>8549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68">
        <v>1093</v>
      </c>
      <c r="B1093" s="60" t="s">
        <v>736</v>
      </c>
      <c r="C1093" s="60" t="s">
        <v>8550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68">
        <v>1094</v>
      </c>
      <c r="B1094" s="60" t="s">
        <v>115</v>
      </c>
      <c r="C1094" s="60" t="s">
        <v>14599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3" t="s">
        <v>14600</v>
      </c>
    </row>
    <row r="1095" spans="1:12" x14ac:dyDescent="0.25">
      <c r="A1095" s="668">
        <v>1095</v>
      </c>
      <c r="B1095" s="60" t="s">
        <v>115</v>
      </c>
      <c r="C1095" s="60" t="s">
        <v>14601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3" t="s">
        <v>14602</v>
      </c>
      <c r="L1095">
        <v>382353</v>
      </c>
    </row>
    <row r="1096" spans="1:12" x14ac:dyDescent="0.25">
      <c r="A1096" s="668">
        <v>1096</v>
      </c>
      <c r="B1096" s="60" t="s">
        <v>115</v>
      </c>
      <c r="C1096" s="60" t="s">
        <v>14603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3" t="s">
        <v>14604</v>
      </c>
    </row>
    <row r="1097" spans="1:12" x14ac:dyDescent="0.25">
      <c r="A1097" s="668">
        <v>1097</v>
      </c>
      <c r="B1097" s="60" t="s">
        <v>115</v>
      </c>
      <c r="C1097" s="60" t="s">
        <v>14605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3" t="s">
        <v>14606</v>
      </c>
    </row>
    <row r="1098" spans="1:12" x14ac:dyDescent="0.25">
      <c r="A1098" s="668">
        <v>1098</v>
      </c>
      <c r="B1098" s="60" t="s">
        <v>115</v>
      </c>
      <c r="C1098" s="60" t="s">
        <v>14607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68">
        <v>1099</v>
      </c>
      <c r="B1099" s="60" t="s">
        <v>461</v>
      </c>
      <c r="C1099" s="63" t="s">
        <v>14608</v>
      </c>
      <c r="D1099" s="65">
        <v>1</v>
      </c>
      <c r="E1099" s="448" t="s">
        <v>31</v>
      </c>
      <c r="F1099" s="72">
        <v>1620000</v>
      </c>
      <c r="G1099" s="86" t="s">
        <v>909</v>
      </c>
      <c r="H1099" s="86" t="s">
        <v>1055</v>
      </c>
      <c r="I1099" s="353" t="s">
        <v>14609</v>
      </c>
      <c r="K1099" s="77" t="s">
        <v>14610</v>
      </c>
    </row>
    <row r="1100" spans="1:12" x14ac:dyDescent="0.25">
      <c r="A1100" s="668">
        <v>1100</v>
      </c>
      <c r="B1100" s="60" t="s">
        <v>461</v>
      </c>
      <c r="C1100" s="75" t="s">
        <v>14611</v>
      </c>
      <c r="D1100" s="65">
        <v>1</v>
      </c>
      <c r="E1100" s="449" t="s">
        <v>31</v>
      </c>
      <c r="F1100" s="67">
        <v>1620000</v>
      </c>
      <c r="G1100" s="86" t="s">
        <v>1101</v>
      </c>
      <c r="H1100" s="86" t="s">
        <v>1068</v>
      </c>
      <c r="I1100" s="353" t="s">
        <v>14612</v>
      </c>
      <c r="K1100" s="77" t="s">
        <v>14613</v>
      </c>
    </row>
    <row r="1101" spans="1:12" x14ac:dyDescent="0.25">
      <c r="A1101" s="668">
        <v>1101</v>
      </c>
      <c r="B1101" s="60" t="s">
        <v>461</v>
      </c>
      <c r="C1101" s="60" t="s">
        <v>14614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68">
        <v>1102</v>
      </c>
      <c r="B1102" s="60" t="s">
        <v>461</v>
      </c>
      <c r="C1102" s="60" t="s">
        <v>14615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68">
        <v>1103</v>
      </c>
      <c r="B1103" s="79" t="s">
        <v>41</v>
      </c>
      <c r="C1103" s="60" t="s">
        <v>8609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68">
        <v>1104</v>
      </c>
      <c r="B1104" s="60" t="s">
        <v>8606</v>
      </c>
      <c r="C1104" s="60" t="s">
        <v>14616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68">
        <v>1105</v>
      </c>
      <c r="B1105" s="60" t="s">
        <v>115</v>
      </c>
      <c r="C1105" s="60" t="s">
        <v>14617</v>
      </c>
      <c r="D1105" s="71">
        <v>1</v>
      </c>
      <c r="E1105" s="60" t="s">
        <v>31</v>
      </c>
      <c r="F1105" s="411">
        <v>2100000</v>
      </c>
      <c r="G1105" s="86" t="s">
        <v>2274</v>
      </c>
      <c r="H1105" s="86" t="s">
        <v>1198</v>
      </c>
      <c r="I1105" s="60" t="s">
        <v>13289</v>
      </c>
      <c r="K1105" s="77" t="s">
        <v>14618</v>
      </c>
    </row>
    <row r="1106" spans="1:11" x14ac:dyDescent="0.25">
      <c r="A1106" s="668">
        <v>1106</v>
      </c>
      <c r="B1106" s="60" t="s">
        <v>736</v>
      </c>
      <c r="C1106" s="60" t="s">
        <v>8636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68">
        <v>1107</v>
      </c>
      <c r="B1107" s="60" t="s">
        <v>736</v>
      </c>
      <c r="C1107" s="60" t="s">
        <v>8638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68">
        <v>1108</v>
      </c>
      <c r="B1108" s="60" t="s">
        <v>978</v>
      </c>
      <c r="C1108" s="60" t="s">
        <v>8639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68">
        <v>1109</v>
      </c>
      <c r="B1109" s="60" t="s">
        <v>978</v>
      </c>
      <c r="C1109" s="60" t="s">
        <v>8640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68">
        <v>1110</v>
      </c>
      <c r="B1110" s="60" t="s">
        <v>978</v>
      </c>
      <c r="C1110" s="60" t="s">
        <v>8641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68">
        <v>1111</v>
      </c>
      <c r="B1111" s="60" t="s">
        <v>115</v>
      </c>
      <c r="C1111" s="60" t="s">
        <v>8642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68">
        <v>1112</v>
      </c>
      <c r="B1112" s="60" t="s">
        <v>115</v>
      </c>
      <c r="C1112" s="60" t="s">
        <v>8643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68">
        <v>1113</v>
      </c>
      <c r="B1113" s="60" t="s">
        <v>115</v>
      </c>
      <c r="C1113" s="60" t="s">
        <v>8644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68">
        <v>1114</v>
      </c>
      <c r="B1114" s="60" t="s">
        <v>115</v>
      </c>
      <c r="C1114" s="60" t="s">
        <v>8645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68">
        <v>1115</v>
      </c>
      <c r="B1115" s="60" t="s">
        <v>115</v>
      </c>
      <c r="C1115" s="75" t="s">
        <v>14619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12409</v>
      </c>
      <c r="K1115" s="77" t="s">
        <v>14620</v>
      </c>
    </row>
    <row r="1116" spans="1:11" x14ac:dyDescent="0.25">
      <c r="A1116" s="668">
        <v>1116</v>
      </c>
      <c r="B1116" s="60" t="s">
        <v>115</v>
      </c>
      <c r="C1116" s="60" t="s">
        <v>14621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12409</v>
      </c>
      <c r="K1116" s="77" t="s">
        <v>14620</v>
      </c>
    </row>
    <row r="1117" spans="1:11" x14ac:dyDescent="0.25">
      <c r="A1117" s="668">
        <v>1117</v>
      </c>
      <c r="B1117" s="60" t="s">
        <v>14622</v>
      </c>
      <c r="C1117" s="60" t="s">
        <v>14623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68">
        <v>1118</v>
      </c>
      <c r="B1118" s="60" t="s">
        <v>14622</v>
      </c>
      <c r="C1118" s="60" t="s">
        <v>14624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68">
        <v>1119</v>
      </c>
      <c r="B1119" s="60" t="s">
        <v>14622</v>
      </c>
      <c r="C1119" s="60" t="s">
        <v>14625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68">
        <v>1120</v>
      </c>
      <c r="B1120" s="60" t="s">
        <v>978</v>
      </c>
      <c r="C1120" s="63" t="s">
        <v>8667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68">
        <v>1121</v>
      </c>
      <c r="B1121" s="60" t="s">
        <v>978</v>
      </c>
      <c r="C1121" s="60" t="s">
        <v>8669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68">
        <v>1122</v>
      </c>
      <c r="B1122" s="79" t="s">
        <v>41</v>
      </c>
      <c r="C1122" s="60" t="s">
        <v>8677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68">
        <v>1123</v>
      </c>
      <c r="B1123" s="79" t="s">
        <v>41</v>
      </c>
      <c r="C1123" s="60" t="s">
        <v>8679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68">
        <v>1124</v>
      </c>
      <c r="B1124" s="79" t="s">
        <v>41</v>
      </c>
      <c r="C1124" s="60" t="s">
        <v>8680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68">
        <v>1125</v>
      </c>
      <c r="B1125" s="79" t="s">
        <v>41</v>
      </c>
      <c r="C1125" s="60" t="s">
        <v>8681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68">
        <v>1126</v>
      </c>
      <c r="B1126" s="94" t="s">
        <v>1087</v>
      </c>
      <c r="C1126" s="60" t="s">
        <v>8686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68">
        <v>1127</v>
      </c>
      <c r="B1127" s="94" t="s">
        <v>1087</v>
      </c>
      <c r="C1127" s="60" t="s">
        <v>8687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68">
        <v>1128</v>
      </c>
      <c r="B1128" s="94" t="s">
        <v>1087</v>
      </c>
      <c r="C1128" s="60" t="s">
        <v>8688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68">
        <v>1129</v>
      </c>
      <c r="B1129" s="94" t="s">
        <v>1087</v>
      </c>
      <c r="C1129" s="60" t="s">
        <v>8689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68">
        <v>1130</v>
      </c>
      <c r="B1130" s="94" t="s">
        <v>1087</v>
      </c>
      <c r="C1130" s="60" t="s">
        <v>8690</v>
      </c>
      <c r="D1130" s="81">
        <v>1</v>
      </c>
      <c r="E1130" s="336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68">
        <v>1131</v>
      </c>
      <c r="B1131" s="60" t="s">
        <v>461</v>
      </c>
      <c r="C1131" s="60" t="s">
        <v>208</v>
      </c>
      <c r="D1131" s="81">
        <v>1</v>
      </c>
      <c r="E1131" s="336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68">
        <v>1132</v>
      </c>
      <c r="B1132" s="79" t="s">
        <v>41</v>
      </c>
      <c r="C1132" s="60" t="s">
        <v>8712</v>
      </c>
      <c r="D1132" s="60">
        <v>1</v>
      </c>
      <c r="E1132" s="447" t="s">
        <v>31</v>
      </c>
      <c r="F1132" s="72">
        <v>4095560</v>
      </c>
      <c r="G1132" s="69" t="s">
        <v>8710</v>
      </c>
      <c r="H1132" s="588">
        <v>44987</v>
      </c>
    </row>
    <row r="1133" spans="1:8" x14ac:dyDescent="0.25">
      <c r="A1133" s="668">
        <v>1133</v>
      </c>
      <c r="B1133" s="60" t="s">
        <v>8713</v>
      </c>
      <c r="C1133" s="60" t="s">
        <v>8714</v>
      </c>
      <c r="D1133" s="60">
        <v>1</v>
      </c>
      <c r="E1133" s="447" t="s">
        <v>31</v>
      </c>
      <c r="F1133" s="67">
        <v>900000</v>
      </c>
      <c r="G1133" s="86" t="s">
        <v>552</v>
      </c>
      <c r="H1133" s="588">
        <v>44987</v>
      </c>
    </row>
    <row r="1134" spans="1:8" x14ac:dyDescent="0.25">
      <c r="A1134" s="668">
        <v>1134</v>
      </c>
      <c r="B1134" s="60" t="s">
        <v>8713</v>
      </c>
      <c r="C1134" s="60" t="s">
        <v>8715</v>
      </c>
      <c r="D1134" s="60">
        <v>1</v>
      </c>
      <c r="E1134" s="447" t="s">
        <v>31</v>
      </c>
      <c r="F1134" s="67">
        <v>900000</v>
      </c>
      <c r="G1134" s="86" t="s">
        <v>552</v>
      </c>
      <c r="H1134" s="588">
        <v>44987</v>
      </c>
    </row>
    <row r="1135" spans="1:8" x14ac:dyDescent="0.25">
      <c r="A1135" s="668">
        <v>1135</v>
      </c>
      <c r="B1135" s="94" t="s">
        <v>8716</v>
      </c>
      <c r="C1135" s="60" t="s">
        <v>8717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88">
        <v>44987</v>
      </c>
    </row>
    <row r="1136" spans="1:8" x14ac:dyDescent="0.25">
      <c r="A1136" s="668">
        <v>1136</v>
      </c>
      <c r="B1136" s="60" t="s">
        <v>978</v>
      </c>
      <c r="C1136" s="60" t="s">
        <v>8747</v>
      </c>
      <c r="D1136" s="60">
        <v>1</v>
      </c>
      <c r="E1136" s="76" t="s">
        <v>31</v>
      </c>
      <c r="F1136" s="61">
        <v>900000</v>
      </c>
      <c r="G1136" s="86" t="s">
        <v>552</v>
      </c>
      <c r="H1136" s="588">
        <v>45079</v>
      </c>
    </row>
    <row r="1137" spans="1:12" x14ac:dyDescent="0.25">
      <c r="A1137" s="668">
        <v>1137</v>
      </c>
      <c r="B1137" s="60" t="s">
        <v>978</v>
      </c>
      <c r="C1137" s="60" t="s">
        <v>8749</v>
      </c>
      <c r="D1137" s="60">
        <v>1</v>
      </c>
      <c r="E1137" s="76" t="s">
        <v>31</v>
      </c>
      <c r="F1137" s="61">
        <v>900000</v>
      </c>
      <c r="G1137" s="86" t="s">
        <v>552</v>
      </c>
      <c r="H1137" s="588">
        <v>45079</v>
      </c>
    </row>
    <row r="1138" spans="1:12" x14ac:dyDescent="0.25">
      <c r="A1138" s="668">
        <v>1138</v>
      </c>
      <c r="B1138" s="60" t="s">
        <v>8755</v>
      </c>
      <c r="C1138" s="60" t="s">
        <v>8756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88">
        <v>45079</v>
      </c>
    </row>
    <row r="1139" spans="1:12" x14ac:dyDescent="0.25">
      <c r="A1139" s="668">
        <v>1139</v>
      </c>
      <c r="B1139" s="74" t="s">
        <v>1570</v>
      </c>
      <c r="C1139" s="353" t="s">
        <v>8758</v>
      </c>
      <c r="D1139" s="60">
        <v>1</v>
      </c>
      <c r="E1139" s="60" t="s">
        <v>28</v>
      </c>
      <c r="F1139" s="61">
        <v>800000</v>
      </c>
      <c r="G1139" s="86" t="s">
        <v>552</v>
      </c>
      <c r="H1139" s="588">
        <v>45079</v>
      </c>
    </row>
    <row r="1140" spans="1:12" x14ac:dyDescent="0.25">
      <c r="A1140" s="668">
        <v>1140</v>
      </c>
      <c r="B1140" s="74" t="s">
        <v>1570</v>
      </c>
      <c r="C1140" s="353" t="s">
        <v>8759</v>
      </c>
      <c r="D1140" s="60">
        <v>1</v>
      </c>
      <c r="E1140" s="60" t="s">
        <v>28</v>
      </c>
      <c r="F1140" s="61">
        <v>800000</v>
      </c>
      <c r="G1140" s="86" t="s">
        <v>552</v>
      </c>
      <c r="H1140" s="588">
        <v>45079</v>
      </c>
    </row>
    <row r="1141" spans="1:12" x14ac:dyDescent="0.25">
      <c r="A1141" s="668">
        <v>1141</v>
      </c>
      <c r="B1141" s="63" t="s">
        <v>8762</v>
      </c>
      <c r="C1141" s="60" t="s">
        <v>8763</v>
      </c>
      <c r="D1141" s="60">
        <v>1</v>
      </c>
      <c r="E1141" s="60" t="s">
        <v>31</v>
      </c>
      <c r="F1141" s="72">
        <v>725000</v>
      </c>
      <c r="G1141" s="86" t="s">
        <v>953</v>
      </c>
      <c r="H1141" s="588">
        <v>45079</v>
      </c>
    </row>
    <row r="1142" spans="1:12" x14ac:dyDescent="0.25">
      <c r="A1142" s="668">
        <v>1142</v>
      </c>
      <c r="B1142" s="60" t="s">
        <v>115</v>
      </c>
      <c r="C1142" s="60" t="s">
        <v>14626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88">
        <v>45079</v>
      </c>
    </row>
    <row r="1143" spans="1:12" x14ac:dyDescent="0.25">
      <c r="A1143" s="668">
        <v>1143</v>
      </c>
      <c r="B1143" s="60" t="s">
        <v>8177</v>
      </c>
      <c r="C1143" s="60" t="s">
        <v>14627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88">
        <v>45140</v>
      </c>
    </row>
    <row r="1144" spans="1:12" x14ac:dyDescent="0.25">
      <c r="A1144" s="668">
        <v>1144</v>
      </c>
      <c r="B1144" s="60" t="s">
        <v>115</v>
      </c>
      <c r="C1144" s="60" t="s">
        <v>14628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88">
        <v>45140</v>
      </c>
    </row>
    <row r="1145" spans="1:12" x14ac:dyDescent="0.25">
      <c r="A1145" s="668">
        <v>1145</v>
      </c>
      <c r="B1145" s="60" t="s">
        <v>8713</v>
      </c>
      <c r="C1145" s="121" t="s">
        <v>8800</v>
      </c>
      <c r="D1145" s="65">
        <v>1</v>
      </c>
      <c r="E1145" s="76" t="s">
        <v>31</v>
      </c>
      <c r="F1145" s="67">
        <v>900000</v>
      </c>
      <c r="G1145" s="86" t="s">
        <v>552</v>
      </c>
      <c r="H1145" s="588">
        <v>45232</v>
      </c>
    </row>
    <row r="1146" spans="1:12" x14ac:dyDescent="0.25">
      <c r="A1146" s="668">
        <v>1146</v>
      </c>
      <c r="B1146" s="60" t="s">
        <v>8713</v>
      </c>
      <c r="C1146" s="75" t="s">
        <v>8802</v>
      </c>
      <c r="D1146" s="81">
        <v>1</v>
      </c>
      <c r="E1146" s="76" t="s">
        <v>31</v>
      </c>
      <c r="F1146" s="72">
        <v>900000</v>
      </c>
      <c r="G1146" s="86" t="s">
        <v>552</v>
      </c>
      <c r="H1146" s="588">
        <v>45232</v>
      </c>
    </row>
    <row r="1147" spans="1:12" x14ac:dyDescent="0.25">
      <c r="A1147" s="668">
        <v>1147</v>
      </c>
      <c r="B1147" s="63" t="s">
        <v>8803</v>
      </c>
      <c r="C1147" s="121" t="s">
        <v>8804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88">
        <v>45232</v>
      </c>
    </row>
    <row r="1148" spans="1:12" x14ac:dyDescent="0.25">
      <c r="A1148" s="668">
        <v>1148</v>
      </c>
      <c r="B1148" s="94" t="s">
        <v>8716</v>
      </c>
      <c r="C1148" s="75" t="s">
        <v>8805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88">
        <v>45232</v>
      </c>
    </row>
    <row r="1149" spans="1:12" x14ac:dyDescent="0.25">
      <c r="A1149" s="668">
        <v>1149</v>
      </c>
      <c r="B1149" s="60" t="s">
        <v>14196</v>
      </c>
      <c r="C1149" s="60" t="s">
        <v>14629</v>
      </c>
      <c r="D1149" s="71">
        <v>1</v>
      </c>
      <c r="E1149" s="60" t="s">
        <v>31</v>
      </c>
      <c r="F1149" s="411" t="s">
        <v>3631</v>
      </c>
      <c r="G1149" s="86" t="s">
        <v>198</v>
      </c>
      <c r="H1149" s="588">
        <v>45140</v>
      </c>
    </row>
    <row r="1150" spans="1:12" x14ac:dyDescent="0.25">
      <c r="A1150" s="668">
        <v>1150</v>
      </c>
      <c r="B1150" s="60" t="s">
        <v>14196</v>
      </c>
      <c r="C1150" s="60" t="s">
        <v>14630</v>
      </c>
      <c r="D1150" s="71">
        <v>1</v>
      </c>
      <c r="E1150" s="60" t="s">
        <v>31</v>
      </c>
      <c r="F1150" s="411" t="s">
        <v>3631</v>
      </c>
      <c r="G1150" s="86" t="s">
        <v>198</v>
      </c>
      <c r="H1150" s="588">
        <v>45140</v>
      </c>
    </row>
    <row r="1151" spans="1:12" x14ac:dyDescent="0.25">
      <c r="A1151" s="66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68">
        <v>1152</v>
      </c>
      <c r="B1152" s="79" t="s">
        <v>101</v>
      </c>
      <c r="C1152" s="60" t="s">
        <v>8828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68">
        <v>1153</v>
      </c>
      <c r="B1153" s="63" t="s">
        <v>1568</v>
      </c>
      <c r="C1153" s="60" t="s">
        <v>8829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68">
        <v>1154</v>
      </c>
      <c r="B1154" s="63" t="s">
        <v>1568</v>
      </c>
      <c r="C1154" s="60" t="s">
        <v>8830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68">
        <v>1155</v>
      </c>
      <c r="B1155" s="63" t="s">
        <v>1568</v>
      </c>
      <c r="C1155" s="60" t="s">
        <v>8831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68">
        <v>1156</v>
      </c>
      <c r="B1156" s="63" t="s">
        <v>1568</v>
      </c>
      <c r="C1156" s="60" t="s">
        <v>8832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68">
        <v>1157</v>
      </c>
      <c r="B1157" s="79" t="s">
        <v>101</v>
      </c>
      <c r="C1157" s="60" t="s">
        <v>8834</v>
      </c>
      <c r="D1157" s="65">
        <v>1</v>
      </c>
      <c r="E1157" s="76" t="s">
        <v>31</v>
      </c>
      <c r="F1157" s="72">
        <v>3400000</v>
      </c>
      <c r="G1157" s="69" t="s">
        <v>8835</v>
      </c>
      <c r="H1157" s="86" t="s">
        <v>347</v>
      </c>
    </row>
    <row r="1158" spans="1:9" x14ac:dyDescent="0.25">
      <c r="A1158" s="668">
        <v>1158</v>
      </c>
      <c r="B1158" s="74" t="s">
        <v>1570</v>
      </c>
      <c r="C1158" s="203" t="s">
        <v>8836</v>
      </c>
      <c r="D1158" s="65">
        <v>1</v>
      </c>
      <c r="E1158" s="76" t="s">
        <v>31</v>
      </c>
      <c r="F1158" s="72">
        <v>800000</v>
      </c>
      <c r="G1158" s="69" t="s">
        <v>8837</v>
      </c>
      <c r="H1158" s="86" t="s">
        <v>347</v>
      </c>
    </row>
    <row r="1159" spans="1:9" x14ac:dyDescent="0.25">
      <c r="A1159" s="668">
        <v>1159</v>
      </c>
      <c r="B1159" s="60" t="s">
        <v>14631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68">
        <v>1160</v>
      </c>
      <c r="B1160" s="60" t="s">
        <v>8858</v>
      </c>
      <c r="C1160" s="121" t="s">
        <v>14632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3" t="s">
        <v>14633</v>
      </c>
    </row>
    <row r="1161" spans="1:9" x14ac:dyDescent="0.25">
      <c r="A1161" s="668">
        <v>1161</v>
      </c>
      <c r="B1161" s="60" t="s">
        <v>8858</v>
      </c>
      <c r="C1161" s="121" t="s">
        <v>14634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3" t="s">
        <v>14635</v>
      </c>
    </row>
    <row r="1162" spans="1:9" x14ac:dyDescent="0.25">
      <c r="A1162" s="668">
        <v>1162</v>
      </c>
      <c r="B1162" s="63" t="s">
        <v>1568</v>
      </c>
      <c r="C1162" s="60" t="s">
        <v>8852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68">
        <v>1163</v>
      </c>
      <c r="B1163" s="60" t="s">
        <v>1756</v>
      </c>
      <c r="C1163" s="75" t="s">
        <v>14636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3" t="s">
        <v>14637</v>
      </c>
    </row>
    <row r="1164" spans="1:9" x14ac:dyDescent="0.25">
      <c r="A1164" s="66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12783</v>
      </c>
      <c r="H1164" s="86" t="s">
        <v>1841</v>
      </c>
    </row>
    <row r="1165" spans="1:9" x14ac:dyDescent="0.25">
      <c r="A1165" s="66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12783</v>
      </c>
      <c r="H1165" s="86" t="s">
        <v>1841</v>
      </c>
    </row>
    <row r="1166" spans="1:9" x14ac:dyDescent="0.25">
      <c r="A1166" s="668">
        <v>1166</v>
      </c>
      <c r="B1166" s="60" t="s">
        <v>8888</v>
      </c>
      <c r="C1166" s="121" t="s">
        <v>14638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3" t="s">
        <v>14552</v>
      </c>
    </row>
    <row r="1167" spans="1:9" x14ac:dyDescent="0.25">
      <c r="A1167" s="668">
        <v>1167</v>
      </c>
      <c r="B1167" s="60" t="s">
        <v>8888</v>
      </c>
      <c r="C1167" s="60" t="s">
        <v>14639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3" t="s">
        <v>14640</v>
      </c>
    </row>
    <row r="1168" spans="1:9" x14ac:dyDescent="0.25">
      <c r="A1168" s="668">
        <v>1168</v>
      </c>
      <c r="B1168" s="60" t="s">
        <v>2488</v>
      </c>
      <c r="C1168" s="203" t="s">
        <v>8900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3" t="s">
        <v>14641</v>
      </c>
    </row>
    <row r="1169" spans="1:11" x14ac:dyDescent="0.25">
      <c r="A1169" s="668">
        <v>1169</v>
      </c>
      <c r="B1169" s="60" t="s">
        <v>459</v>
      </c>
      <c r="C1169" s="60" t="s">
        <v>14642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82">
        <v>106099822</v>
      </c>
      <c r="J1169" s="60" t="s">
        <v>14643</v>
      </c>
    </row>
    <row r="1170" spans="1:11" x14ac:dyDescent="0.25">
      <c r="A1170" s="668">
        <v>1170</v>
      </c>
      <c r="B1170" s="60" t="s">
        <v>1904</v>
      </c>
      <c r="C1170" s="121" t="s">
        <v>14644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9302</v>
      </c>
      <c r="K1170" s="77" t="s">
        <v>14645</v>
      </c>
    </row>
    <row r="1171" spans="1:11" x14ac:dyDescent="0.25">
      <c r="A1171" s="668">
        <v>1171</v>
      </c>
      <c r="B1171" s="74" t="s">
        <v>8915</v>
      </c>
      <c r="C1171" s="64" t="s">
        <v>8916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68">
        <v>1172</v>
      </c>
      <c r="B1172" s="74" t="s">
        <v>8915</v>
      </c>
      <c r="C1172" s="121" t="s">
        <v>8918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68">
        <v>1173</v>
      </c>
      <c r="B1173" s="74" t="s">
        <v>8915</v>
      </c>
      <c r="C1173" s="64" t="s">
        <v>8919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68">
        <v>1174</v>
      </c>
      <c r="B1174" s="60" t="s">
        <v>459</v>
      </c>
      <c r="C1174" s="87" t="s">
        <v>8920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68">
        <v>1175</v>
      </c>
      <c r="B1175" s="60" t="s">
        <v>459</v>
      </c>
      <c r="C1175" s="203" t="s">
        <v>8921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68">
        <v>1176</v>
      </c>
      <c r="B1176" s="60" t="s">
        <v>459</v>
      </c>
      <c r="C1176" s="121" t="s">
        <v>8922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68">
        <v>1177</v>
      </c>
      <c r="B1177" s="60" t="s">
        <v>459</v>
      </c>
      <c r="C1177" s="60" t="s">
        <v>8923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68">
        <v>1178</v>
      </c>
      <c r="B1178" s="60" t="s">
        <v>459</v>
      </c>
      <c r="C1178" s="121" t="s">
        <v>8924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68">
        <v>1179</v>
      </c>
      <c r="B1179" s="60" t="s">
        <v>1931</v>
      </c>
      <c r="C1179" s="345" t="s">
        <v>14646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3" t="s">
        <v>14647</v>
      </c>
      <c r="K1179" s="77" t="s">
        <v>14648</v>
      </c>
    </row>
    <row r="1180" spans="1:11" x14ac:dyDescent="0.25">
      <c r="A1180" s="668">
        <v>1180</v>
      </c>
      <c r="B1180" s="60" t="s">
        <v>1931</v>
      </c>
      <c r="C1180" s="345" t="s">
        <v>14649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3" t="s">
        <v>14650</v>
      </c>
      <c r="K1180" s="77" t="s">
        <v>14648</v>
      </c>
    </row>
    <row r="1181" spans="1:11" x14ac:dyDescent="0.25">
      <c r="A1181" s="668">
        <v>1181</v>
      </c>
      <c r="B1181" s="60" t="s">
        <v>1931</v>
      </c>
      <c r="C1181" s="70" t="s">
        <v>14651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3" t="s">
        <v>14652</v>
      </c>
      <c r="K1181" s="77" t="s">
        <v>14653</v>
      </c>
    </row>
    <row r="1182" spans="1:11" x14ac:dyDescent="0.25">
      <c r="A1182" s="668">
        <v>1182</v>
      </c>
      <c r="B1182" s="60" t="s">
        <v>1931</v>
      </c>
      <c r="C1182" s="70" t="s">
        <v>14654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3" t="s">
        <v>14655</v>
      </c>
      <c r="K1182" s="77" t="s">
        <v>14653</v>
      </c>
    </row>
    <row r="1183" spans="1:11" x14ac:dyDescent="0.25">
      <c r="A1183" s="668">
        <v>1183</v>
      </c>
      <c r="B1183" s="79" t="s">
        <v>8968</v>
      </c>
      <c r="C1183" s="60" t="s">
        <v>8969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3"/>
    </row>
    <row r="1184" spans="1:11" x14ac:dyDescent="0.25">
      <c r="A1184" s="668">
        <v>1184</v>
      </c>
      <c r="B1184" s="79" t="s">
        <v>8968</v>
      </c>
      <c r="C1184" s="60" t="s">
        <v>8971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3"/>
    </row>
    <row r="1185" spans="1:11" x14ac:dyDescent="0.25">
      <c r="A1185" s="668">
        <v>1185</v>
      </c>
      <c r="B1185" s="79" t="s">
        <v>8952</v>
      </c>
      <c r="C1185" s="60" t="s">
        <v>8953</v>
      </c>
      <c r="D1185" s="65">
        <v>1</v>
      </c>
      <c r="E1185" s="76" t="s">
        <v>31</v>
      </c>
      <c r="F1185" s="72">
        <v>3425000</v>
      </c>
      <c r="G1185" s="86" t="s">
        <v>9621</v>
      </c>
      <c r="H1185" s="86" t="s">
        <v>1927</v>
      </c>
    </row>
    <row r="1186" spans="1:11" x14ac:dyDescent="0.25">
      <c r="A1186" s="668">
        <v>1186</v>
      </c>
      <c r="B1186" s="79" t="s">
        <v>8952</v>
      </c>
      <c r="C1186" s="60" t="s">
        <v>8973</v>
      </c>
      <c r="D1186" s="65">
        <v>1</v>
      </c>
      <c r="E1186" s="76" t="s">
        <v>31</v>
      </c>
      <c r="F1186" s="72">
        <v>3425000</v>
      </c>
      <c r="G1186" s="86" t="s">
        <v>9621</v>
      </c>
      <c r="H1186" s="86" t="s">
        <v>1999</v>
      </c>
    </row>
    <row r="1187" spans="1:11" x14ac:dyDescent="0.25">
      <c r="A1187" s="668">
        <v>1187</v>
      </c>
      <c r="B1187" s="60" t="s">
        <v>1846</v>
      </c>
      <c r="C1187" s="75" t="s">
        <v>8955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68">
        <v>1188</v>
      </c>
      <c r="B1188" s="60" t="s">
        <v>1846</v>
      </c>
      <c r="C1188" s="60" t="s">
        <v>8958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68">
        <v>1189</v>
      </c>
      <c r="B1189" s="60" t="s">
        <v>1846</v>
      </c>
      <c r="C1189" s="60" t="s">
        <v>8959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68">
        <v>1190</v>
      </c>
      <c r="B1190" s="60" t="s">
        <v>1846</v>
      </c>
      <c r="C1190" s="60" t="s">
        <v>8960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68">
        <v>1191</v>
      </c>
      <c r="B1191" s="60" t="s">
        <v>1844</v>
      </c>
      <c r="C1191" s="165" t="s">
        <v>8993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68">
        <v>1192</v>
      </c>
      <c r="B1192" s="60" t="s">
        <v>1844</v>
      </c>
      <c r="C1192" s="461" t="s">
        <v>8994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68">
        <v>1193</v>
      </c>
      <c r="B1193" s="60" t="s">
        <v>1844</v>
      </c>
      <c r="C1193" s="688" t="s">
        <v>8995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68">
        <v>1194</v>
      </c>
      <c r="B1194" s="60" t="s">
        <v>1844</v>
      </c>
      <c r="C1194" s="386" t="s">
        <v>8996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68">
        <v>1195</v>
      </c>
      <c r="B1195" s="60" t="s">
        <v>1844</v>
      </c>
      <c r="C1195" s="386" t="s">
        <v>8997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68">
        <v>1196</v>
      </c>
      <c r="B1196" s="60" t="s">
        <v>8984</v>
      </c>
      <c r="C1196" s="121" t="s">
        <v>14656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3" t="s">
        <v>9279</v>
      </c>
      <c r="K1196" s="77" t="s">
        <v>14657</v>
      </c>
    </row>
    <row r="1197" spans="1:11" x14ac:dyDescent="0.25">
      <c r="A1197" s="668">
        <v>1197</v>
      </c>
      <c r="B1197" s="60" t="s">
        <v>8984</v>
      </c>
      <c r="C1197" s="121" t="s">
        <v>14658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3" t="s">
        <v>9278</v>
      </c>
      <c r="K1197" s="77" t="s">
        <v>14659</v>
      </c>
    </row>
    <row r="1198" spans="1:11" x14ac:dyDescent="0.25">
      <c r="A1198" s="668">
        <v>1198</v>
      </c>
      <c r="B1198" s="60" t="s">
        <v>2056</v>
      </c>
      <c r="C1198" s="75" t="s">
        <v>14660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3" t="s">
        <v>14661</v>
      </c>
    </row>
    <row r="1199" spans="1:11" x14ac:dyDescent="0.25">
      <c r="A1199" s="668">
        <v>1199</v>
      </c>
      <c r="B1199" s="60" t="s">
        <v>2056</v>
      </c>
      <c r="C1199" s="75" t="s">
        <v>14662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3" t="s">
        <v>9277</v>
      </c>
    </row>
    <row r="1200" spans="1:11" x14ac:dyDescent="0.25">
      <c r="A1200" s="668">
        <v>1200</v>
      </c>
      <c r="B1200" s="60" t="s">
        <v>459</v>
      </c>
      <c r="C1200" s="60" t="s">
        <v>14663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14664</v>
      </c>
    </row>
    <row r="1201" spans="1:11" x14ac:dyDescent="0.25">
      <c r="A1201" s="668">
        <v>1201</v>
      </c>
      <c r="B1201" s="60" t="s">
        <v>459</v>
      </c>
      <c r="C1201" s="60" t="s">
        <v>14665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14666</v>
      </c>
    </row>
    <row r="1202" spans="1:11" x14ac:dyDescent="0.25">
      <c r="A1202" s="668">
        <v>1202</v>
      </c>
      <c r="B1202" s="60" t="s">
        <v>459</v>
      </c>
      <c r="C1202" s="188" t="s">
        <v>14667</v>
      </c>
      <c r="D1202" s="65">
        <v>1</v>
      </c>
      <c r="E1202" s="95" t="s">
        <v>71</v>
      </c>
      <c r="F1202" s="105">
        <v>2050000</v>
      </c>
      <c r="G1202" s="497" t="s">
        <v>825</v>
      </c>
      <c r="H1202" s="86" t="s">
        <v>2081</v>
      </c>
    </row>
    <row r="1203" spans="1:11" x14ac:dyDescent="0.25">
      <c r="A1203" s="668">
        <v>1203</v>
      </c>
      <c r="B1203" s="60" t="s">
        <v>459</v>
      </c>
      <c r="C1203" s="188" t="s">
        <v>14668</v>
      </c>
      <c r="D1203" s="65">
        <v>1</v>
      </c>
      <c r="E1203" s="95" t="s">
        <v>71</v>
      </c>
      <c r="F1203" s="105">
        <v>2050000</v>
      </c>
      <c r="G1203" s="497" t="s">
        <v>825</v>
      </c>
      <c r="H1203" s="86" t="s">
        <v>2081</v>
      </c>
    </row>
    <row r="1204" spans="1:11" x14ac:dyDescent="0.25">
      <c r="A1204" s="668">
        <v>1204</v>
      </c>
      <c r="B1204" s="60" t="s">
        <v>8606</v>
      </c>
      <c r="C1204" s="60" t="s">
        <v>14669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88">
        <v>44929</v>
      </c>
      <c r="I1204" s="60" t="s">
        <v>11681</v>
      </c>
      <c r="K1204" s="77" t="s">
        <v>14670</v>
      </c>
    </row>
    <row r="1205" spans="1:11" x14ac:dyDescent="0.25">
      <c r="A1205" s="668">
        <v>1205</v>
      </c>
      <c r="B1205" s="60" t="s">
        <v>9033</v>
      </c>
      <c r="C1205" s="365" t="s">
        <v>14671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88">
        <v>44929</v>
      </c>
    </row>
    <row r="1206" spans="1:11" x14ac:dyDescent="0.25">
      <c r="A1206" s="668">
        <v>1206</v>
      </c>
      <c r="B1206" s="79" t="s">
        <v>101</v>
      </c>
      <c r="C1206" s="60" t="s">
        <v>9055</v>
      </c>
      <c r="D1206" s="88">
        <v>1</v>
      </c>
      <c r="E1206" s="71" t="s">
        <v>31</v>
      </c>
      <c r="F1206" s="89">
        <v>3425000</v>
      </c>
      <c r="G1206" s="86" t="s">
        <v>14672</v>
      </c>
      <c r="H1206" s="588">
        <v>44960</v>
      </c>
    </row>
    <row r="1207" spans="1:11" x14ac:dyDescent="0.25">
      <c r="A1207" s="668">
        <v>1207</v>
      </c>
      <c r="B1207" s="79" t="s">
        <v>101</v>
      </c>
      <c r="C1207" s="60" t="s">
        <v>9057</v>
      </c>
      <c r="D1207" s="65">
        <v>1</v>
      </c>
      <c r="E1207" s="71" t="s">
        <v>31</v>
      </c>
      <c r="F1207" s="89">
        <v>3425000</v>
      </c>
      <c r="G1207" s="86" t="s">
        <v>8761</v>
      </c>
      <c r="H1207" s="588">
        <v>44960</v>
      </c>
    </row>
    <row r="1208" spans="1:11" x14ac:dyDescent="0.25">
      <c r="A1208" s="668">
        <v>1208</v>
      </c>
      <c r="B1208" s="60" t="s">
        <v>9046</v>
      </c>
      <c r="C1208" s="365" t="s">
        <v>14673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88">
        <v>44960</v>
      </c>
    </row>
    <row r="1209" spans="1:11" x14ac:dyDescent="0.25">
      <c r="A1209" s="668">
        <v>1209</v>
      </c>
      <c r="B1209" s="60" t="s">
        <v>9046</v>
      </c>
      <c r="C1209" s="365" t="s">
        <v>14674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88">
        <v>44960</v>
      </c>
    </row>
    <row r="1210" spans="1:11" x14ac:dyDescent="0.25">
      <c r="A1210" s="668">
        <v>1210</v>
      </c>
      <c r="B1210" s="60" t="s">
        <v>9046</v>
      </c>
      <c r="C1210" s="87" t="s">
        <v>14675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88">
        <v>44960</v>
      </c>
    </row>
    <row r="1211" spans="1:11" x14ac:dyDescent="0.25">
      <c r="A1211" s="668">
        <v>1211</v>
      </c>
      <c r="B1211" s="60" t="s">
        <v>9059</v>
      </c>
      <c r="C1211" s="60" t="s">
        <v>9060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88">
        <v>44960</v>
      </c>
    </row>
    <row r="1212" spans="1:11" x14ac:dyDescent="0.25">
      <c r="A1212" s="668">
        <v>1212</v>
      </c>
      <c r="B1212" s="60" t="s">
        <v>9059</v>
      </c>
      <c r="C1212" s="60" t="s">
        <v>9061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88">
        <v>44960</v>
      </c>
    </row>
    <row r="1213" spans="1:11" x14ac:dyDescent="0.25">
      <c r="A1213" s="668">
        <v>1213</v>
      </c>
      <c r="B1213" s="60" t="s">
        <v>9059</v>
      </c>
      <c r="C1213" s="60" t="s">
        <v>9062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88">
        <v>44960</v>
      </c>
    </row>
    <row r="1214" spans="1:11" x14ac:dyDescent="0.25">
      <c r="A1214" s="668">
        <v>1214</v>
      </c>
      <c r="B1214" s="60" t="s">
        <v>9059</v>
      </c>
      <c r="C1214" s="60" t="s">
        <v>9063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88">
        <v>44960</v>
      </c>
    </row>
    <row r="1215" spans="1:11" x14ac:dyDescent="0.25">
      <c r="A1215" s="668">
        <v>1215</v>
      </c>
      <c r="B1215" s="60" t="s">
        <v>9059</v>
      </c>
      <c r="C1215" s="60" t="s">
        <v>9065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88">
        <v>44960</v>
      </c>
    </row>
    <row r="1216" spans="1:11" x14ac:dyDescent="0.25">
      <c r="A1216" s="668">
        <v>1216</v>
      </c>
      <c r="B1216" s="60" t="s">
        <v>9059</v>
      </c>
      <c r="C1216" s="60" t="s">
        <v>9066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88">
        <v>44960</v>
      </c>
    </row>
    <row r="1217" spans="1:11" x14ac:dyDescent="0.25">
      <c r="A1217" s="668">
        <v>1217</v>
      </c>
      <c r="B1217" s="60" t="s">
        <v>9059</v>
      </c>
      <c r="C1217" s="60" t="s">
        <v>9067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88">
        <v>44960</v>
      </c>
    </row>
    <row r="1218" spans="1:11" x14ac:dyDescent="0.25">
      <c r="A1218" s="668">
        <v>1218</v>
      </c>
      <c r="B1218" s="60" t="s">
        <v>9059</v>
      </c>
      <c r="C1218" s="60" t="s">
        <v>9068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88">
        <v>44960</v>
      </c>
    </row>
    <row r="1219" spans="1:11" x14ac:dyDescent="0.25">
      <c r="A1219" s="668">
        <v>1219</v>
      </c>
      <c r="B1219" s="60" t="s">
        <v>9106</v>
      </c>
      <c r="C1219" s="70" t="s">
        <v>9107</v>
      </c>
      <c r="D1219" s="60">
        <v>1</v>
      </c>
      <c r="E1219" s="71" t="s">
        <v>31</v>
      </c>
      <c r="F1219" s="61">
        <v>925000</v>
      </c>
      <c r="G1219" s="86" t="s">
        <v>8372</v>
      </c>
      <c r="H1219" s="588">
        <v>45110</v>
      </c>
    </row>
    <row r="1220" spans="1:11" x14ac:dyDescent="0.25">
      <c r="A1220" s="668">
        <v>1220</v>
      </c>
      <c r="B1220" s="60" t="s">
        <v>2222</v>
      </c>
      <c r="C1220" s="354" t="s">
        <v>14676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88">
        <v>45110</v>
      </c>
      <c r="I1220" s="353" t="s">
        <v>14677</v>
      </c>
      <c r="K1220" s="77" t="s">
        <v>14678</v>
      </c>
    </row>
    <row r="1221" spans="1:11" x14ac:dyDescent="0.25">
      <c r="A1221" s="668">
        <v>1221</v>
      </c>
      <c r="B1221" s="60" t="s">
        <v>2218</v>
      </c>
      <c r="C1221" s="353" t="s">
        <v>14679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88">
        <v>45110</v>
      </c>
      <c r="I1221" s="353" t="s">
        <v>14680</v>
      </c>
      <c r="K1221" s="77" t="s">
        <v>14681</v>
      </c>
    </row>
    <row r="1222" spans="1:11" x14ac:dyDescent="0.25">
      <c r="A1222" s="668">
        <v>1222</v>
      </c>
      <c r="B1222" s="60" t="s">
        <v>2218</v>
      </c>
      <c r="C1222" s="354" t="s">
        <v>14682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88">
        <v>45110</v>
      </c>
      <c r="I1222" s="353" t="s">
        <v>14683</v>
      </c>
      <c r="K1222" s="77" t="s">
        <v>14681</v>
      </c>
    </row>
    <row r="1223" spans="1:11" x14ac:dyDescent="0.25">
      <c r="A1223" s="668">
        <v>1223</v>
      </c>
      <c r="B1223" s="60" t="s">
        <v>9100</v>
      </c>
      <c r="C1223" s="75" t="s">
        <v>14684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88">
        <v>45080</v>
      </c>
      <c r="I1223" s="60" t="s">
        <v>13138</v>
      </c>
      <c r="K1223" s="77" t="s">
        <v>14685</v>
      </c>
    </row>
    <row r="1224" spans="1:11" x14ac:dyDescent="0.25">
      <c r="A1224" s="668">
        <v>1224</v>
      </c>
      <c r="B1224" s="60" t="s">
        <v>9100</v>
      </c>
      <c r="C1224" s="75" t="s">
        <v>14686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88">
        <v>45080</v>
      </c>
      <c r="I1224" s="60" t="s">
        <v>13139</v>
      </c>
      <c r="K1224" s="77" t="s">
        <v>14685</v>
      </c>
    </row>
    <row r="1225" spans="1:11" x14ac:dyDescent="0.25">
      <c r="A1225" s="668">
        <v>1225</v>
      </c>
      <c r="B1225" s="79" t="s">
        <v>41</v>
      </c>
      <c r="C1225" s="60" t="s">
        <v>9131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88">
        <v>45172</v>
      </c>
    </row>
    <row r="1226" spans="1:11" x14ac:dyDescent="0.25">
      <c r="A1226" s="668">
        <v>1226</v>
      </c>
      <c r="B1226" s="79" t="s">
        <v>41</v>
      </c>
      <c r="C1226" s="60" t="s">
        <v>9133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88">
        <v>45172</v>
      </c>
    </row>
    <row r="1227" spans="1:11" x14ac:dyDescent="0.25">
      <c r="A1227" s="668">
        <v>1227</v>
      </c>
      <c r="B1227" s="79" t="s">
        <v>41</v>
      </c>
      <c r="C1227" s="60" t="s">
        <v>9134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88">
        <v>45172</v>
      </c>
    </row>
    <row r="1228" spans="1:11" x14ac:dyDescent="0.25">
      <c r="A1228" s="668">
        <v>1228</v>
      </c>
      <c r="B1228" s="60" t="s">
        <v>9059</v>
      </c>
      <c r="C1228" s="60" t="s">
        <v>9121</v>
      </c>
      <c r="D1228">
        <v>1</v>
      </c>
      <c r="E1228" s="71" t="s">
        <v>31</v>
      </c>
      <c r="F1228" s="67">
        <v>1650000</v>
      </c>
      <c r="G1228" s="86" t="s">
        <v>4181</v>
      </c>
      <c r="H1228" s="588">
        <v>45172</v>
      </c>
    </row>
    <row r="1229" spans="1:11" x14ac:dyDescent="0.25">
      <c r="A1229" s="668">
        <v>1229</v>
      </c>
      <c r="B1229" s="60" t="s">
        <v>9059</v>
      </c>
      <c r="C1229" s="60" t="s">
        <v>9123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88">
        <v>45172</v>
      </c>
    </row>
    <row r="1230" spans="1:11" x14ac:dyDescent="0.25">
      <c r="A1230" s="668">
        <v>1230</v>
      </c>
      <c r="B1230" s="60" t="s">
        <v>115</v>
      </c>
      <c r="C1230" s="60" t="s">
        <v>14687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88">
        <v>45202</v>
      </c>
      <c r="I1230" s="60" t="s">
        <v>12409</v>
      </c>
      <c r="K1230" s="77" t="s">
        <v>14688</v>
      </c>
    </row>
    <row r="1231" spans="1:11" x14ac:dyDescent="0.25">
      <c r="A1231" s="668">
        <v>1231</v>
      </c>
      <c r="B1231" s="60" t="s">
        <v>115</v>
      </c>
      <c r="C1231" s="60" t="s">
        <v>14689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88">
        <v>45202</v>
      </c>
      <c r="I1231" s="60" t="s">
        <v>12410</v>
      </c>
      <c r="K1231" s="77" t="s">
        <v>14690</v>
      </c>
    </row>
    <row r="1232" spans="1:11" x14ac:dyDescent="0.25">
      <c r="A1232" s="668">
        <v>1232</v>
      </c>
      <c r="B1232" s="60" t="s">
        <v>461</v>
      </c>
      <c r="C1232" s="60" t="s">
        <v>14691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88">
        <v>45233</v>
      </c>
      <c r="I1232" s="353" t="s">
        <v>14692</v>
      </c>
      <c r="K1232" s="77" t="s">
        <v>14693</v>
      </c>
    </row>
    <row r="1233" spans="1:11" x14ac:dyDescent="0.25">
      <c r="A1233" s="668">
        <v>1233</v>
      </c>
      <c r="B1233" s="60" t="s">
        <v>9162</v>
      </c>
      <c r="C1233" s="60" t="s">
        <v>9171</v>
      </c>
      <c r="D1233" s="88">
        <v>1</v>
      </c>
      <c r="E1233" s="71" t="s">
        <v>31</v>
      </c>
      <c r="F1233" s="67">
        <v>1</v>
      </c>
      <c r="G1233" s="86" t="s">
        <v>552</v>
      </c>
      <c r="H1233" s="588">
        <v>45233</v>
      </c>
    </row>
    <row r="1234" spans="1:11" x14ac:dyDescent="0.25">
      <c r="A1234" s="668">
        <v>1234</v>
      </c>
      <c r="B1234" s="60" t="s">
        <v>9162</v>
      </c>
      <c r="C1234" s="60" t="s">
        <v>9172</v>
      </c>
      <c r="D1234" s="88">
        <v>1</v>
      </c>
      <c r="E1234" s="71" t="s">
        <v>31</v>
      </c>
      <c r="F1234" s="67">
        <v>1</v>
      </c>
      <c r="G1234" s="86" t="s">
        <v>552</v>
      </c>
      <c r="H1234" s="588">
        <v>45233</v>
      </c>
    </row>
    <row r="1235" spans="1:11" x14ac:dyDescent="0.25">
      <c r="A1235" s="668">
        <v>1235</v>
      </c>
      <c r="B1235" s="60" t="s">
        <v>9162</v>
      </c>
      <c r="C1235" s="60" t="s">
        <v>9173</v>
      </c>
      <c r="D1235" s="88">
        <v>1</v>
      </c>
      <c r="E1235" s="71" t="s">
        <v>31</v>
      </c>
      <c r="F1235" s="67">
        <v>1</v>
      </c>
      <c r="G1235" s="86" t="s">
        <v>552</v>
      </c>
      <c r="H1235" s="588">
        <v>45233</v>
      </c>
    </row>
    <row r="1236" spans="1:11" x14ac:dyDescent="0.25">
      <c r="A1236" s="668">
        <v>1236</v>
      </c>
      <c r="B1236" s="60" t="s">
        <v>9162</v>
      </c>
      <c r="C1236" s="75" t="s">
        <v>9163</v>
      </c>
      <c r="D1236" s="81">
        <v>1</v>
      </c>
      <c r="E1236" s="71" t="s">
        <v>31</v>
      </c>
      <c r="F1236" s="72">
        <v>1</v>
      </c>
      <c r="G1236" s="86" t="s">
        <v>687</v>
      </c>
      <c r="H1236" s="588">
        <v>45233</v>
      </c>
    </row>
    <row r="1237" spans="1:11" x14ac:dyDescent="0.25">
      <c r="A1237" s="668">
        <v>1237</v>
      </c>
      <c r="B1237" s="60" t="s">
        <v>9162</v>
      </c>
      <c r="C1237" s="75" t="s">
        <v>9165</v>
      </c>
      <c r="D1237" s="88">
        <v>1</v>
      </c>
      <c r="E1237" s="71" t="s">
        <v>31</v>
      </c>
      <c r="F1237" s="67">
        <v>1</v>
      </c>
      <c r="G1237" s="86" t="s">
        <v>687</v>
      </c>
      <c r="H1237" s="588">
        <v>45233</v>
      </c>
    </row>
    <row r="1238" spans="1:11" x14ac:dyDescent="0.25">
      <c r="A1238" s="668">
        <v>1238</v>
      </c>
      <c r="B1238" s="60" t="s">
        <v>9162</v>
      </c>
      <c r="C1238" s="75" t="s">
        <v>9166</v>
      </c>
      <c r="D1238" s="81">
        <v>1</v>
      </c>
      <c r="E1238" s="71" t="s">
        <v>31</v>
      </c>
      <c r="F1238" s="72">
        <v>1</v>
      </c>
      <c r="G1238" s="86" t="s">
        <v>687</v>
      </c>
      <c r="H1238" s="588">
        <v>45233</v>
      </c>
    </row>
    <row r="1239" spans="1:11" x14ac:dyDescent="0.25">
      <c r="A1239" s="668">
        <v>1239</v>
      </c>
      <c r="B1239" s="60" t="s">
        <v>9162</v>
      </c>
      <c r="C1239" s="75" t="s">
        <v>9167</v>
      </c>
      <c r="D1239" s="65">
        <v>1</v>
      </c>
      <c r="E1239" s="71" t="s">
        <v>31</v>
      </c>
      <c r="F1239" s="72">
        <v>1</v>
      </c>
      <c r="G1239" s="86" t="s">
        <v>687</v>
      </c>
      <c r="H1239" s="588">
        <v>45233</v>
      </c>
    </row>
    <row r="1240" spans="1:11" x14ac:dyDescent="0.25">
      <c r="A1240" s="668">
        <v>1240</v>
      </c>
      <c r="B1240" s="60" t="s">
        <v>9162</v>
      </c>
      <c r="C1240" s="75" t="s">
        <v>9168</v>
      </c>
      <c r="D1240" s="65">
        <v>1</v>
      </c>
      <c r="E1240" s="71" t="s">
        <v>31</v>
      </c>
      <c r="F1240" s="90">
        <v>1</v>
      </c>
      <c r="G1240" s="86" t="s">
        <v>687</v>
      </c>
      <c r="H1240" s="588">
        <v>45233</v>
      </c>
    </row>
    <row r="1241" spans="1:11" x14ac:dyDescent="0.25">
      <c r="A1241" s="668">
        <v>1241</v>
      </c>
      <c r="B1241" s="60" t="s">
        <v>9162</v>
      </c>
      <c r="C1241" s="75" t="s">
        <v>9169</v>
      </c>
      <c r="D1241" s="65">
        <v>1</v>
      </c>
      <c r="E1241" s="71" t="s">
        <v>31</v>
      </c>
      <c r="F1241" s="72">
        <v>1</v>
      </c>
      <c r="G1241" s="86" t="s">
        <v>687</v>
      </c>
      <c r="H1241" s="588">
        <v>45233</v>
      </c>
    </row>
    <row r="1242" spans="1:11" x14ac:dyDescent="0.25">
      <c r="A1242" s="668">
        <v>1242</v>
      </c>
      <c r="B1242" s="60" t="s">
        <v>461</v>
      </c>
      <c r="C1242" s="60" t="s">
        <v>14694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88">
        <v>45233</v>
      </c>
      <c r="I1242" s="353" t="s">
        <v>14695</v>
      </c>
      <c r="K1242" s="77" t="s">
        <v>14696</v>
      </c>
    </row>
    <row r="1243" spans="1:11" x14ac:dyDescent="0.25">
      <c r="A1243" s="668">
        <v>1243</v>
      </c>
      <c r="B1243" s="60" t="s">
        <v>115</v>
      </c>
      <c r="C1243" s="60" t="s">
        <v>14697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88">
        <v>45233</v>
      </c>
      <c r="I1243" s="60" t="s">
        <v>9179</v>
      </c>
      <c r="J1243" s="60" t="s">
        <v>14698</v>
      </c>
      <c r="K1243" s="77" t="s">
        <v>14699</v>
      </c>
    </row>
    <row r="1244" spans="1:11" x14ac:dyDescent="0.25">
      <c r="A1244" s="668">
        <v>1244</v>
      </c>
      <c r="B1244" s="60" t="s">
        <v>115</v>
      </c>
      <c r="C1244" s="60" t="s">
        <v>14700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88">
        <v>45233</v>
      </c>
      <c r="I1244" s="60" t="s">
        <v>13833</v>
      </c>
      <c r="J1244" s="60" t="s">
        <v>14698</v>
      </c>
      <c r="K1244" s="77" t="s">
        <v>14699</v>
      </c>
    </row>
    <row r="1245" spans="1:11" x14ac:dyDescent="0.25">
      <c r="A1245" s="668">
        <v>1245</v>
      </c>
      <c r="B1245" s="60" t="s">
        <v>461</v>
      </c>
      <c r="C1245" s="60" t="s">
        <v>14701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88">
        <v>45233</v>
      </c>
      <c r="I1245" s="353" t="s">
        <v>14702</v>
      </c>
      <c r="K1245" s="77" t="s">
        <v>14703</v>
      </c>
    </row>
    <row r="1246" spans="1:11" x14ac:dyDescent="0.25">
      <c r="A1246" s="668">
        <v>1246</v>
      </c>
      <c r="B1246" s="60" t="s">
        <v>115</v>
      </c>
      <c r="C1246" s="60" t="s">
        <v>14704</v>
      </c>
      <c r="D1246" s="60">
        <v>1</v>
      </c>
      <c r="E1246" s="60" t="s">
        <v>71</v>
      </c>
      <c r="F1246" s="61">
        <v>2175000</v>
      </c>
      <c r="G1246" s="86" t="s">
        <v>9103</v>
      </c>
      <c r="H1246" s="86" t="s">
        <v>2358</v>
      </c>
      <c r="I1246" s="60">
        <v>106100045</v>
      </c>
      <c r="K1246" s="77" t="s">
        <v>14705</v>
      </c>
    </row>
    <row r="1247" spans="1:11" x14ac:dyDescent="0.25">
      <c r="A1247" s="668">
        <v>1247</v>
      </c>
      <c r="B1247" s="60" t="s">
        <v>115</v>
      </c>
      <c r="C1247" s="60" t="s">
        <v>14706</v>
      </c>
      <c r="D1247" s="60">
        <v>1</v>
      </c>
      <c r="E1247" s="60" t="s">
        <v>71</v>
      </c>
      <c r="F1247" s="61">
        <v>2175000</v>
      </c>
      <c r="G1247" s="86" t="s">
        <v>9103</v>
      </c>
      <c r="H1247" s="86" t="s">
        <v>2358</v>
      </c>
      <c r="I1247" s="60">
        <v>106100060</v>
      </c>
      <c r="K1247" s="77" t="s">
        <v>14705</v>
      </c>
    </row>
    <row r="1248" spans="1:11" x14ac:dyDescent="0.25">
      <c r="A1248" s="668">
        <v>1248</v>
      </c>
      <c r="B1248" s="60" t="s">
        <v>461</v>
      </c>
      <c r="C1248" s="87" t="s">
        <v>14707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3" t="s">
        <v>14708</v>
      </c>
      <c r="K1248" s="77" t="s">
        <v>14709</v>
      </c>
    </row>
    <row r="1249" spans="1:9" x14ac:dyDescent="0.25">
      <c r="A1249" s="668">
        <v>1249</v>
      </c>
      <c r="B1249" s="60" t="s">
        <v>9217</v>
      </c>
      <c r="C1249" s="70" t="s">
        <v>9218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68">
        <v>1250</v>
      </c>
      <c r="B1250" s="60" t="s">
        <v>9217</v>
      </c>
      <c r="C1250" s="70" t="s">
        <v>9220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68">
        <v>1251</v>
      </c>
      <c r="B1251" s="60" t="s">
        <v>9217</v>
      </c>
      <c r="C1251" s="70" t="s">
        <v>9221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68">
        <v>1252</v>
      </c>
      <c r="B1252" s="60" t="s">
        <v>9217</v>
      </c>
      <c r="C1252" s="60" t="s">
        <v>9222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68">
        <v>1253</v>
      </c>
      <c r="B1253" s="79" t="s">
        <v>41</v>
      </c>
      <c r="C1253" s="60" t="s">
        <v>9223</v>
      </c>
      <c r="D1253" s="81">
        <v>1</v>
      </c>
      <c r="E1253" s="71" t="s">
        <v>31</v>
      </c>
      <c r="F1253" s="89">
        <v>4100000</v>
      </c>
      <c r="G1253" s="69" t="s">
        <v>9224</v>
      </c>
      <c r="H1253" s="86" t="s">
        <v>2417</v>
      </c>
    </row>
    <row r="1254" spans="1:9" x14ac:dyDescent="0.25">
      <c r="A1254" s="668">
        <v>1254</v>
      </c>
      <c r="B1254" s="60" t="s">
        <v>461</v>
      </c>
      <c r="C1254" s="87" t="s">
        <v>9226</v>
      </c>
      <c r="D1254" s="65">
        <v>1</v>
      </c>
      <c r="E1254" s="66" t="s">
        <v>31</v>
      </c>
      <c r="F1254" s="72">
        <v>1700000</v>
      </c>
      <c r="G1254" s="69" t="s">
        <v>9227</v>
      </c>
      <c r="H1254" s="86" t="s">
        <v>2417</v>
      </c>
    </row>
    <row r="1255" spans="1:9" x14ac:dyDescent="0.25">
      <c r="A1255" s="668">
        <v>1255</v>
      </c>
      <c r="B1255" s="94" t="s">
        <v>14710</v>
      </c>
      <c r="C1255" s="75" t="s">
        <v>14711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88">
        <v>45172</v>
      </c>
      <c r="I1255" s="353" t="s">
        <v>14712</v>
      </c>
    </row>
    <row r="1256" spans="1:9" x14ac:dyDescent="0.25">
      <c r="A1256" s="668">
        <v>1256</v>
      </c>
      <c r="B1256" s="60" t="s">
        <v>9217</v>
      </c>
      <c r="C1256" s="70" t="s">
        <v>9230</v>
      </c>
      <c r="D1256" s="65">
        <v>1</v>
      </c>
      <c r="E1256" s="71" t="s">
        <v>31</v>
      </c>
      <c r="F1256" s="72">
        <v>1150000</v>
      </c>
      <c r="G1256" s="69" t="s">
        <v>9231</v>
      </c>
      <c r="H1256" s="86" t="s">
        <v>2417</v>
      </c>
    </row>
    <row r="1257" spans="1:9" x14ac:dyDescent="0.25">
      <c r="A1257" s="668">
        <v>1257</v>
      </c>
      <c r="B1257" s="60" t="s">
        <v>9217</v>
      </c>
      <c r="C1257" s="70" t="s">
        <v>9233</v>
      </c>
      <c r="D1257" s="65">
        <v>1</v>
      </c>
      <c r="E1257" s="71" t="s">
        <v>31</v>
      </c>
      <c r="F1257" s="72">
        <v>1150000</v>
      </c>
      <c r="G1257" s="69" t="s">
        <v>9113</v>
      </c>
      <c r="H1257" s="86" t="s">
        <v>2417</v>
      </c>
    </row>
    <row r="1258" spans="1:9" x14ac:dyDescent="0.25">
      <c r="A1258" s="668">
        <v>1258</v>
      </c>
      <c r="B1258" s="60" t="s">
        <v>1842</v>
      </c>
      <c r="C1258" s="60" t="s">
        <v>9236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68">
        <v>1259</v>
      </c>
      <c r="B1259" s="60" t="s">
        <v>1842</v>
      </c>
      <c r="C1259" s="60" t="s">
        <v>9238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68">
        <v>1260</v>
      </c>
      <c r="B1260" s="60" t="s">
        <v>9239</v>
      </c>
      <c r="C1260" s="346" t="s">
        <v>9240</v>
      </c>
      <c r="D1260" s="65">
        <v>1</v>
      </c>
      <c r="E1260" s="71" t="s">
        <v>31</v>
      </c>
      <c r="F1260" s="90">
        <v>1</v>
      </c>
      <c r="G1260" s="86" t="s">
        <v>14713</v>
      </c>
      <c r="H1260" s="86" t="s">
        <v>2417</v>
      </c>
    </row>
    <row r="1261" spans="1:9" x14ac:dyDescent="0.25">
      <c r="A1261" s="668">
        <v>1261</v>
      </c>
      <c r="B1261" s="60" t="s">
        <v>9249</v>
      </c>
      <c r="C1261" s="346" t="s">
        <v>9250</v>
      </c>
      <c r="D1261" s="88">
        <v>1</v>
      </c>
      <c r="E1261" s="66" t="s">
        <v>31</v>
      </c>
      <c r="F1261" s="335">
        <v>1</v>
      </c>
      <c r="G1261" s="86" t="s">
        <v>552</v>
      </c>
      <c r="H1261" s="86" t="s">
        <v>204</v>
      </c>
    </row>
    <row r="1262" spans="1:9" x14ac:dyDescent="0.25">
      <c r="A1262" s="668">
        <v>1262</v>
      </c>
      <c r="B1262" s="63" t="s">
        <v>9252</v>
      </c>
      <c r="C1262" s="60" t="s">
        <v>9253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68">
        <v>1263</v>
      </c>
      <c r="B1263" s="63" t="s">
        <v>9252</v>
      </c>
      <c r="C1263" s="60" t="s">
        <v>9254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68">
        <v>1264</v>
      </c>
      <c r="B1264" s="63" t="s">
        <v>9252</v>
      </c>
      <c r="C1264" s="60" t="s">
        <v>9255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68">
        <v>1265</v>
      </c>
      <c r="B1265" s="63" t="s">
        <v>9252</v>
      </c>
      <c r="C1265" s="60" t="s">
        <v>9256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68">
        <v>1266</v>
      </c>
      <c r="B1266" s="60" t="s">
        <v>9268</v>
      </c>
      <c r="C1266" s="87" t="s">
        <v>9272</v>
      </c>
      <c r="D1266" s="65">
        <v>1</v>
      </c>
      <c r="E1266" s="71" t="s">
        <v>71</v>
      </c>
      <c r="F1266" s="72">
        <v>1925000</v>
      </c>
      <c r="G1266" s="86" t="s">
        <v>9227</v>
      </c>
      <c r="H1266" s="86" t="s">
        <v>2503</v>
      </c>
    </row>
    <row r="1267" spans="1:11" x14ac:dyDescent="0.25">
      <c r="A1267" s="668">
        <v>1267</v>
      </c>
      <c r="B1267" s="60" t="s">
        <v>9268</v>
      </c>
      <c r="C1267" s="87" t="s">
        <v>9275</v>
      </c>
      <c r="D1267" s="65">
        <v>1</v>
      </c>
      <c r="E1267" s="71" t="s">
        <v>71</v>
      </c>
      <c r="F1267" s="72">
        <v>1925000</v>
      </c>
      <c r="G1267" s="86" t="s">
        <v>9227</v>
      </c>
      <c r="H1267" s="86" t="s">
        <v>2503</v>
      </c>
    </row>
    <row r="1268" spans="1:11" x14ac:dyDescent="0.25">
      <c r="A1268" s="668">
        <v>1268</v>
      </c>
      <c r="B1268" s="60" t="s">
        <v>2488</v>
      </c>
      <c r="C1268" s="60" t="s">
        <v>9183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68">
        <v>1269</v>
      </c>
      <c r="B1269" s="60" t="s">
        <v>2488</v>
      </c>
      <c r="C1269" s="353" t="s">
        <v>9277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68">
        <v>1270</v>
      </c>
      <c r="B1270" s="60" t="s">
        <v>2488</v>
      </c>
      <c r="C1270" s="353" t="s">
        <v>9278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68">
        <v>1271</v>
      </c>
      <c r="B1271" s="60" t="s">
        <v>2488</v>
      </c>
      <c r="C1271" s="353" t="s">
        <v>9279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68">
        <v>1272</v>
      </c>
      <c r="B1272" s="63" t="s">
        <v>9280</v>
      </c>
      <c r="C1272" s="87" t="s">
        <v>9281</v>
      </c>
      <c r="D1272" s="65">
        <v>1</v>
      </c>
      <c r="E1272" s="66" t="s">
        <v>31</v>
      </c>
      <c r="F1272" s="72">
        <v>1725000</v>
      </c>
      <c r="G1272" s="86" t="s">
        <v>9282</v>
      </c>
      <c r="H1272" s="86" t="s">
        <v>2503</v>
      </c>
    </row>
    <row r="1273" spans="1:11" x14ac:dyDescent="0.25">
      <c r="A1273" s="668">
        <v>1273</v>
      </c>
      <c r="B1273" s="63" t="s">
        <v>9280</v>
      </c>
      <c r="C1273" s="87" t="s">
        <v>9283</v>
      </c>
      <c r="D1273" s="65">
        <v>1</v>
      </c>
      <c r="E1273" s="66" t="s">
        <v>31</v>
      </c>
      <c r="F1273" s="72">
        <v>1725000</v>
      </c>
      <c r="G1273" s="86" t="s">
        <v>9282</v>
      </c>
      <c r="H1273" s="86" t="s">
        <v>2503</v>
      </c>
    </row>
    <row r="1274" spans="1:11" x14ac:dyDescent="0.25">
      <c r="A1274" s="668">
        <v>1274</v>
      </c>
      <c r="B1274" s="79" t="s">
        <v>101</v>
      </c>
      <c r="C1274" s="64" t="s">
        <v>9285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68">
        <v>1275</v>
      </c>
      <c r="B1275" s="79" t="s">
        <v>101</v>
      </c>
      <c r="C1275" s="60" t="s">
        <v>9286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68">
        <v>1276</v>
      </c>
      <c r="B1276" s="60" t="s">
        <v>2489</v>
      </c>
      <c r="C1276" s="87" t="s">
        <v>9287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68">
        <v>1277</v>
      </c>
      <c r="B1277" s="60" t="s">
        <v>2489</v>
      </c>
      <c r="C1277" s="60" t="s">
        <v>9288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68">
        <v>1278</v>
      </c>
      <c r="B1278" s="60" t="s">
        <v>2489</v>
      </c>
      <c r="C1278" s="60" t="s">
        <v>9289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68">
        <v>1279</v>
      </c>
      <c r="B1279" s="60" t="s">
        <v>2489</v>
      </c>
      <c r="C1279" s="60" t="s">
        <v>9290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68">
        <v>1280</v>
      </c>
      <c r="B1280" s="60" t="s">
        <v>459</v>
      </c>
      <c r="C1280" s="121" t="s">
        <v>14714</v>
      </c>
      <c r="D1280" s="65">
        <v>1</v>
      </c>
      <c r="E1280" s="76" t="s">
        <v>71</v>
      </c>
      <c r="F1280" s="411" t="s">
        <v>6163</v>
      </c>
      <c r="G1280" s="86" t="s">
        <v>2007</v>
      </c>
      <c r="H1280" s="86" t="s">
        <v>2463</v>
      </c>
      <c r="I1280" s="60" t="s">
        <v>11940</v>
      </c>
      <c r="K1280" s="77" t="s">
        <v>14715</v>
      </c>
    </row>
    <row r="1281" spans="1:11" x14ac:dyDescent="0.25">
      <c r="A1281" s="668">
        <v>1281</v>
      </c>
      <c r="B1281" s="60" t="s">
        <v>459</v>
      </c>
      <c r="C1281" s="203" t="s">
        <v>14716</v>
      </c>
      <c r="D1281" s="88">
        <v>1</v>
      </c>
      <c r="E1281" s="76" t="s">
        <v>71</v>
      </c>
      <c r="F1281" s="411" t="s">
        <v>6163</v>
      </c>
      <c r="G1281" s="86" t="s">
        <v>2007</v>
      </c>
      <c r="H1281" s="86" t="s">
        <v>2463</v>
      </c>
      <c r="I1281" s="60" t="s">
        <v>14717</v>
      </c>
      <c r="K1281" s="77" t="s">
        <v>14715</v>
      </c>
    </row>
    <row r="1282" spans="1:11" x14ac:dyDescent="0.25">
      <c r="A1282" s="668">
        <v>1282</v>
      </c>
      <c r="B1282" s="60" t="s">
        <v>9268</v>
      </c>
      <c r="C1282" s="87" t="s">
        <v>14718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12864</v>
      </c>
      <c r="K1282" s="77" t="s">
        <v>14719</v>
      </c>
    </row>
    <row r="1283" spans="1:11" x14ac:dyDescent="0.25">
      <c r="A1283" s="668">
        <v>1283</v>
      </c>
      <c r="B1283" s="60" t="s">
        <v>9268</v>
      </c>
      <c r="C1283" s="87" t="s">
        <v>14720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12862</v>
      </c>
      <c r="K1283" s="77" t="s">
        <v>14719</v>
      </c>
    </row>
    <row r="1284" spans="1:11" x14ac:dyDescent="0.25">
      <c r="A1284" s="668">
        <v>1284</v>
      </c>
      <c r="B1284" s="60" t="s">
        <v>9268</v>
      </c>
      <c r="C1284" s="87" t="s">
        <v>14721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68">
        <v>1285</v>
      </c>
      <c r="B1285" s="60" t="s">
        <v>9268</v>
      </c>
      <c r="C1285" s="87" t="s">
        <v>14722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68">
        <v>1286</v>
      </c>
      <c r="B1286" s="60" t="s">
        <v>2488</v>
      </c>
      <c r="C1286" s="87" t="s">
        <v>9300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68">
        <v>1287</v>
      </c>
      <c r="B1287" s="60" t="s">
        <v>2488</v>
      </c>
      <c r="C1287" s="60" t="s">
        <v>9301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68">
        <v>1288</v>
      </c>
      <c r="B1288" s="60" t="s">
        <v>2488</v>
      </c>
      <c r="C1288" s="60" t="s">
        <v>9302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68">
        <v>1289</v>
      </c>
      <c r="B1289" s="60" t="s">
        <v>2488</v>
      </c>
      <c r="C1289" s="60" t="s">
        <v>14723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68">
        <v>1290</v>
      </c>
      <c r="B1290" s="60" t="s">
        <v>2488</v>
      </c>
      <c r="C1290" s="353" t="s">
        <v>14724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68">
        <v>1291</v>
      </c>
      <c r="B1291" s="60" t="s">
        <v>115</v>
      </c>
      <c r="C1291" s="60" t="s">
        <v>14725</v>
      </c>
      <c r="D1291" s="65">
        <v>1</v>
      </c>
      <c r="E1291" s="66" t="s">
        <v>71</v>
      </c>
      <c r="F1291" s="72">
        <v>2175000</v>
      </c>
      <c r="G1291" s="86" t="s">
        <v>8732</v>
      </c>
      <c r="H1291" s="86" t="s">
        <v>2529</v>
      </c>
    </row>
    <row r="1292" spans="1:11" x14ac:dyDescent="0.25">
      <c r="A1292" s="668">
        <v>1292</v>
      </c>
      <c r="B1292" s="60" t="s">
        <v>115</v>
      </c>
      <c r="C1292" s="60" t="s">
        <v>14726</v>
      </c>
      <c r="D1292" s="65">
        <v>1</v>
      </c>
      <c r="E1292" s="66" t="s">
        <v>71</v>
      </c>
      <c r="F1292" s="67" t="s">
        <v>6163</v>
      </c>
      <c r="G1292" s="86" t="s">
        <v>8732</v>
      </c>
      <c r="H1292" s="588">
        <v>45172</v>
      </c>
      <c r="I1292" s="60">
        <v>106100057</v>
      </c>
      <c r="K1292" s="77" t="s">
        <v>14727</v>
      </c>
    </row>
    <row r="1293" spans="1:11" x14ac:dyDescent="0.25">
      <c r="A1293" s="668">
        <v>1293</v>
      </c>
      <c r="B1293" s="60" t="s">
        <v>2489</v>
      </c>
      <c r="C1293" s="87" t="s">
        <v>14728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68">
        <v>1294</v>
      </c>
      <c r="B1294" s="60" t="s">
        <v>2489</v>
      </c>
      <c r="C1294" s="60" t="s">
        <v>9330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68">
        <v>1295</v>
      </c>
      <c r="B1295" s="60" t="s">
        <v>1842</v>
      </c>
      <c r="C1295" s="60" t="s">
        <v>9349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68">
        <v>1296</v>
      </c>
      <c r="B1296" s="60" t="s">
        <v>1842</v>
      </c>
      <c r="C1296" s="60" t="s">
        <v>9351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68">
        <v>1297</v>
      </c>
      <c r="B1297" s="60" t="s">
        <v>461</v>
      </c>
      <c r="C1297" s="60" t="s">
        <v>14729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3" t="s">
        <v>14730</v>
      </c>
      <c r="K1297" s="77" t="s">
        <v>14731</v>
      </c>
    </row>
    <row r="1298" spans="1:11" x14ac:dyDescent="0.25">
      <c r="A1298" s="668">
        <v>1298</v>
      </c>
      <c r="B1298" s="60" t="s">
        <v>9335</v>
      </c>
      <c r="C1298" s="121" t="s">
        <v>14732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12720</v>
      </c>
      <c r="K1298" s="77" t="s">
        <v>14733</v>
      </c>
    </row>
    <row r="1299" spans="1:11" x14ac:dyDescent="0.25">
      <c r="A1299" s="668">
        <v>1299</v>
      </c>
      <c r="B1299" s="60" t="s">
        <v>9335</v>
      </c>
      <c r="C1299" s="64" t="s">
        <v>14734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12721</v>
      </c>
      <c r="K1299" s="77" t="s">
        <v>14733</v>
      </c>
    </row>
    <row r="1300" spans="1:11" x14ac:dyDescent="0.25">
      <c r="A1300" s="668">
        <v>1300</v>
      </c>
      <c r="B1300" s="60" t="s">
        <v>9335</v>
      </c>
      <c r="C1300" s="121" t="s">
        <v>14735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4912</v>
      </c>
      <c r="K1300" s="77" t="s">
        <v>14736</v>
      </c>
    </row>
    <row r="1301" spans="1:11" x14ac:dyDescent="0.25">
      <c r="A1301" s="668">
        <v>1301</v>
      </c>
      <c r="B1301" s="60" t="s">
        <v>9335</v>
      </c>
      <c r="C1301" s="64" t="s">
        <v>14737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4913</v>
      </c>
      <c r="K1301" s="77" t="s">
        <v>14736</v>
      </c>
    </row>
    <row r="1302" spans="1:11" x14ac:dyDescent="0.25">
      <c r="A1302" s="668">
        <v>1302</v>
      </c>
      <c r="B1302" s="60" t="s">
        <v>2046</v>
      </c>
      <c r="C1302" s="345" t="s">
        <v>14738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3" t="s">
        <v>14739</v>
      </c>
      <c r="K1302" s="77" t="s">
        <v>14740</v>
      </c>
    </row>
    <row r="1303" spans="1:11" x14ac:dyDescent="0.25">
      <c r="A1303" s="668">
        <v>1303</v>
      </c>
      <c r="B1303" s="60" t="s">
        <v>2046</v>
      </c>
      <c r="C1303" s="345" t="s">
        <v>14741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3" t="s">
        <v>14742</v>
      </c>
      <c r="K1303" s="77" t="s">
        <v>14743</v>
      </c>
    </row>
    <row r="1304" spans="1:11" x14ac:dyDescent="0.25">
      <c r="A1304" s="668">
        <v>1304</v>
      </c>
      <c r="B1304" s="60" t="s">
        <v>9376</v>
      </c>
      <c r="C1304" s="60" t="s">
        <v>9377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68">
        <v>1305</v>
      </c>
      <c r="B1305" s="60" t="s">
        <v>9376</v>
      </c>
      <c r="C1305" s="60" t="s">
        <v>9379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68">
        <v>1306</v>
      </c>
      <c r="B1306" s="60" t="s">
        <v>9376</v>
      </c>
      <c r="C1306" s="60" t="s">
        <v>9380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68">
        <v>1307</v>
      </c>
      <c r="B1307" s="60" t="s">
        <v>9376</v>
      </c>
      <c r="C1307" s="60" t="s">
        <v>9381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68">
        <v>1308</v>
      </c>
      <c r="B1308" s="60" t="s">
        <v>9376</v>
      </c>
      <c r="C1308" s="60" t="s">
        <v>9382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68">
        <v>1309</v>
      </c>
      <c r="B1309" s="60" t="s">
        <v>9376</v>
      </c>
      <c r="C1309" s="60" t="s">
        <v>9383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68">
        <v>1310</v>
      </c>
      <c r="B1310" s="63" t="s">
        <v>9384</v>
      </c>
      <c r="C1310" s="87" t="s">
        <v>14744</v>
      </c>
      <c r="D1310" s="65">
        <v>1</v>
      </c>
      <c r="E1310" s="66" t="s">
        <v>31</v>
      </c>
      <c r="F1310" s="72">
        <v>675000</v>
      </c>
      <c r="G1310" s="86" t="s">
        <v>14745</v>
      </c>
      <c r="H1310" s="86" t="s">
        <v>2636</v>
      </c>
    </row>
    <row r="1311" spans="1:11" x14ac:dyDescent="0.25">
      <c r="A1311" s="686">
        <v>1311</v>
      </c>
      <c r="B1311" s="79" t="s">
        <v>9391</v>
      </c>
      <c r="C1311" s="60" t="s">
        <v>9392</v>
      </c>
      <c r="D1311" s="60">
        <v>1</v>
      </c>
      <c r="E1311" s="71" t="s">
        <v>31</v>
      </c>
      <c r="F1311" s="61">
        <v>1712500</v>
      </c>
      <c r="G1311" s="69" t="s">
        <v>9393</v>
      </c>
      <c r="H1311" s="86" t="s">
        <v>2636</v>
      </c>
    </row>
    <row r="1312" spans="1:11" x14ac:dyDescent="0.25">
      <c r="A1312" s="686">
        <v>1312</v>
      </c>
      <c r="B1312" s="79" t="s">
        <v>9394</v>
      </c>
      <c r="C1312" s="60" t="s">
        <v>9395</v>
      </c>
      <c r="D1312" s="60">
        <v>1</v>
      </c>
      <c r="E1312" s="71" t="s">
        <v>31</v>
      </c>
      <c r="F1312" s="61">
        <v>1370000</v>
      </c>
      <c r="G1312" s="69" t="s">
        <v>9393</v>
      </c>
      <c r="H1312" s="86" t="s">
        <v>2636</v>
      </c>
    </row>
    <row r="1313" spans="1:11" x14ac:dyDescent="0.25">
      <c r="A1313" s="686">
        <v>1313</v>
      </c>
      <c r="B1313" s="79" t="s">
        <v>41</v>
      </c>
      <c r="C1313" s="60" t="s">
        <v>9396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86">
        <v>1314</v>
      </c>
      <c r="B1314" s="79" t="s">
        <v>41</v>
      </c>
      <c r="C1314" s="60" t="s">
        <v>9397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86">
        <v>1315</v>
      </c>
      <c r="B1315" s="79" t="s">
        <v>41</v>
      </c>
      <c r="C1315" s="60" t="s">
        <v>9398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86">
        <v>1316</v>
      </c>
      <c r="B1316" s="60" t="s">
        <v>9370</v>
      </c>
      <c r="C1316" s="474" t="s">
        <v>14746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3" t="s">
        <v>14747</v>
      </c>
      <c r="K1316" s="77" t="s">
        <v>14748</v>
      </c>
    </row>
    <row r="1317" spans="1:11" x14ac:dyDescent="0.25">
      <c r="A1317" s="686">
        <v>1317</v>
      </c>
      <c r="B1317" s="60" t="s">
        <v>9366</v>
      </c>
      <c r="C1317" s="474" t="s">
        <v>14749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3" t="s">
        <v>14750</v>
      </c>
      <c r="K1317" s="77" t="s">
        <v>14751</v>
      </c>
    </row>
    <row r="1318" spans="1:11" x14ac:dyDescent="0.25">
      <c r="A1318" s="686">
        <v>1318</v>
      </c>
      <c r="B1318" s="60" t="s">
        <v>9366</v>
      </c>
      <c r="C1318" s="474" t="s">
        <v>14752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3" t="s">
        <v>14753</v>
      </c>
      <c r="K1318" s="77" t="s">
        <v>14751</v>
      </c>
    </row>
    <row r="1319" spans="1:11" x14ac:dyDescent="0.25">
      <c r="A1319" s="686">
        <v>1319</v>
      </c>
      <c r="B1319" s="60" t="s">
        <v>9366</v>
      </c>
      <c r="C1319" s="474" t="s">
        <v>14754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3" t="s">
        <v>14755</v>
      </c>
      <c r="K1319" s="77" t="s">
        <v>14756</v>
      </c>
    </row>
    <row r="1320" spans="1:11" x14ac:dyDescent="0.25">
      <c r="A1320" s="686">
        <v>1320</v>
      </c>
      <c r="B1320" s="60" t="s">
        <v>9366</v>
      </c>
      <c r="C1320" s="474" t="s">
        <v>14757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3" t="s">
        <v>12793</v>
      </c>
      <c r="K1320" s="77" t="s">
        <v>14756</v>
      </c>
    </row>
    <row r="1321" spans="1:11" x14ac:dyDescent="0.25">
      <c r="A1321" s="686">
        <v>1321</v>
      </c>
      <c r="B1321" s="60" t="s">
        <v>115</v>
      </c>
      <c r="C1321" s="355" t="s">
        <v>14758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14759</v>
      </c>
    </row>
    <row r="1322" spans="1:11" x14ac:dyDescent="0.25">
      <c r="A1322" s="686">
        <v>1322</v>
      </c>
      <c r="B1322" s="60" t="s">
        <v>115</v>
      </c>
      <c r="C1322" s="355" t="s">
        <v>14760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85">
        <v>106099817</v>
      </c>
      <c r="K1322" s="77" t="s">
        <v>14761</v>
      </c>
    </row>
    <row r="1323" spans="1:11" x14ac:dyDescent="0.25">
      <c r="A1323" s="686">
        <v>1323</v>
      </c>
      <c r="B1323" s="60" t="s">
        <v>9404</v>
      </c>
      <c r="C1323" s="345" t="s">
        <v>14762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3" t="s">
        <v>14763</v>
      </c>
      <c r="K1323" s="77" t="s">
        <v>14764</v>
      </c>
    </row>
    <row r="1324" spans="1:11" x14ac:dyDescent="0.25">
      <c r="A1324" s="686">
        <v>1324</v>
      </c>
      <c r="B1324" s="60" t="s">
        <v>9404</v>
      </c>
      <c r="C1324" s="345" t="s">
        <v>14765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3" t="s">
        <v>14766</v>
      </c>
      <c r="K1324" s="77" t="s">
        <v>14764</v>
      </c>
    </row>
    <row r="1325" spans="1:11" x14ac:dyDescent="0.25">
      <c r="A1325" s="686">
        <v>1325</v>
      </c>
      <c r="B1325" s="60" t="s">
        <v>9370</v>
      </c>
      <c r="C1325" s="474" t="s">
        <v>9415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86">
        <v>1326</v>
      </c>
      <c r="B1326" s="60" t="s">
        <v>115</v>
      </c>
      <c r="C1326" s="60" t="s">
        <v>14767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3" t="s">
        <v>14768</v>
      </c>
      <c r="K1326" s="77" t="s">
        <v>14769</v>
      </c>
    </row>
    <row r="1327" spans="1:11" x14ac:dyDescent="0.25">
      <c r="A1327" s="686">
        <v>1327</v>
      </c>
      <c r="B1327" s="60" t="s">
        <v>115</v>
      </c>
      <c r="C1327" s="87" t="s">
        <v>14770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3" t="s">
        <v>14604</v>
      </c>
      <c r="K1327" s="77" t="s">
        <v>14771</v>
      </c>
    </row>
    <row r="1328" spans="1:11" x14ac:dyDescent="0.25">
      <c r="A1328" s="686">
        <v>1328</v>
      </c>
      <c r="B1328" s="60" t="s">
        <v>115</v>
      </c>
      <c r="C1328" s="87" t="s">
        <v>14772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3" t="s">
        <v>14773</v>
      </c>
      <c r="K1328" s="77" t="s">
        <v>14774</v>
      </c>
    </row>
    <row r="1329" spans="1:11" x14ac:dyDescent="0.25">
      <c r="A1329" s="686">
        <v>1329</v>
      </c>
      <c r="B1329" s="60" t="s">
        <v>115</v>
      </c>
      <c r="C1329" s="192" t="s">
        <v>14775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3" t="s">
        <v>14606</v>
      </c>
      <c r="K1329" s="77" t="s">
        <v>14771</v>
      </c>
    </row>
    <row r="1330" spans="1:11" x14ac:dyDescent="0.25">
      <c r="A1330" s="686">
        <v>1330</v>
      </c>
      <c r="B1330" s="60" t="s">
        <v>115</v>
      </c>
      <c r="C1330" s="60" t="s">
        <v>9199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88">
        <v>44930</v>
      </c>
    </row>
    <row r="1331" spans="1:11" x14ac:dyDescent="0.25">
      <c r="A1331" s="686">
        <v>1331</v>
      </c>
      <c r="B1331" s="60" t="s">
        <v>115</v>
      </c>
      <c r="C1331" s="60" t="s">
        <v>9425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88">
        <v>44930</v>
      </c>
    </row>
    <row r="1332" spans="1:11" x14ac:dyDescent="0.25">
      <c r="A1332" s="686">
        <v>1332</v>
      </c>
      <c r="B1332" s="60" t="s">
        <v>115</v>
      </c>
      <c r="C1332" s="60" t="s">
        <v>9199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88">
        <v>44930</v>
      </c>
    </row>
    <row r="1333" spans="1:11" x14ac:dyDescent="0.25">
      <c r="A1333" s="686">
        <v>1333</v>
      </c>
      <c r="B1333" s="60" t="s">
        <v>115</v>
      </c>
      <c r="C1333" s="60" t="s">
        <v>9179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88">
        <v>44930</v>
      </c>
    </row>
    <row r="1334" spans="1:11" x14ac:dyDescent="0.25">
      <c r="A1334" s="686">
        <v>1334</v>
      </c>
      <c r="B1334" s="60" t="s">
        <v>2349</v>
      </c>
      <c r="C1334" s="60" t="s">
        <v>9447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88">
        <v>44989</v>
      </c>
    </row>
    <row r="1335" spans="1:11" x14ac:dyDescent="0.25">
      <c r="A1335" s="686">
        <v>1335</v>
      </c>
      <c r="B1335" s="60" t="s">
        <v>2349</v>
      </c>
      <c r="C1335" s="60" t="s">
        <v>9449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88">
        <v>44989</v>
      </c>
    </row>
    <row r="1336" spans="1:11" x14ac:dyDescent="0.25">
      <c r="A1336" s="686">
        <v>1336</v>
      </c>
      <c r="B1336" s="60" t="s">
        <v>2489</v>
      </c>
      <c r="C1336" s="60" t="s">
        <v>9450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88">
        <v>44989</v>
      </c>
    </row>
    <row r="1337" spans="1:11" x14ac:dyDescent="0.25">
      <c r="A1337" s="686">
        <v>1337</v>
      </c>
      <c r="B1337" s="60" t="s">
        <v>2489</v>
      </c>
      <c r="C1337" s="60" t="s">
        <v>9451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88">
        <v>44989</v>
      </c>
    </row>
    <row r="1338" spans="1:11" x14ac:dyDescent="0.25">
      <c r="A1338" s="686">
        <v>1338</v>
      </c>
      <c r="B1338" s="60" t="s">
        <v>2349</v>
      </c>
      <c r="C1338" s="60" t="s">
        <v>9452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88">
        <v>44989</v>
      </c>
    </row>
    <row r="1339" spans="1:11" x14ac:dyDescent="0.25">
      <c r="A1339" s="686">
        <v>1339</v>
      </c>
      <c r="B1339" s="60" t="s">
        <v>2349</v>
      </c>
      <c r="C1339" s="60" t="s">
        <v>9453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88">
        <v>44989</v>
      </c>
    </row>
    <row r="1340" spans="1:11" x14ac:dyDescent="0.25">
      <c r="A1340" s="686">
        <v>1340</v>
      </c>
      <c r="B1340" s="60" t="s">
        <v>115</v>
      </c>
      <c r="C1340" s="60" t="s">
        <v>14776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88">
        <v>44930</v>
      </c>
      <c r="I1340" s="77">
        <v>106100138</v>
      </c>
      <c r="K1340" s="77" t="s">
        <v>535</v>
      </c>
    </row>
    <row r="1341" spans="1:11" x14ac:dyDescent="0.25">
      <c r="A1341" s="686">
        <v>1341</v>
      </c>
      <c r="B1341" s="60" t="s">
        <v>115</v>
      </c>
      <c r="C1341" s="192" t="s">
        <v>14777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88">
        <v>44930</v>
      </c>
      <c r="I1341" s="60" t="s">
        <v>12410</v>
      </c>
      <c r="K1341" s="77" t="s">
        <v>14778</v>
      </c>
    </row>
    <row r="1342" spans="1:11" x14ac:dyDescent="0.25">
      <c r="A1342" s="686">
        <v>1342</v>
      </c>
      <c r="B1342" s="60" t="s">
        <v>115</v>
      </c>
      <c r="C1342" s="60" t="s">
        <v>14777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88">
        <v>44930</v>
      </c>
      <c r="I1342" s="60" t="s">
        <v>12871</v>
      </c>
      <c r="K1342" s="77" t="s">
        <v>14779</v>
      </c>
    </row>
    <row r="1343" spans="1:11" x14ac:dyDescent="0.25">
      <c r="A1343" s="686">
        <v>1343</v>
      </c>
      <c r="B1343" s="60" t="s">
        <v>115</v>
      </c>
      <c r="C1343" s="60" t="s">
        <v>14780</v>
      </c>
      <c r="D1343" s="65">
        <v>1</v>
      </c>
      <c r="E1343" s="71" t="s">
        <v>71</v>
      </c>
      <c r="F1343" s="90">
        <v>2175000</v>
      </c>
      <c r="G1343" s="86" t="s">
        <v>8585</v>
      </c>
      <c r="H1343" s="588">
        <v>45020</v>
      </c>
      <c r="I1343" s="60">
        <v>106099869</v>
      </c>
    </row>
    <row r="1344" spans="1:11" x14ac:dyDescent="0.25">
      <c r="A1344" s="686">
        <v>1344</v>
      </c>
      <c r="B1344" s="60" t="s">
        <v>115</v>
      </c>
      <c r="C1344" s="60" t="s">
        <v>14781</v>
      </c>
      <c r="D1344" s="88">
        <v>1</v>
      </c>
      <c r="E1344" s="76" t="s">
        <v>71</v>
      </c>
      <c r="F1344" s="67">
        <v>2175000</v>
      </c>
      <c r="G1344" s="86" t="s">
        <v>8585</v>
      </c>
      <c r="H1344" s="588">
        <v>45020</v>
      </c>
      <c r="I1344" s="60">
        <v>106012818</v>
      </c>
    </row>
    <row r="1345" spans="1:11" x14ac:dyDescent="0.25">
      <c r="A1345" s="686">
        <v>1345</v>
      </c>
      <c r="B1345" s="60" t="s">
        <v>2349</v>
      </c>
      <c r="C1345" s="60" t="s">
        <v>9484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88">
        <v>45050</v>
      </c>
    </row>
    <row r="1346" spans="1:11" x14ac:dyDescent="0.25">
      <c r="A1346" s="686">
        <v>1346</v>
      </c>
      <c r="B1346" s="60" t="s">
        <v>2349</v>
      </c>
      <c r="C1346" s="60" t="s">
        <v>9487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88">
        <v>45050</v>
      </c>
    </row>
    <row r="1347" spans="1:11" x14ac:dyDescent="0.25">
      <c r="A1347" s="686">
        <v>1347</v>
      </c>
      <c r="B1347" s="60" t="s">
        <v>2349</v>
      </c>
      <c r="C1347" s="60" t="s">
        <v>9488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88">
        <v>45050</v>
      </c>
    </row>
    <row r="1348" spans="1:11" x14ac:dyDescent="0.25">
      <c r="A1348" s="668">
        <v>1348</v>
      </c>
      <c r="B1348" s="60" t="s">
        <v>2349</v>
      </c>
      <c r="C1348" s="60" t="s">
        <v>9489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88">
        <v>45050</v>
      </c>
    </row>
    <row r="1349" spans="1:11" x14ac:dyDescent="0.25">
      <c r="A1349" s="686">
        <v>1349</v>
      </c>
      <c r="B1349" s="60" t="s">
        <v>2349</v>
      </c>
      <c r="C1349" s="60" t="s">
        <v>9490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88">
        <v>45050</v>
      </c>
    </row>
    <row r="1350" spans="1:11" x14ac:dyDescent="0.25">
      <c r="A1350" s="686">
        <v>1350</v>
      </c>
      <c r="B1350" s="79" t="s">
        <v>101</v>
      </c>
      <c r="C1350" s="60" t="s">
        <v>9491</v>
      </c>
      <c r="D1350" s="60">
        <v>1</v>
      </c>
      <c r="E1350" s="60" t="s">
        <v>31</v>
      </c>
      <c r="F1350" s="61">
        <v>3575000</v>
      </c>
      <c r="G1350" s="86" t="s">
        <v>14782</v>
      </c>
      <c r="H1350" s="588">
        <v>45050</v>
      </c>
    </row>
    <row r="1351" spans="1:11" x14ac:dyDescent="0.25">
      <c r="A1351" s="668">
        <v>1351</v>
      </c>
      <c r="B1351" s="75" t="s">
        <v>2056</v>
      </c>
      <c r="C1351" s="60" t="s">
        <v>14783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88">
        <v>45081</v>
      </c>
      <c r="I1351" s="60" t="s">
        <v>14784</v>
      </c>
      <c r="K1351" s="77" t="s">
        <v>14785</v>
      </c>
    </row>
    <row r="1352" spans="1:11" x14ac:dyDescent="0.25">
      <c r="A1352" s="686">
        <v>1352</v>
      </c>
      <c r="B1352" s="60" t="s">
        <v>2791</v>
      </c>
      <c r="C1352" s="346" t="s">
        <v>9499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88">
        <v>45111</v>
      </c>
    </row>
    <row r="1353" spans="1:11" x14ac:dyDescent="0.25">
      <c r="A1353" s="686">
        <v>1353</v>
      </c>
      <c r="B1353" s="60" t="s">
        <v>2791</v>
      </c>
      <c r="C1353" s="346" t="s">
        <v>9501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88">
        <v>45111</v>
      </c>
    </row>
    <row r="1354" spans="1:11" x14ac:dyDescent="0.25">
      <c r="A1354" s="668">
        <v>1354</v>
      </c>
      <c r="B1354" s="75" t="s">
        <v>2056</v>
      </c>
      <c r="C1354" s="60" t="s">
        <v>9504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88">
        <v>45111</v>
      </c>
    </row>
    <row r="1355" spans="1:11" x14ac:dyDescent="0.25">
      <c r="A1355" s="686">
        <v>1355</v>
      </c>
      <c r="B1355" s="75" t="s">
        <v>2056</v>
      </c>
      <c r="C1355" s="60" t="s">
        <v>9505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88">
        <v>45111</v>
      </c>
    </row>
    <row r="1356" spans="1:11" x14ac:dyDescent="0.25">
      <c r="A1356" s="686">
        <v>1356</v>
      </c>
      <c r="B1356" s="63" t="s">
        <v>9513</v>
      </c>
      <c r="C1356" s="60" t="s">
        <v>9514</v>
      </c>
      <c r="D1356" s="73">
        <v>1</v>
      </c>
      <c r="E1356" s="76" t="s">
        <v>31</v>
      </c>
      <c r="F1356" s="62">
        <v>825000</v>
      </c>
      <c r="G1356" s="69" t="s">
        <v>552</v>
      </c>
      <c r="H1356" s="588">
        <v>45203</v>
      </c>
    </row>
    <row r="1357" spans="1:11" x14ac:dyDescent="0.25">
      <c r="A1357" s="668">
        <v>1357</v>
      </c>
      <c r="B1357" s="63" t="s">
        <v>9513</v>
      </c>
      <c r="C1357" s="346" t="s">
        <v>9516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88">
        <v>45203</v>
      </c>
    </row>
    <row r="1358" spans="1:11" x14ac:dyDescent="0.25">
      <c r="A1358" s="686">
        <v>1358</v>
      </c>
      <c r="B1358" s="63" t="s">
        <v>9513</v>
      </c>
      <c r="C1358" s="60" t="s">
        <v>9517</v>
      </c>
      <c r="D1358" s="71">
        <v>1</v>
      </c>
      <c r="E1358" s="71" t="s">
        <v>31</v>
      </c>
      <c r="F1358" s="72">
        <v>825000</v>
      </c>
      <c r="G1358" s="69" t="s">
        <v>552</v>
      </c>
      <c r="H1358" s="588">
        <v>45203</v>
      </c>
    </row>
    <row r="1359" spans="1:11" x14ac:dyDescent="0.25">
      <c r="A1359" s="686">
        <v>1359</v>
      </c>
      <c r="B1359" s="79" t="s">
        <v>101</v>
      </c>
      <c r="C1359" s="60" t="s">
        <v>9518</v>
      </c>
      <c r="D1359" s="565">
        <v>1</v>
      </c>
      <c r="E1359" s="71" t="s">
        <v>31</v>
      </c>
      <c r="F1359" s="72">
        <v>3575000</v>
      </c>
      <c r="G1359" s="69" t="s">
        <v>8835</v>
      </c>
      <c r="H1359" s="588">
        <v>45203</v>
      </c>
    </row>
    <row r="1360" spans="1:11" x14ac:dyDescent="0.25">
      <c r="A1360" s="668">
        <v>1360</v>
      </c>
      <c r="B1360" s="79" t="s">
        <v>101</v>
      </c>
      <c r="C1360" s="60" t="s">
        <v>9519</v>
      </c>
      <c r="D1360" s="71">
        <v>1</v>
      </c>
      <c r="E1360" s="66" t="s">
        <v>28</v>
      </c>
      <c r="F1360" s="67">
        <v>3575000</v>
      </c>
      <c r="G1360" s="69" t="s">
        <v>9520</v>
      </c>
      <c r="H1360" s="588">
        <v>45203</v>
      </c>
    </row>
    <row r="1361" spans="1:11" x14ac:dyDescent="0.25">
      <c r="A1361" s="686">
        <v>1361</v>
      </c>
      <c r="B1361" s="60" t="s">
        <v>2821</v>
      </c>
      <c r="C1361" s="483" t="s">
        <v>2822</v>
      </c>
      <c r="D1361" s="71">
        <v>1</v>
      </c>
      <c r="E1361" s="60" t="s">
        <v>28</v>
      </c>
      <c r="F1361" s="411">
        <v>1700000</v>
      </c>
      <c r="G1361" s="86" t="s">
        <v>631</v>
      </c>
      <c r="H1361" s="588">
        <v>45234</v>
      </c>
    </row>
    <row r="1362" spans="1:11" x14ac:dyDescent="0.25">
      <c r="A1362" s="68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1">
        <v>1700000</v>
      </c>
      <c r="G1362" s="86" t="s">
        <v>631</v>
      </c>
      <c r="H1362" s="588">
        <v>45234</v>
      </c>
    </row>
    <row r="1363" spans="1:11" x14ac:dyDescent="0.25">
      <c r="A1363" s="668">
        <v>1363</v>
      </c>
      <c r="B1363" s="60" t="s">
        <v>2690</v>
      </c>
      <c r="C1363" s="60" t="s">
        <v>14786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88">
        <v>45234</v>
      </c>
    </row>
    <row r="1364" spans="1:11" x14ac:dyDescent="0.25">
      <c r="A1364" s="686">
        <v>1364</v>
      </c>
      <c r="B1364" s="60" t="s">
        <v>2690</v>
      </c>
      <c r="C1364" s="482" t="s">
        <v>14787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88">
        <v>45234</v>
      </c>
    </row>
    <row r="1365" spans="1:11" x14ac:dyDescent="0.25">
      <c r="A1365" s="686">
        <v>1365</v>
      </c>
      <c r="B1365" s="60" t="s">
        <v>2690</v>
      </c>
      <c r="C1365" s="60" t="s">
        <v>9425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88">
        <v>45234</v>
      </c>
      <c r="I1365" s="60" t="s">
        <v>12773</v>
      </c>
      <c r="K1365" s="77" t="s">
        <v>14788</v>
      </c>
    </row>
    <row r="1366" spans="1:11" x14ac:dyDescent="0.25">
      <c r="A1366" s="668">
        <v>1366</v>
      </c>
      <c r="B1366" s="60" t="s">
        <v>2690</v>
      </c>
      <c r="C1366" s="482" t="s">
        <v>9532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88">
        <v>45234</v>
      </c>
      <c r="I1366" s="60" t="s">
        <v>14789</v>
      </c>
      <c r="K1366" s="77" t="s">
        <v>14788</v>
      </c>
    </row>
    <row r="1367" spans="1:11" x14ac:dyDescent="0.25">
      <c r="A1367" s="686">
        <v>1367</v>
      </c>
      <c r="B1367" s="60" t="s">
        <v>2690</v>
      </c>
      <c r="C1367" s="60" t="s">
        <v>14790</v>
      </c>
      <c r="D1367" s="88">
        <v>1</v>
      </c>
      <c r="E1367" s="71" t="s">
        <v>71</v>
      </c>
      <c r="F1367" s="72">
        <v>2175000</v>
      </c>
      <c r="G1367" s="69" t="s">
        <v>9538</v>
      </c>
      <c r="H1367" s="588">
        <v>45234</v>
      </c>
    </row>
    <row r="1368" spans="1:11" x14ac:dyDescent="0.25">
      <c r="A1368" s="686">
        <v>1368</v>
      </c>
      <c r="B1368" s="60" t="s">
        <v>2690</v>
      </c>
      <c r="C1368" s="60" t="s">
        <v>14791</v>
      </c>
      <c r="D1368" s="88">
        <v>1</v>
      </c>
      <c r="E1368" s="71" t="s">
        <v>71</v>
      </c>
      <c r="F1368" s="72">
        <v>2175000</v>
      </c>
      <c r="G1368" s="69" t="s">
        <v>9538</v>
      </c>
      <c r="H1368" s="588">
        <v>45234</v>
      </c>
    </row>
    <row r="1369" spans="1:11" x14ac:dyDescent="0.25">
      <c r="A1369" s="668">
        <v>1369</v>
      </c>
      <c r="B1369" s="60" t="s">
        <v>2690</v>
      </c>
      <c r="C1369" s="60" t="s">
        <v>14792</v>
      </c>
      <c r="D1369" s="88">
        <v>1</v>
      </c>
      <c r="E1369" s="71" t="s">
        <v>71</v>
      </c>
      <c r="F1369" s="72">
        <v>2175000</v>
      </c>
      <c r="G1369" s="69" t="s">
        <v>9538</v>
      </c>
      <c r="H1369" s="588">
        <v>45234</v>
      </c>
    </row>
    <row r="1370" spans="1:11" x14ac:dyDescent="0.25">
      <c r="A1370" s="686">
        <v>1370</v>
      </c>
      <c r="B1370" s="60" t="s">
        <v>2690</v>
      </c>
      <c r="C1370" s="60" t="s">
        <v>14793</v>
      </c>
      <c r="D1370" s="88">
        <v>1</v>
      </c>
      <c r="E1370" s="71" t="s">
        <v>71</v>
      </c>
      <c r="F1370" s="72">
        <v>2175000</v>
      </c>
      <c r="G1370" s="69" t="s">
        <v>9538</v>
      </c>
      <c r="H1370" s="588">
        <v>45234</v>
      </c>
    </row>
    <row r="1371" spans="1:11" x14ac:dyDescent="0.25">
      <c r="A1371" s="686">
        <v>1371</v>
      </c>
      <c r="B1371" s="60" t="s">
        <v>2690</v>
      </c>
      <c r="C1371" s="60" t="s">
        <v>14794</v>
      </c>
      <c r="D1371" s="88">
        <v>1</v>
      </c>
      <c r="E1371" s="71" t="s">
        <v>71</v>
      </c>
      <c r="F1371" s="72">
        <v>2175000</v>
      </c>
      <c r="G1371" s="69" t="s">
        <v>9538</v>
      </c>
      <c r="H1371" s="588">
        <v>45234</v>
      </c>
    </row>
    <row r="1372" spans="1:11" x14ac:dyDescent="0.25">
      <c r="A1372" s="668">
        <v>1372</v>
      </c>
      <c r="B1372" s="60" t="s">
        <v>2690</v>
      </c>
      <c r="C1372" s="60" t="s">
        <v>14795</v>
      </c>
      <c r="D1372" s="88">
        <v>1</v>
      </c>
      <c r="E1372" s="71" t="s">
        <v>71</v>
      </c>
      <c r="F1372" s="72">
        <v>2175000</v>
      </c>
      <c r="G1372" s="69" t="s">
        <v>9541</v>
      </c>
      <c r="H1372" s="588">
        <v>45234</v>
      </c>
    </row>
    <row r="1373" spans="1:11" x14ac:dyDescent="0.25">
      <c r="A1373" s="686">
        <v>1373</v>
      </c>
      <c r="B1373" s="60" t="s">
        <v>2690</v>
      </c>
      <c r="C1373" s="60" t="s">
        <v>14796</v>
      </c>
      <c r="D1373" s="88">
        <v>1</v>
      </c>
      <c r="E1373" s="71" t="s">
        <v>71</v>
      </c>
      <c r="F1373" s="72">
        <v>2175000</v>
      </c>
      <c r="G1373" s="69" t="s">
        <v>9541</v>
      </c>
      <c r="H1373" s="588">
        <v>45234</v>
      </c>
    </row>
    <row r="1374" spans="1:11" x14ac:dyDescent="0.25">
      <c r="A1374" s="686">
        <v>1374</v>
      </c>
      <c r="B1374" s="60" t="s">
        <v>2690</v>
      </c>
      <c r="C1374" s="60" t="s">
        <v>14797</v>
      </c>
      <c r="D1374" s="88">
        <v>1</v>
      </c>
      <c r="E1374" s="71" t="s">
        <v>71</v>
      </c>
      <c r="F1374" s="72">
        <v>2175000</v>
      </c>
      <c r="G1374" s="69" t="s">
        <v>9541</v>
      </c>
      <c r="H1374" s="588">
        <v>45234</v>
      </c>
    </row>
    <row r="1375" spans="1:11" x14ac:dyDescent="0.25">
      <c r="A1375" s="668">
        <v>1375</v>
      </c>
      <c r="B1375" s="60" t="s">
        <v>2690</v>
      </c>
      <c r="C1375" s="60" t="s">
        <v>14796</v>
      </c>
      <c r="D1375" s="88">
        <v>1</v>
      </c>
      <c r="E1375" s="71" t="s">
        <v>71</v>
      </c>
      <c r="F1375" s="72">
        <v>2175000</v>
      </c>
      <c r="G1375" s="69" t="s">
        <v>9541</v>
      </c>
      <c r="H1375" s="588">
        <v>45234</v>
      </c>
    </row>
    <row r="1376" spans="1:11" x14ac:dyDescent="0.25">
      <c r="A1376" s="686">
        <v>1376</v>
      </c>
      <c r="B1376" s="60" t="s">
        <v>2690</v>
      </c>
      <c r="C1376" s="60" t="s">
        <v>14798</v>
      </c>
      <c r="D1376" s="88">
        <v>1</v>
      </c>
      <c r="E1376" s="71" t="s">
        <v>71</v>
      </c>
      <c r="F1376" s="72">
        <v>2175000</v>
      </c>
      <c r="G1376" s="69" t="s">
        <v>9541</v>
      </c>
      <c r="H1376" s="588">
        <v>45234</v>
      </c>
    </row>
    <row r="1377" spans="1:8" x14ac:dyDescent="0.25">
      <c r="A1377" s="686">
        <v>1377</v>
      </c>
      <c r="B1377" s="60" t="s">
        <v>2690</v>
      </c>
      <c r="C1377" s="60" t="s">
        <v>14791</v>
      </c>
      <c r="D1377" s="88">
        <v>1</v>
      </c>
      <c r="E1377" s="71" t="s">
        <v>71</v>
      </c>
      <c r="F1377" s="72">
        <v>2175000</v>
      </c>
      <c r="G1377" s="69" t="s">
        <v>9550</v>
      </c>
      <c r="H1377" s="588">
        <v>45264</v>
      </c>
    </row>
    <row r="1378" spans="1:8" x14ac:dyDescent="0.25">
      <c r="A1378" s="668">
        <v>1378</v>
      </c>
      <c r="B1378" s="60" t="s">
        <v>2690</v>
      </c>
      <c r="C1378" s="60" t="s">
        <v>14799</v>
      </c>
      <c r="D1378" s="88">
        <v>1</v>
      </c>
      <c r="E1378" s="71" t="s">
        <v>71</v>
      </c>
      <c r="F1378" s="72">
        <v>2175000</v>
      </c>
      <c r="G1378" s="69" t="s">
        <v>9550</v>
      </c>
      <c r="H1378" s="588">
        <v>45264</v>
      </c>
    </row>
    <row r="1379" spans="1:8" x14ac:dyDescent="0.25">
      <c r="A1379" s="686">
        <v>1379</v>
      </c>
      <c r="B1379" s="60" t="s">
        <v>2690</v>
      </c>
      <c r="C1379" s="60" t="s">
        <v>14798</v>
      </c>
      <c r="D1379" s="88">
        <v>1</v>
      </c>
      <c r="E1379" s="71" t="s">
        <v>71</v>
      </c>
      <c r="F1379" s="72">
        <v>2175000</v>
      </c>
      <c r="G1379" s="69" t="s">
        <v>9550</v>
      </c>
      <c r="H1379" s="588">
        <v>45264</v>
      </c>
    </row>
    <row r="1380" spans="1:8" x14ac:dyDescent="0.25">
      <c r="A1380" s="686">
        <v>1380</v>
      </c>
      <c r="B1380" s="60" t="s">
        <v>2690</v>
      </c>
      <c r="C1380" s="60" t="s">
        <v>14797</v>
      </c>
      <c r="D1380" s="88">
        <v>1</v>
      </c>
      <c r="E1380" s="71" t="s">
        <v>71</v>
      </c>
      <c r="F1380" s="72">
        <v>2175000</v>
      </c>
      <c r="G1380" s="69" t="s">
        <v>9550</v>
      </c>
      <c r="H1380" s="588">
        <v>45264</v>
      </c>
    </row>
    <row r="1381" spans="1:8" x14ac:dyDescent="0.25">
      <c r="A1381" s="668">
        <v>1381</v>
      </c>
      <c r="B1381" s="60" t="s">
        <v>2690</v>
      </c>
      <c r="C1381" s="60" t="s">
        <v>14799</v>
      </c>
      <c r="D1381" s="88">
        <v>1</v>
      </c>
      <c r="E1381" s="71" t="s">
        <v>71</v>
      </c>
      <c r="F1381" s="72">
        <v>2175000</v>
      </c>
      <c r="G1381" s="69" t="s">
        <v>9550</v>
      </c>
      <c r="H1381" s="588">
        <v>45264</v>
      </c>
    </row>
    <row r="1382" spans="1:8" x14ac:dyDescent="0.25">
      <c r="A1382" s="686">
        <v>1382</v>
      </c>
      <c r="B1382" s="60" t="s">
        <v>2349</v>
      </c>
      <c r="C1382" s="70" t="s">
        <v>9522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88">
        <v>45203</v>
      </c>
    </row>
    <row r="1383" spans="1:8" x14ac:dyDescent="0.25">
      <c r="A1383" s="686">
        <v>1383</v>
      </c>
      <c r="B1383" s="63" t="s">
        <v>9513</v>
      </c>
      <c r="C1383" s="60" t="s">
        <v>9524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88">
        <v>45203</v>
      </c>
    </row>
    <row r="1384" spans="1:8" x14ac:dyDescent="0.25">
      <c r="A1384" s="668">
        <v>1384</v>
      </c>
      <c r="B1384" s="63" t="s">
        <v>9513</v>
      </c>
      <c r="C1384" s="60" t="s">
        <v>9525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88">
        <v>45203</v>
      </c>
    </row>
    <row r="1385" spans="1:8" x14ac:dyDescent="0.25">
      <c r="A1385" s="686">
        <v>1385</v>
      </c>
      <c r="B1385" s="79" t="s">
        <v>101</v>
      </c>
      <c r="C1385" s="60" t="s">
        <v>9526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88">
        <v>45203</v>
      </c>
    </row>
    <row r="1386" spans="1:8" x14ac:dyDescent="0.25">
      <c r="A1386" s="668">
        <v>1386</v>
      </c>
      <c r="B1386" s="60" t="s">
        <v>9376</v>
      </c>
      <c r="C1386" s="346" t="s">
        <v>9548</v>
      </c>
      <c r="D1386" s="72">
        <v>1</v>
      </c>
      <c r="E1386" t="s">
        <v>31</v>
      </c>
      <c r="F1386" s="72">
        <v>1450000</v>
      </c>
      <c r="G1386" s="69" t="s">
        <v>552</v>
      </c>
      <c r="H1386" s="588">
        <v>45264</v>
      </c>
    </row>
    <row r="1387" spans="1:8" x14ac:dyDescent="0.25">
      <c r="A1387" s="686">
        <v>1387</v>
      </c>
      <c r="B1387" s="60" t="s">
        <v>9376</v>
      </c>
      <c r="C1387" s="346" t="s">
        <v>9549</v>
      </c>
      <c r="D1387" s="72">
        <v>1</v>
      </c>
      <c r="E1387" t="s">
        <v>31</v>
      </c>
      <c r="F1387" s="72">
        <v>1450000</v>
      </c>
      <c r="G1387" s="69" t="s">
        <v>552</v>
      </c>
      <c r="H1387" s="588">
        <v>45264</v>
      </c>
    </row>
    <row r="1388" spans="1:8" x14ac:dyDescent="0.25">
      <c r="A1388" s="668">
        <v>1388</v>
      </c>
      <c r="B1388" s="75" t="s">
        <v>2056</v>
      </c>
      <c r="C1388" s="60" t="s">
        <v>9560</v>
      </c>
      <c r="D1388" s="65">
        <v>1</v>
      </c>
      <c r="E1388" s="71" t="s">
        <v>31</v>
      </c>
      <c r="F1388" s="72">
        <v>1425000</v>
      </c>
      <c r="G1388" s="86" t="s">
        <v>8091</v>
      </c>
      <c r="H1388" s="86" t="s">
        <v>2875</v>
      </c>
    </row>
    <row r="1389" spans="1:8" x14ac:dyDescent="0.25">
      <c r="A1389" s="686">
        <v>1389</v>
      </c>
      <c r="B1389" s="60" t="s">
        <v>2488</v>
      </c>
      <c r="C1389" s="60" t="s">
        <v>9562</v>
      </c>
      <c r="D1389" s="88">
        <v>1</v>
      </c>
      <c r="E1389" s="71" t="s">
        <v>31</v>
      </c>
      <c r="F1389" s="72">
        <v>725000</v>
      </c>
      <c r="G1389" s="86" t="s">
        <v>8091</v>
      </c>
      <c r="H1389" s="86" t="s">
        <v>2875</v>
      </c>
    </row>
    <row r="1390" spans="1:8" x14ac:dyDescent="0.25">
      <c r="A1390" s="668">
        <v>1390</v>
      </c>
      <c r="B1390" s="60" t="s">
        <v>2488</v>
      </c>
      <c r="C1390" s="60" t="s">
        <v>9563</v>
      </c>
      <c r="D1390" s="88">
        <v>1</v>
      </c>
      <c r="E1390" s="71" t="s">
        <v>31</v>
      </c>
      <c r="F1390" s="72">
        <v>725000</v>
      </c>
      <c r="G1390" s="86" t="s">
        <v>8091</v>
      </c>
      <c r="H1390" s="86" t="s">
        <v>2875</v>
      </c>
    </row>
    <row r="1391" spans="1:8" x14ac:dyDescent="0.25">
      <c r="A1391" s="686">
        <v>1391</v>
      </c>
      <c r="B1391" s="60" t="s">
        <v>2489</v>
      </c>
      <c r="C1391" s="87" t="s">
        <v>9581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68">
        <v>1392</v>
      </c>
      <c r="B1392" s="60" t="s">
        <v>2489</v>
      </c>
      <c r="C1392" s="87" t="s">
        <v>9582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86">
        <v>1393</v>
      </c>
      <c r="B1393" s="60" t="s">
        <v>2489</v>
      </c>
      <c r="C1393" s="87" t="s">
        <v>9583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68">
        <v>1394</v>
      </c>
      <c r="B1394" s="60" t="s">
        <v>115</v>
      </c>
      <c r="C1394" s="75" t="s">
        <v>9199</v>
      </c>
      <c r="D1394" s="65">
        <v>1</v>
      </c>
      <c r="E1394" s="71" t="s">
        <v>71</v>
      </c>
      <c r="F1394" s="72">
        <v>2175000</v>
      </c>
      <c r="G1394" s="69" t="s">
        <v>9184</v>
      </c>
      <c r="H1394" s="86" t="s">
        <v>2924</v>
      </c>
    </row>
    <row r="1395" spans="1:11" x14ac:dyDescent="0.25">
      <c r="A1395" s="686">
        <v>1395</v>
      </c>
      <c r="B1395" s="60" t="s">
        <v>115</v>
      </c>
      <c r="C1395" s="60" t="s">
        <v>9425</v>
      </c>
      <c r="D1395" s="60">
        <v>1</v>
      </c>
      <c r="E1395" s="60" t="s">
        <v>71</v>
      </c>
      <c r="F1395" s="61">
        <v>2175000</v>
      </c>
      <c r="G1395" s="69" t="s">
        <v>9227</v>
      </c>
      <c r="H1395" s="86" t="s">
        <v>2924</v>
      </c>
    </row>
    <row r="1396" spans="1:11" x14ac:dyDescent="0.25">
      <c r="A1396" s="668">
        <v>1396</v>
      </c>
      <c r="B1396" s="60" t="s">
        <v>2848</v>
      </c>
      <c r="C1396" s="60" t="s">
        <v>9572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86">
        <v>1397</v>
      </c>
      <c r="B1397" s="60" t="s">
        <v>2848</v>
      </c>
      <c r="C1397" s="60" t="s">
        <v>9573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68">
        <v>1398</v>
      </c>
      <c r="B1398" s="60" t="s">
        <v>2848</v>
      </c>
      <c r="C1398" s="60" t="s">
        <v>9574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86">
        <v>1399</v>
      </c>
      <c r="B1399" s="60" t="s">
        <v>2848</v>
      </c>
      <c r="C1399" s="60" t="s">
        <v>9575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68">
        <v>1400</v>
      </c>
      <c r="B1400" s="60" t="s">
        <v>2848</v>
      </c>
      <c r="C1400" s="60" t="s">
        <v>9576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86">
        <v>1401</v>
      </c>
      <c r="B1401" s="60" t="s">
        <v>2848</v>
      </c>
      <c r="C1401" s="60" t="s">
        <v>9577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68">
        <v>1402</v>
      </c>
      <c r="B1402" s="60" t="s">
        <v>2848</v>
      </c>
      <c r="C1402" s="60" t="s">
        <v>9578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86">
        <v>1403</v>
      </c>
      <c r="B1403" s="60" t="s">
        <v>2848</v>
      </c>
      <c r="C1403" s="60" t="s">
        <v>9579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68">
        <v>1404</v>
      </c>
      <c r="B1404" s="60" t="s">
        <v>9556</v>
      </c>
      <c r="C1404" s="346" t="s">
        <v>14800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3" t="s">
        <v>14801</v>
      </c>
      <c r="K1404" s="77" t="s">
        <v>14802</v>
      </c>
    </row>
    <row r="1405" spans="1:11" x14ac:dyDescent="0.25">
      <c r="A1405" s="686">
        <v>1405</v>
      </c>
      <c r="B1405" s="60" t="s">
        <v>2488</v>
      </c>
      <c r="C1405" s="70" t="s">
        <v>14803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14804</v>
      </c>
      <c r="K1405" s="77" t="s">
        <v>14805</v>
      </c>
    </row>
    <row r="1406" spans="1:11" x14ac:dyDescent="0.25">
      <c r="A1406" s="668">
        <v>1406</v>
      </c>
      <c r="B1406" s="60" t="s">
        <v>2488</v>
      </c>
      <c r="C1406" s="346" t="s">
        <v>14806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14807</v>
      </c>
      <c r="K1406" s="77" t="s">
        <v>14805</v>
      </c>
    </row>
    <row r="1407" spans="1:11" x14ac:dyDescent="0.25">
      <c r="A1407" s="686">
        <v>1407</v>
      </c>
      <c r="B1407" s="60" t="s">
        <v>9556</v>
      </c>
      <c r="C1407" s="346" t="s">
        <v>14808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3" t="s">
        <v>14809</v>
      </c>
      <c r="K1407" s="77" t="s">
        <v>14810</v>
      </c>
    </row>
    <row r="1408" spans="1:11" x14ac:dyDescent="0.25">
      <c r="A1408" s="668">
        <v>1408</v>
      </c>
      <c r="B1408" s="60" t="s">
        <v>115</v>
      </c>
      <c r="C1408" s="346" t="s">
        <v>14811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12409</v>
      </c>
      <c r="K1408" s="77" t="s">
        <v>14812</v>
      </c>
    </row>
    <row r="1409" spans="1:11" x14ac:dyDescent="0.25">
      <c r="A1409" s="686">
        <v>1409</v>
      </c>
      <c r="B1409" s="60" t="s">
        <v>115</v>
      </c>
      <c r="C1409" s="91" t="s">
        <v>14813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12410</v>
      </c>
      <c r="K1409" s="77" t="s">
        <v>14812</v>
      </c>
    </row>
    <row r="1410" spans="1:11" x14ac:dyDescent="0.25">
      <c r="A1410" s="668">
        <v>1410</v>
      </c>
      <c r="B1410" s="79" t="s">
        <v>101</v>
      </c>
      <c r="C1410" s="60" t="s">
        <v>9620</v>
      </c>
      <c r="D1410" s="86">
        <v>1</v>
      </c>
      <c r="E1410" s="71" t="s">
        <v>31</v>
      </c>
      <c r="F1410" s="72">
        <v>3575000</v>
      </c>
      <c r="G1410" s="69" t="s">
        <v>14814</v>
      </c>
      <c r="H1410" s="588">
        <v>44990</v>
      </c>
    </row>
    <row r="1411" spans="1:11" x14ac:dyDescent="0.25">
      <c r="A1411" s="686">
        <v>1411</v>
      </c>
      <c r="B1411" s="79" t="s">
        <v>101</v>
      </c>
      <c r="C1411" s="60" t="s">
        <v>9623</v>
      </c>
      <c r="D1411" s="86">
        <v>1</v>
      </c>
      <c r="E1411" s="71" t="s">
        <v>31</v>
      </c>
      <c r="F1411" s="72">
        <v>3575000</v>
      </c>
      <c r="G1411" s="69" t="s">
        <v>14814</v>
      </c>
      <c r="H1411" s="588">
        <v>44990</v>
      </c>
    </row>
    <row r="1412" spans="1:11" x14ac:dyDescent="0.25">
      <c r="A1412" s="668">
        <v>1412</v>
      </c>
      <c r="B1412" s="79" t="s">
        <v>101</v>
      </c>
      <c r="C1412" s="60" t="s">
        <v>9624</v>
      </c>
      <c r="D1412" s="86">
        <v>1</v>
      </c>
      <c r="E1412" s="71" t="s">
        <v>31</v>
      </c>
      <c r="F1412" s="72">
        <v>3575000</v>
      </c>
      <c r="G1412" s="69" t="s">
        <v>14814</v>
      </c>
      <c r="H1412" s="588">
        <v>44990</v>
      </c>
    </row>
    <row r="1413" spans="1:11" x14ac:dyDescent="0.25">
      <c r="A1413" s="686">
        <v>1413</v>
      </c>
      <c r="B1413" s="79" t="s">
        <v>101</v>
      </c>
      <c r="C1413" s="60" t="s">
        <v>9625</v>
      </c>
      <c r="D1413" s="86">
        <v>1</v>
      </c>
      <c r="E1413" s="71" t="s">
        <v>31</v>
      </c>
      <c r="F1413" s="72">
        <v>3575000</v>
      </c>
      <c r="G1413" s="69" t="s">
        <v>14814</v>
      </c>
      <c r="H1413" s="588">
        <v>44990</v>
      </c>
    </row>
    <row r="1414" spans="1:11" x14ac:dyDescent="0.25">
      <c r="A1414" s="668">
        <v>1414</v>
      </c>
      <c r="B1414" s="60" t="s">
        <v>115</v>
      </c>
      <c r="C1414" s="60" t="s">
        <v>14815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88">
        <v>44990</v>
      </c>
      <c r="I1414" s="60" t="s">
        <v>11681</v>
      </c>
      <c r="K1414" s="77" t="s">
        <v>14816</v>
      </c>
    </row>
    <row r="1415" spans="1:11" x14ac:dyDescent="0.25">
      <c r="A1415" s="686">
        <v>1415</v>
      </c>
      <c r="B1415" s="60" t="s">
        <v>115</v>
      </c>
      <c r="C1415" s="60" t="s">
        <v>14815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88">
        <v>44990</v>
      </c>
      <c r="I1415" s="60" t="s">
        <v>12410</v>
      </c>
      <c r="K1415" s="77" t="s">
        <v>14816</v>
      </c>
    </row>
    <row r="1416" spans="1:11" x14ac:dyDescent="0.25">
      <c r="A1416" s="668">
        <v>1416</v>
      </c>
      <c r="B1416" s="60" t="s">
        <v>115</v>
      </c>
      <c r="C1416" s="60" t="s">
        <v>14817</v>
      </c>
      <c r="D1416" s="123" t="s">
        <v>141</v>
      </c>
      <c r="E1416" s="71" t="s">
        <v>71</v>
      </c>
      <c r="F1416" s="72">
        <v>2175000</v>
      </c>
      <c r="G1416" s="86" t="s">
        <v>8585</v>
      </c>
      <c r="H1416" s="588">
        <v>44990</v>
      </c>
      <c r="I1416" s="60">
        <v>106099870</v>
      </c>
      <c r="K1416" s="77" t="s">
        <v>14818</v>
      </c>
    </row>
    <row r="1417" spans="1:11" x14ac:dyDescent="0.25">
      <c r="A1417" s="686">
        <v>1417</v>
      </c>
      <c r="B1417" s="60" t="s">
        <v>115</v>
      </c>
      <c r="C1417" s="60" t="s">
        <v>14819</v>
      </c>
      <c r="D1417" s="123" t="s">
        <v>141</v>
      </c>
      <c r="E1417" s="71" t="s">
        <v>71</v>
      </c>
      <c r="F1417" s="72">
        <v>2175000</v>
      </c>
      <c r="G1417" s="86" t="s">
        <v>8585</v>
      </c>
      <c r="H1417" s="588">
        <v>44990</v>
      </c>
      <c r="I1417" s="60">
        <v>105716030</v>
      </c>
      <c r="K1417" s="77" t="s">
        <v>14818</v>
      </c>
    </row>
    <row r="1418" spans="1:11" x14ac:dyDescent="0.25">
      <c r="A1418" s="668">
        <v>1418</v>
      </c>
      <c r="B1418" s="63" t="s">
        <v>9634</v>
      </c>
      <c r="C1418" s="87" t="s">
        <v>14820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88">
        <v>45051</v>
      </c>
      <c r="I1418" s="60" t="s">
        <v>12921</v>
      </c>
      <c r="K1418" s="77" t="s">
        <v>14821</v>
      </c>
    </row>
    <row r="1419" spans="1:11" x14ac:dyDescent="0.25">
      <c r="A1419" s="686">
        <v>1419</v>
      </c>
      <c r="B1419" s="63" t="s">
        <v>9634</v>
      </c>
      <c r="C1419" s="87" t="s">
        <v>14822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88">
        <v>45051</v>
      </c>
      <c r="I1419" s="60" t="s">
        <v>13360</v>
      </c>
      <c r="K1419" s="77" t="s">
        <v>14823</v>
      </c>
    </row>
    <row r="1420" spans="1:11" x14ac:dyDescent="0.25">
      <c r="A1420" s="668">
        <v>1420</v>
      </c>
      <c r="B1420" s="60" t="s">
        <v>9556</v>
      </c>
      <c r="C1420" s="60" t="s">
        <v>14824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88">
        <v>45051</v>
      </c>
      <c r="I1420" s="353" t="s">
        <v>14825</v>
      </c>
      <c r="K1420" s="77" t="s">
        <v>14826</v>
      </c>
    </row>
    <row r="1421" spans="1:11" x14ac:dyDescent="0.25">
      <c r="A1421" s="86">
        <v>1421</v>
      </c>
      <c r="B1421" s="79" t="s">
        <v>101</v>
      </c>
      <c r="C1421" s="60" t="s">
        <v>9654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88">
        <v>45082</v>
      </c>
    </row>
    <row r="1422" spans="1:11" x14ac:dyDescent="0.25">
      <c r="A1422" s="86">
        <v>1422</v>
      </c>
      <c r="B1422" s="79" t="s">
        <v>101</v>
      </c>
      <c r="C1422" s="60" t="s">
        <v>9656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88">
        <v>45082</v>
      </c>
    </row>
    <row r="1423" spans="1:11" x14ac:dyDescent="0.25">
      <c r="A1423" s="86">
        <v>1423</v>
      </c>
      <c r="B1423" s="60" t="s">
        <v>9556</v>
      </c>
      <c r="C1423" s="60" t="s">
        <v>14827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88">
        <v>45143</v>
      </c>
      <c r="I1423" s="353" t="s">
        <v>14828</v>
      </c>
      <c r="K1423" s="77" t="s">
        <v>14829</v>
      </c>
    </row>
    <row r="1424" spans="1:11" x14ac:dyDescent="0.25">
      <c r="A1424" s="86">
        <v>1424</v>
      </c>
      <c r="B1424" s="60" t="s">
        <v>9675</v>
      </c>
      <c r="C1424" s="60" t="s">
        <v>9676</v>
      </c>
      <c r="D1424" s="60">
        <v>1</v>
      </c>
      <c r="E1424" s="60" t="s">
        <v>31</v>
      </c>
      <c r="F1424" s="61">
        <v>900000</v>
      </c>
      <c r="G1424" s="86" t="s">
        <v>696</v>
      </c>
      <c r="H1424" s="588">
        <v>45143</v>
      </c>
      <c r="K1424" s="77" t="s">
        <v>2</v>
      </c>
    </row>
    <row r="1425" spans="1:8" x14ac:dyDescent="0.25">
      <c r="A1425" s="86">
        <v>1425</v>
      </c>
      <c r="B1425" s="60" t="s">
        <v>9675</v>
      </c>
      <c r="C1425" s="60" t="s">
        <v>9677</v>
      </c>
      <c r="D1425" s="60">
        <v>1</v>
      </c>
      <c r="E1425" s="60" t="s">
        <v>31</v>
      </c>
      <c r="F1425" s="72">
        <v>900000</v>
      </c>
      <c r="G1425" s="86" t="s">
        <v>696</v>
      </c>
      <c r="H1425" s="588">
        <v>45143</v>
      </c>
    </row>
    <row r="1426" spans="1:8" x14ac:dyDescent="0.25">
      <c r="A1426" s="86">
        <v>1426</v>
      </c>
      <c r="B1426" s="60" t="s">
        <v>9675</v>
      </c>
      <c r="C1426" s="60" t="s">
        <v>9678</v>
      </c>
      <c r="D1426" s="60">
        <v>1</v>
      </c>
      <c r="E1426" s="60" t="s">
        <v>31</v>
      </c>
      <c r="F1426" s="67">
        <v>900000</v>
      </c>
      <c r="G1426" s="86" t="s">
        <v>14830</v>
      </c>
      <c r="H1426" s="588">
        <v>45143</v>
      </c>
    </row>
    <row r="1427" spans="1:8" x14ac:dyDescent="0.25">
      <c r="A1427" s="86">
        <v>1427</v>
      </c>
      <c r="B1427" s="60" t="s">
        <v>9675</v>
      </c>
      <c r="C1427" s="60" t="s">
        <v>9679</v>
      </c>
      <c r="D1427" s="60">
        <v>1</v>
      </c>
      <c r="E1427" s="60" t="s">
        <v>31</v>
      </c>
      <c r="F1427" s="72">
        <v>400000</v>
      </c>
      <c r="G1427" s="86" t="s">
        <v>14830</v>
      </c>
      <c r="H1427" s="588">
        <v>45143</v>
      </c>
    </row>
    <row r="1428" spans="1:8" x14ac:dyDescent="0.25">
      <c r="A1428" s="86">
        <v>1428</v>
      </c>
      <c r="B1428" s="63" t="s">
        <v>9680</v>
      </c>
      <c r="C1428" s="60" t="s">
        <v>9681</v>
      </c>
      <c r="D1428" s="137" t="s">
        <v>141</v>
      </c>
      <c r="E1428" s="71" t="s">
        <v>31</v>
      </c>
      <c r="F1428" s="90">
        <v>825000</v>
      </c>
      <c r="G1428" s="86" t="s">
        <v>9682</v>
      </c>
      <c r="H1428" s="588">
        <v>45143</v>
      </c>
    </row>
    <row r="1429" spans="1:8" x14ac:dyDescent="0.25">
      <c r="A1429" s="86">
        <v>1429</v>
      </c>
      <c r="B1429" s="63" t="s">
        <v>9680</v>
      </c>
      <c r="C1429" s="60" t="s">
        <v>9683</v>
      </c>
      <c r="D1429" s="65">
        <v>1</v>
      </c>
      <c r="E1429" s="71" t="s">
        <v>31</v>
      </c>
      <c r="F1429" s="90">
        <v>825000</v>
      </c>
      <c r="G1429" s="86" t="s">
        <v>9682</v>
      </c>
      <c r="H1429" s="588">
        <v>45143</v>
      </c>
    </row>
    <row r="1430" spans="1:8" x14ac:dyDescent="0.25">
      <c r="A1430" s="86">
        <v>1430</v>
      </c>
      <c r="B1430" s="63" t="s">
        <v>9680</v>
      </c>
      <c r="C1430" s="60" t="s">
        <v>9684</v>
      </c>
      <c r="D1430" s="65">
        <v>1</v>
      </c>
      <c r="E1430" s="71" t="s">
        <v>31</v>
      </c>
      <c r="F1430" s="90">
        <v>825000</v>
      </c>
      <c r="G1430" s="86" t="s">
        <v>9682</v>
      </c>
      <c r="H1430" s="588">
        <v>45143</v>
      </c>
    </row>
    <row r="1431" spans="1:8" x14ac:dyDescent="0.25">
      <c r="A1431" s="86">
        <v>1431</v>
      </c>
      <c r="B1431" s="63" t="s">
        <v>9680</v>
      </c>
      <c r="C1431" s="60" t="s">
        <v>9685</v>
      </c>
      <c r="D1431" s="125" t="s">
        <v>141</v>
      </c>
      <c r="E1431" s="71" t="s">
        <v>31</v>
      </c>
      <c r="F1431" s="90">
        <v>825000</v>
      </c>
      <c r="G1431" s="86" t="s">
        <v>9682</v>
      </c>
      <c r="H1431" s="588">
        <v>45143</v>
      </c>
    </row>
    <row r="1432" spans="1:8" x14ac:dyDescent="0.25">
      <c r="A1432" s="86">
        <v>1432</v>
      </c>
      <c r="B1432" s="63" t="s">
        <v>9680</v>
      </c>
      <c r="C1432" s="60" t="s">
        <v>9686</v>
      </c>
      <c r="D1432" s="65">
        <v>1</v>
      </c>
      <c r="E1432" s="71" t="s">
        <v>31</v>
      </c>
      <c r="F1432" s="90">
        <v>825000</v>
      </c>
      <c r="G1432" s="86" t="s">
        <v>9682</v>
      </c>
      <c r="H1432" s="588">
        <v>45143</v>
      </c>
    </row>
    <row r="1433" spans="1:8" x14ac:dyDescent="0.25">
      <c r="A1433" s="86">
        <v>1433</v>
      </c>
      <c r="B1433" s="63" t="s">
        <v>9680</v>
      </c>
      <c r="C1433" s="60" t="s">
        <v>9687</v>
      </c>
      <c r="D1433" s="65">
        <v>1</v>
      </c>
      <c r="E1433" s="71" t="s">
        <v>31</v>
      </c>
      <c r="F1433" s="90">
        <v>825000</v>
      </c>
      <c r="G1433" s="86" t="s">
        <v>9682</v>
      </c>
      <c r="H1433" s="588">
        <v>45143</v>
      </c>
    </row>
    <row r="1434" spans="1:8" x14ac:dyDescent="0.25">
      <c r="A1434" s="86">
        <v>1434</v>
      </c>
      <c r="B1434" s="63" t="s">
        <v>9680</v>
      </c>
      <c r="C1434" s="60" t="s">
        <v>9688</v>
      </c>
      <c r="D1434" s="65">
        <v>1</v>
      </c>
      <c r="E1434" s="66" t="s">
        <v>28</v>
      </c>
      <c r="F1434" s="90">
        <v>825000</v>
      </c>
      <c r="G1434" s="86" t="s">
        <v>9682</v>
      </c>
      <c r="H1434" s="588">
        <v>45143</v>
      </c>
    </row>
    <row r="1435" spans="1:8" x14ac:dyDescent="0.25">
      <c r="A1435" s="86">
        <v>1435</v>
      </c>
      <c r="B1435" s="63" t="s">
        <v>9680</v>
      </c>
      <c r="C1435" s="60" t="s">
        <v>9689</v>
      </c>
      <c r="D1435" s="125" t="s">
        <v>141</v>
      </c>
      <c r="E1435" s="71" t="s">
        <v>31</v>
      </c>
      <c r="F1435" s="90">
        <v>825000</v>
      </c>
      <c r="G1435" s="86" t="s">
        <v>9682</v>
      </c>
      <c r="H1435" s="588">
        <v>45143</v>
      </c>
    </row>
    <row r="1436" spans="1:8" x14ac:dyDescent="0.25">
      <c r="A1436" s="86">
        <v>1436</v>
      </c>
      <c r="B1436" s="60" t="s">
        <v>2848</v>
      </c>
      <c r="C1436" s="91" t="s">
        <v>9690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88">
        <v>45143</v>
      </c>
    </row>
    <row r="1437" spans="1:8" x14ac:dyDescent="0.25">
      <c r="A1437" s="86">
        <v>1437</v>
      </c>
      <c r="B1437" s="63" t="s">
        <v>9680</v>
      </c>
      <c r="C1437" s="496" t="s">
        <v>9691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88">
        <v>45143</v>
      </c>
    </row>
    <row r="1438" spans="1:8" x14ac:dyDescent="0.25">
      <c r="A1438" s="86">
        <v>1438</v>
      </c>
      <c r="B1438" s="63" t="s">
        <v>9680</v>
      </c>
      <c r="C1438" s="362" t="s">
        <v>8465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88">
        <v>45143</v>
      </c>
    </row>
    <row r="1439" spans="1:8" x14ac:dyDescent="0.25">
      <c r="A1439" s="86">
        <v>1439</v>
      </c>
      <c r="B1439" s="63" t="s">
        <v>9680</v>
      </c>
      <c r="C1439" s="60" t="s">
        <v>9692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88">
        <v>45143</v>
      </c>
    </row>
    <row r="1440" spans="1:8" x14ac:dyDescent="0.25">
      <c r="A1440" s="86">
        <v>1440</v>
      </c>
      <c r="B1440" s="63" t="s">
        <v>9680</v>
      </c>
      <c r="C1440" s="60" t="s">
        <v>9693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88">
        <v>45143</v>
      </c>
    </row>
    <row r="1441" spans="1:11" x14ac:dyDescent="0.25">
      <c r="A1441" s="86">
        <v>1441</v>
      </c>
      <c r="B1441" s="63" t="s">
        <v>9680</v>
      </c>
      <c r="C1441" s="60" t="s">
        <v>9694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88">
        <v>45143</v>
      </c>
    </row>
    <row r="1442" spans="1:11" x14ac:dyDescent="0.25">
      <c r="A1442" s="86">
        <v>1442</v>
      </c>
      <c r="B1442" s="63" t="s">
        <v>9680</v>
      </c>
      <c r="C1442" s="60" t="s">
        <v>9695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88">
        <v>45143</v>
      </c>
    </row>
    <row r="1443" spans="1:11" x14ac:dyDescent="0.25">
      <c r="A1443" s="86">
        <v>1443</v>
      </c>
      <c r="B1443" s="63" t="s">
        <v>9680</v>
      </c>
      <c r="C1443" s="60" t="s">
        <v>9696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88">
        <v>45143</v>
      </c>
    </row>
    <row r="1444" spans="1:11" x14ac:dyDescent="0.25">
      <c r="A1444" s="86">
        <v>1444</v>
      </c>
      <c r="B1444" s="94" t="s">
        <v>9700</v>
      </c>
      <c r="C1444" s="87" t="s">
        <v>14831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88">
        <v>45174</v>
      </c>
      <c r="I1444" s="60">
        <v>106100065</v>
      </c>
      <c r="K1444" s="77" t="s">
        <v>14832</v>
      </c>
    </row>
    <row r="1445" spans="1:11" x14ac:dyDescent="0.25">
      <c r="A1445" s="86">
        <v>1445</v>
      </c>
      <c r="B1445" s="94" t="s">
        <v>9700</v>
      </c>
      <c r="C1445" s="87" t="s">
        <v>14833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88">
        <v>45174</v>
      </c>
      <c r="I1445" s="60">
        <v>106099828</v>
      </c>
      <c r="K1445" s="77" t="s">
        <v>14832</v>
      </c>
    </row>
    <row r="1446" spans="1:11" x14ac:dyDescent="0.25">
      <c r="A1446" s="86">
        <v>1446</v>
      </c>
      <c r="B1446" s="94" t="s">
        <v>9700</v>
      </c>
      <c r="C1446" s="60" t="s">
        <v>14834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88">
        <v>45174</v>
      </c>
      <c r="I1446" s="60">
        <v>106100044</v>
      </c>
      <c r="K1446" s="77" t="s">
        <v>14835</v>
      </c>
    </row>
    <row r="1447" spans="1:11" x14ac:dyDescent="0.25">
      <c r="A1447" s="86">
        <v>1447</v>
      </c>
      <c r="B1447" s="94" t="s">
        <v>9700</v>
      </c>
      <c r="C1447" s="60" t="s">
        <v>14836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88">
        <v>45174</v>
      </c>
      <c r="I1447" s="60">
        <v>106090823</v>
      </c>
      <c r="K1447" s="77" t="s">
        <v>14835</v>
      </c>
    </row>
    <row r="1448" spans="1:11" x14ac:dyDescent="0.25">
      <c r="A1448" s="86">
        <v>1448</v>
      </c>
      <c r="B1448" s="60" t="s">
        <v>115</v>
      </c>
      <c r="C1448" s="60" t="s">
        <v>14837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88">
        <v>45235</v>
      </c>
      <c r="I1448" s="60" t="s">
        <v>11276</v>
      </c>
      <c r="K1448" s="77" t="s">
        <v>13737</v>
      </c>
    </row>
    <row r="1449" spans="1:11" x14ac:dyDescent="0.25">
      <c r="A1449" s="86">
        <v>1449</v>
      </c>
      <c r="B1449" s="60" t="s">
        <v>115</v>
      </c>
      <c r="C1449" s="60" t="s">
        <v>14838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88">
        <v>45235</v>
      </c>
      <c r="I1449" s="60" t="s">
        <v>13287</v>
      </c>
      <c r="K1449" s="77" t="s">
        <v>14839</v>
      </c>
    </row>
    <row r="1450" spans="1:11" x14ac:dyDescent="0.25">
      <c r="A1450" s="86">
        <v>1450</v>
      </c>
      <c r="B1450" s="79" t="s">
        <v>41</v>
      </c>
      <c r="C1450" s="60" t="s">
        <v>9739</v>
      </c>
      <c r="D1450" s="108">
        <v>1</v>
      </c>
      <c r="E1450" s="93" t="s">
        <v>28</v>
      </c>
      <c r="F1450" s="72">
        <v>4250000</v>
      </c>
      <c r="G1450" s="86" t="s">
        <v>6686</v>
      </c>
      <c r="H1450" s="588">
        <v>45235</v>
      </c>
      <c r="K1450" s="77" t="s">
        <v>14840</v>
      </c>
    </row>
    <row r="1451" spans="1:11" x14ac:dyDescent="0.25">
      <c r="A1451" s="86">
        <v>1451</v>
      </c>
      <c r="B1451" s="79" t="s">
        <v>41</v>
      </c>
      <c r="C1451" s="60" t="s">
        <v>9741</v>
      </c>
      <c r="D1451" s="108">
        <v>1</v>
      </c>
      <c r="E1451" s="93" t="s">
        <v>28</v>
      </c>
      <c r="F1451" s="72">
        <v>4250000</v>
      </c>
      <c r="G1451" s="86" t="s">
        <v>6686</v>
      </c>
      <c r="H1451" s="588">
        <v>45235</v>
      </c>
    </row>
    <row r="1452" spans="1:11" x14ac:dyDescent="0.25">
      <c r="A1452" s="60">
        <v>1452</v>
      </c>
      <c r="B1452" s="79" t="s">
        <v>41</v>
      </c>
      <c r="C1452" s="60" t="s">
        <v>9742</v>
      </c>
      <c r="D1452" s="108">
        <v>1</v>
      </c>
      <c r="E1452" s="93" t="s">
        <v>28</v>
      </c>
      <c r="F1452" s="72">
        <v>4250000</v>
      </c>
      <c r="G1452" s="86" t="s">
        <v>6686</v>
      </c>
      <c r="H1452" s="588">
        <v>45235</v>
      </c>
    </row>
    <row r="1453" spans="1:11" x14ac:dyDescent="0.25">
      <c r="A1453" s="60">
        <v>1453</v>
      </c>
      <c r="B1453" s="79" t="s">
        <v>41</v>
      </c>
      <c r="C1453" s="60" t="s">
        <v>9743</v>
      </c>
      <c r="D1453" s="108">
        <v>1</v>
      </c>
      <c r="E1453" s="93" t="s">
        <v>28</v>
      </c>
      <c r="F1453" s="72">
        <v>4250000</v>
      </c>
      <c r="G1453" s="86" t="s">
        <v>6686</v>
      </c>
      <c r="H1453" s="588">
        <v>45235</v>
      </c>
    </row>
    <row r="1454" spans="1:11" x14ac:dyDescent="0.25">
      <c r="A1454" s="60">
        <v>1454</v>
      </c>
      <c r="B1454" s="60" t="s">
        <v>9723</v>
      </c>
      <c r="C1454" s="87" t="s">
        <v>9724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88">
        <v>45204</v>
      </c>
    </row>
    <row r="1455" spans="1:11" x14ac:dyDescent="0.25">
      <c r="A1455" s="60">
        <v>1455</v>
      </c>
      <c r="B1455" s="60" t="s">
        <v>9723</v>
      </c>
      <c r="C1455" s="60" t="s">
        <v>9726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88">
        <v>45204</v>
      </c>
    </row>
    <row r="1456" spans="1:11" x14ac:dyDescent="0.25">
      <c r="A1456" s="60">
        <v>1456</v>
      </c>
      <c r="B1456" s="60" t="s">
        <v>9727</v>
      </c>
      <c r="C1456" s="60" t="s">
        <v>9728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88">
        <v>45204</v>
      </c>
    </row>
    <row r="1457" spans="1:11" x14ac:dyDescent="0.25">
      <c r="A1457" s="60">
        <v>1457</v>
      </c>
      <c r="B1457" s="60" t="s">
        <v>9723</v>
      </c>
      <c r="C1457" s="60" t="s">
        <v>9729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88">
        <v>45204</v>
      </c>
    </row>
    <row r="1458" spans="1:11" x14ac:dyDescent="0.25">
      <c r="A1458" s="60">
        <v>1458</v>
      </c>
      <c r="B1458" s="60" t="s">
        <v>9730</v>
      </c>
      <c r="C1458" s="60" t="s">
        <v>9731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88">
        <v>45204</v>
      </c>
    </row>
    <row r="1459" spans="1:11" x14ac:dyDescent="0.25">
      <c r="A1459" s="60">
        <v>1459</v>
      </c>
      <c r="B1459" s="60" t="s">
        <v>9730</v>
      </c>
      <c r="C1459" s="60" t="s">
        <v>9732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88">
        <v>45204</v>
      </c>
    </row>
    <row r="1460" spans="1:11" x14ac:dyDescent="0.25">
      <c r="A1460" s="60">
        <v>1459</v>
      </c>
      <c r="B1460" s="60" t="s">
        <v>9723</v>
      </c>
      <c r="C1460" s="60" t="s">
        <v>9733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88">
        <v>45204</v>
      </c>
    </row>
    <row r="1461" spans="1:11" x14ac:dyDescent="0.25">
      <c r="A1461" s="60">
        <v>1460</v>
      </c>
      <c r="B1461" s="60" t="s">
        <v>9556</v>
      </c>
      <c r="C1461" s="60" t="s">
        <v>9226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88">
        <v>45265</v>
      </c>
    </row>
    <row r="1462" spans="1:11" x14ac:dyDescent="0.25">
      <c r="A1462" s="60">
        <v>1461</v>
      </c>
      <c r="B1462" s="60" t="s">
        <v>9556</v>
      </c>
      <c r="C1462" s="60" t="s">
        <v>9753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88">
        <v>45265</v>
      </c>
    </row>
    <row r="1463" spans="1:11" x14ac:dyDescent="0.25">
      <c r="A1463" s="60">
        <v>1462</v>
      </c>
      <c r="B1463" s="60" t="s">
        <v>9556</v>
      </c>
      <c r="C1463" s="60" t="s">
        <v>9755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88">
        <v>45265</v>
      </c>
    </row>
    <row r="1464" spans="1:11" x14ac:dyDescent="0.25">
      <c r="A1464" s="60">
        <v>1463</v>
      </c>
      <c r="B1464" s="94" t="s">
        <v>9700</v>
      </c>
      <c r="C1464" s="87" t="s">
        <v>9756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88">
        <v>45265</v>
      </c>
    </row>
    <row r="1465" spans="1:11" x14ac:dyDescent="0.25">
      <c r="A1465" s="60">
        <v>1464</v>
      </c>
      <c r="B1465" s="94" t="s">
        <v>9700</v>
      </c>
      <c r="C1465" s="353" t="s">
        <v>9757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88">
        <v>45265</v>
      </c>
    </row>
    <row r="1466" spans="1:11" x14ac:dyDescent="0.25">
      <c r="A1466" s="60">
        <v>1465</v>
      </c>
      <c r="B1466" s="60" t="s">
        <v>115</v>
      </c>
      <c r="C1466" s="355" t="s">
        <v>14841</v>
      </c>
      <c r="D1466" s="65">
        <v>1</v>
      </c>
      <c r="E1466" s="71" t="s">
        <v>71</v>
      </c>
      <c r="F1466" s="72">
        <v>2175000</v>
      </c>
      <c r="G1466" s="86" t="s">
        <v>8732</v>
      </c>
      <c r="H1466" s="86" t="s">
        <v>3176</v>
      </c>
      <c r="I1466" s="60">
        <v>106100062</v>
      </c>
      <c r="K1466" s="77" t="s">
        <v>14842</v>
      </c>
    </row>
    <row r="1467" spans="1:11" x14ac:dyDescent="0.25">
      <c r="A1467" s="60">
        <v>1466</v>
      </c>
      <c r="B1467" s="60" t="s">
        <v>115</v>
      </c>
      <c r="C1467" s="355" t="s">
        <v>14843</v>
      </c>
      <c r="D1467" s="65">
        <v>1</v>
      </c>
      <c r="E1467" s="71" t="s">
        <v>71</v>
      </c>
      <c r="F1467" s="72">
        <v>2175000</v>
      </c>
      <c r="G1467" s="86" t="s">
        <v>8732</v>
      </c>
      <c r="H1467" s="86" t="s">
        <v>3176</v>
      </c>
      <c r="I1467" s="60">
        <v>106099293</v>
      </c>
      <c r="K1467" s="77" t="s">
        <v>14842</v>
      </c>
    </row>
    <row r="1468" spans="1:11" x14ac:dyDescent="0.25">
      <c r="A1468" s="60">
        <v>1467</v>
      </c>
      <c r="B1468" s="60" t="s">
        <v>9745</v>
      </c>
      <c r="C1468" s="64" t="s">
        <v>9746</v>
      </c>
      <c r="D1468" s="65">
        <v>1</v>
      </c>
      <c r="E1468" s="76" t="s">
        <v>31</v>
      </c>
      <c r="F1468" s="72">
        <v>725000</v>
      </c>
      <c r="G1468" s="86" t="s">
        <v>953</v>
      </c>
      <c r="H1468" s="588">
        <v>45265</v>
      </c>
      <c r="I1468" s="60" t="s">
        <v>9238</v>
      </c>
    </row>
    <row r="1469" spans="1:11" x14ac:dyDescent="0.25">
      <c r="A1469" s="60">
        <v>1468</v>
      </c>
      <c r="B1469" s="60" t="s">
        <v>9745</v>
      </c>
      <c r="C1469" s="60" t="s">
        <v>9748</v>
      </c>
      <c r="D1469" s="65">
        <v>1</v>
      </c>
      <c r="E1469" s="71" t="s">
        <v>31</v>
      </c>
      <c r="F1469" s="61">
        <v>725000</v>
      </c>
      <c r="G1469" s="86" t="s">
        <v>953</v>
      </c>
      <c r="H1469" s="588">
        <v>45265</v>
      </c>
      <c r="I1469" s="353" t="s">
        <v>14844</v>
      </c>
    </row>
    <row r="1470" spans="1:11" x14ac:dyDescent="0.25">
      <c r="A1470" s="60">
        <v>1469</v>
      </c>
      <c r="B1470" s="60" t="s">
        <v>3179</v>
      </c>
      <c r="C1470" s="87" t="s">
        <v>14845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3" t="s">
        <v>14846</v>
      </c>
      <c r="K1470" s="77" t="s">
        <v>14847</v>
      </c>
    </row>
    <row r="1471" spans="1:11" x14ac:dyDescent="0.25">
      <c r="A1471" s="60">
        <v>1470</v>
      </c>
      <c r="B1471" s="60" t="s">
        <v>3179</v>
      </c>
      <c r="C1471" s="87" t="s">
        <v>14848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3" t="s">
        <v>14849</v>
      </c>
      <c r="K1471" s="77" t="s">
        <v>14847</v>
      </c>
    </row>
    <row r="1472" spans="1:11" x14ac:dyDescent="0.25">
      <c r="A1472" s="60">
        <v>1471</v>
      </c>
      <c r="B1472" s="79" t="s">
        <v>3231</v>
      </c>
      <c r="C1472" s="91" t="s">
        <v>14850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9032</v>
      </c>
      <c r="K1472" s="77" t="s">
        <v>14851</v>
      </c>
    </row>
    <row r="1473" spans="1:11" x14ac:dyDescent="0.25">
      <c r="A1473" s="60">
        <v>1472</v>
      </c>
      <c r="B1473" s="79" t="s">
        <v>3231</v>
      </c>
      <c r="C1473" s="91" t="s">
        <v>14852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3" t="s">
        <v>9034</v>
      </c>
      <c r="K1473" s="77" t="s">
        <v>14851</v>
      </c>
    </row>
    <row r="1474" spans="1:11" x14ac:dyDescent="0.25">
      <c r="A1474" s="60">
        <v>1473</v>
      </c>
      <c r="B1474" s="60" t="s">
        <v>115</v>
      </c>
      <c r="C1474" s="60" t="s">
        <v>14853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13267</v>
      </c>
      <c r="K1474" s="77" t="s">
        <v>14854</v>
      </c>
    </row>
    <row r="1475" spans="1:11" x14ac:dyDescent="0.25">
      <c r="A1475" s="60">
        <v>1474</v>
      </c>
      <c r="B1475" s="60" t="s">
        <v>115</v>
      </c>
      <c r="C1475" s="60" t="s">
        <v>14855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13269</v>
      </c>
      <c r="K1475" s="77" t="s">
        <v>14854</v>
      </c>
    </row>
    <row r="1476" spans="1:11" x14ac:dyDescent="0.25">
      <c r="A1476" s="60">
        <v>1475</v>
      </c>
      <c r="B1476" s="60" t="s">
        <v>1931</v>
      </c>
      <c r="C1476" s="87" t="s">
        <v>14856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3" t="s">
        <v>9794</v>
      </c>
      <c r="K1476" s="77" t="s">
        <v>14857</v>
      </c>
    </row>
    <row r="1477" spans="1:11" x14ac:dyDescent="0.25">
      <c r="A1477" s="60">
        <v>1476</v>
      </c>
      <c r="B1477" s="60" t="s">
        <v>1931</v>
      </c>
      <c r="C1477" s="87" t="s">
        <v>14858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3" t="s">
        <v>9796</v>
      </c>
      <c r="K1477" s="77" t="s">
        <v>14857</v>
      </c>
    </row>
    <row r="1478" spans="1:11" x14ac:dyDescent="0.25">
      <c r="A1478" s="60">
        <v>1477</v>
      </c>
      <c r="B1478" s="60" t="s">
        <v>115</v>
      </c>
      <c r="C1478" s="60" t="s">
        <v>14859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12826</v>
      </c>
      <c r="K1478" s="77" t="s">
        <v>14860</v>
      </c>
    </row>
    <row r="1479" spans="1:11" x14ac:dyDescent="0.25">
      <c r="A1479" s="60">
        <v>1478</v>
      </c>
      <c r="B1479" s="60" t="s">
        <v>115</v>
      </c>
      <c r="C1479" s="60" t="s">
        <v>9201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12710</v>
      </c>
      <c r="K1479" s="77" t="s">
        <v>14860</v>
      </c>
    </row>
    <row r="1480" spans="1:11" x14ac:dyDescent="0.25">
      <c r="A1480" s="60">
        <v>1479</v>
      </c>
      <c r="B1480" s="60" t="s">
        <v>9556</v>
      </c>
      <c r="C1480" s="60" t="s">
        <v>14861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3" t="s">
        <v>14862</v>
      </c>
      <c r="K1480" s="77" t="s">
        <v>14863</v>
      </c>
    </row>
    <row r="1481" spans="1:11" x14ac:dyDescent="0.25">
      <c r="A1481" s="60">
        <v>1480</v>
      </c>
      <c r="B1481" s="60" t="s">
        <v>115</v>
      </c>
      <c r="C1481" s="60" t="s">
        <v>14864</v>
      </c>
      <c r="D1481" s="81">
        <v>1</v>
      </c>
      <c r="E1481" s="71" t="s">
        <v>71</v>
      </c>
      <c r="F1481" s="72">
        <v>2175000</v>
      </c>
      <c r="G1481" s="86" t="s">
        <v>9103</v>
      </c>
      <c r="H1481" s="86" t="s">
        <v>3224</v>
      </c>
      <c r="I1481" s="77">
        <v>106100066</v>
      </c>
      <c r="K1481" s="77" t="s">
        <v>14865</v>
      </c>
    </row>
    <row r="1482" spans="1:11" x14ac:dyDescent="0.25">
      <c r="A1482" s="60">
        <v>1481</v>
      </c>
      <c r="B1482" s="60" t="s">
        <v>115</v>
      </c>
      <c r="C1482" s="60" t="s">
        <v>14866</v>
      </c>
      <c r="D1482" s="65">
        <v>1</v>
      </c>
      <c r="E1482" s="76" t="s">
        <v>71</v>
      </c>
      <c r="F1482" s="72">
        <v>2175000</v>
      </c>
      <c r="G1482" s="86" t="s">
        <v>9103</v>
      </c>
      <c r="H1482" s="86" t="s">
        <v>3224</v>
      </c>
      <c r="I1482" s="77">
        <v>105658652</v>
      </c>
      <c r="K1482" s="77" t="s">
        <v>14865</v>
      </c>
    </row>
    <row r="1483" spans="1:11" x14ac:dyDescent="0.25">
      <c r="A1483" s="60">
        <v>1482</v>
      </c>
      <c r="B1483" s="60" t="s">
        <v>9826</v>
      </c>
      <c r="C1483" s="75" t="s">
        <v>9827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9826</v>
      </c>
      <c r="C1484" s="75" t="s">
        <v>9829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9826</v>
      </c>
      <c r="C1485" s="75" t="s">
        <v>9830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9826</v>
      </c>
      <c r="C1486" s="75" t="s">
        <v>9831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9826</v>
      </c>
      <c r="C1487" s="75" t="s">
        <v>9832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9826</v>
      </c>
      <c r="C1488" s="75" t="s">
        <v>9833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9834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9835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9836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9823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9755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14867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3" t="s">
        <v>14868</v>
      </c>
      <c r="K1494" s="77" t="s">
        <v>14869</v>
      </c>
    </row>
    <row r="1495" spans="1:11" x14ac:dyDescent="0.25">
      <c r="A1495" s="60">
        <v>1494</v>
      </c>
      <c r="B1495" s="60" t="s">
        <v>593</v>
      </c>
      <c r="C1495" s="75" t="s">
        <v>14870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3" t="s">
        <v>14871</v>
      </c>
      <c r="K1495" s="77" t="s">
        <v>14869</v>
      </c>
    </row>
    <row r="1496" spans="1:11" x14ac:dyDescent="0.25">
      <c r="A1496" s="60">
        <v>1495</v>
      </c>
      <c r="B1496" s="79" t="s">
        <v>41</v>
      </c>
      <c r="C1496" s="60" t="s">
        <v>9782</v>
      </c>
      <c r="D1496" s="71">
        <v>1</v>
      </c>
      <c r="E1496" s="60" t="s">
        <v>31</v>
      </c>
      <c r="F1496" s="72">
        <v>4250000</v>
      </c>
      <c r="G1496" s="72" t="s">
        <v>7681</v>
      </c>
      <c r="H1496" s="86" t="s">
        <v>3205</v>
      </c>
    </row>
    <row r="1497" spans="1:11" x14ac:dyDescent="0.25">
      <c r="A1497" s="60">
        <v>1496</v>
      </c>
      <c r="B1497" s="60" t="s">
        <v>14872</v>
      </c>
      <c r="C1497" s="60" t="s">
        <v>14873</v>
      </c>
      <c r="D1497" s="71">
        <v>1</v>
      </c>
      <c r="E1497" s="60" t="s">
        <v>31</v>
      </c>
      <c r="F1497" s="105" t="s">
        <v>13842</v>
      </c>
      <c r="G1497" s="86" t="s">
        <v>536</v>
      </c>
      <c r="H1497" s="588">
        <v>45174</v>
      </c>
      <c r="I1497" s="353" t="s">
        <v>14874</v>
      </c>
      <c r="K1497" s="77" t="s">
        <v>14875</v>
      </c>
    </row>
    <row r="1498" spans="1:11" x14ac:dyDescent="0.25">
      <c r="A1498" s="60">
        <v>1497</v>
      </c>
      <c r="B1498" s="60" t="s">
        <v>14872</v>
      </c>
      <c r="C1498" s="60" t="s">
        <v>14876</v>
      </c>
      <c r="D1498" s="71">
        <v>1</v>
      </c>
      <c r="E1498" s="60" t="s">
        <v>28</v>
      </c>
      <c r="F1498" s="105" t="s">
        <v>13842</v>
      </c>
      <c r="G1498" s="86" t="s">
        <v>536</v>
      </c>
      <c r="H1498" s="588">
        <v>45174</v>
      </c>
      <c r="I1498" s="353" t="s">
        <v>14877</v>
      </c>
      <c r="K1498" s="77" t="s">
        <v>14875</v>
      </c>
    </row>
    <row r="1499" spans="1:11" x14ac:dyDescent="0.25">
      <c r="A1499" s="60">
        <v>1498</v>
      </c>
      <c r="B1499" s="60" t="s">
        <v>115</v>
      </c>
      <c r="C1499" s="60" t="s">
        <v>14878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11276</v>
      </c>
      <c r="K1499" s="77" t="s">
        <v>14879</v>
      </c>
    </row>
    <row r="1500" spans="1:11" x14ac:dyDescent="0.25">
      <c r="A1500" s="60">
        <v>1499</v>
      </c>
      <c r="B1500" s="60" t="s">
        <v>115</v>
      </c>
      <c r="C1500" s="60" t="s">
        <v>14880</v>
      </c>
      <c r="D1500" s="125" t="s">
        <v>141</v>
      </c>
      <c r="E1500" s="447" t="s">
        <v>71</v>
      </c>
      <c r="F1500" s="89">
        <v>2175000</v>
      </c>
      <c r="G1500" s="86" t="s">
        <v>2058</v>
      </c>
      <c r="H1500" s="86" t="s">
        <v>3339</v>
      </c>
      <c r="I1500" s="60" t="s">
        <v>14881</v>
      </c>
      <c r="K1500" s="77" t="s">
        <v>14879</v>
      </c>
    </row>
    <row r="1501" spans="1:11" ht="15.75" x14ac:dyDescent="0.25">
      <c r="A1501" s="60">
        <v>1500</v>
      </c>
      <c r="B1501" s="484" t="s">
        <v>9862</v>
      </c>
      <c r="C1501" s="612" t="s">
        <v>14882</v>
      </c>
      <c r="D1501" s="486">
        <v>1</v>
      </c>
      <c r="E1501" s="617" t="s">
        <v>31</v>
      </c>
      <c r="F1501" s="689">
        <v>1</v>
      </c>
      <c r="G1501" s="592" t="s">
        <v>552</v>
      </c>
      <c r="H1501" s="592" t="s">
        <v>3339</v>
      </c>
    </row>
    <row r="1502" spans="1:11" ht="15.75" x14ac:dyDescent="0.25">
      <c r="A1502" s="60">
        <v>1501</v>
      </c>
      <c r="B1502" s="484" t="s">
        <v>9680</v>
      </c>
      <c r="C1502" s="612" t="s">
        <v>14883</v>
      </c>
      <c r="D1502" s="486">
        <v>1</v>
      </c>
      <c r="E1502" s="617" t="s">
        <v>31</v>
      </c>
      <c r="F1502" s="689">
        <v>1</v>
      </c>
      <c r="G1502" s="592" t="s">
        <v>552</v>
      </c>
      <c r="H1502" s="592" t="s">
        <v>3339</v>
      </c>
    </row>
    <row r="1503" spans="1:11" x14ac:dyDescent="0.25">
      <c r="A1503" s="60">
        <v>1502</v>
      </c>
      <c r="B1503" s="60" t="s">
        <v>9866</v>
      </c>
      <c r="C1503" s="75" t="s">
        <v>9867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9866</v>
      </c>
      <c r="C1504" s="75" t="s">
        <v>9868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16408</v>
      </c>
      <c r="C1505" s="87" t="s">
        <v>9850</v>
      </c>
      <c r="D1505" s="81">
        <v>1</v>
      </c>
      <c r="E1505" s="71" t="s">
        <v>31</v>
      </c>
      <c r="F1505" s="72">
        <v>1650000</v>
      </c>
      <c r="G1505" s="86" t="s">
        <v>7681</v>
      </c>
      <c r="H1505" s="86" t="s">
        <v>528</v>
      </c>
    </row>
    <row r="1506" spans="1:8" x14ac:dyDescent="0.25">
      <c r="A1506" s="60">
        <v>1505</v>
      </c>
      <c r="B1506" s="60" t="s">
        <v>16408</v>
      </c>
      <c r="C1506" s="87" t="s">
        <v>9851</v>
      </c>
      <c r="D1506" s="81">
        <v>1</v>
      </c>
      <c r="E1506" s="71" t="s">
        <v>31</v>
      </c>
      <c r="F1506" s="72">
        <v>1650000</v>
      </c>
      <c r="G1506" s="86" t="s">
        <v>7681</v>
      </c>
      <c r="H1506" s="86" t="s">
        <v>528</v>
      </c>
    </row>
    <row r="1507" spans="1:8" x14ac:dyDescent="0.25">
      <c r="A1507" s="60">
        <v>1506</v>
      </c>
      <c r="B1507" s="60" t="s">
        <v>16408</v>
      </c>
      <c r="C1507" s="87" t="s">
        <v>9852</v>
      </c>
      <c r="D1507" s="81">
        <v>1</v>
      </c>
      <c r="E1507" s="71" t="s">
        <v>31</v>
      </c>
      <c r="F1507" s="72">
        <v>1650000</v>
      </c>
      <c r="G1507" s="86" t="s">
        <v>14884</v>
      </c>
      <c r="H1507" s="86" t="s">
        <v>528</v>
      </c>
    </row>
    <row r="1508" spans="1:8" x14ac:dyDescent="0.25">
      <c r="A1508" s="60">
        <v>1507</v>
      </c>
      <c r="B1508" s="60" t="s">
        <v>16408</v>
      </c>
      <c r="C1508" s="87" t="s">
        <v>9853</v>
      </c>
      <c r="D1508" s="81">
        <v>1</v>
      </c>
      <c r="E1508" s="71" t="s">
        <v>31</v>
      </c>
      <c r="F1508" s="72">
        <v>1650000</v>
      </c>
      <c r="G1508" s="86" t="s">
        <v>7681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9781</v>
      </c>
      <c r="D1509" s="60">
        <v>1</v>
      </c>
      <c r="E1509" s="226" t="s">
        <v>31</v>
      </c>
      <c r="F1509" s="61">
        <v>3575000</v>
      </c>
      <c r="G1509" s="72" t="s">
        <v>7681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9880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9882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9885</v>
      </c>
      <c r="C1512" s="87" t="s">
        <v>9886</v>
      </c>
      <c r="D1512" s="65">
        <v>1</v>
      </c>
      <c r="E1512" s="76" t="s">
        <v>71</v>
      </c>
      <c r="F1512" s="67">
        <v>1809286</v>
      </c>
      <c r="G1512" s="69" t="s">
        <v>9887</v>
      </c>
      <c r="H1512" s="86" t="s">
        <v>3360</v>
      </c>
    </row>
    <row r="1513" spans="1:8" x14ac:dyDescent="0.25">
      <c r="A1513" s="60">
        <v>1512</v>
      </c>
      <c r="B1513" s="63" t="s">
        <v>9885</v>
      </c>
      <c r="C1513" s="60" t="s">
        <v>9888</v>
      </c>
      <c r="D1513" s="81">
        <v>1</v>
      </c>
      <c r="E1513" s="66" t="s">
        <v>71</v>
      </c>
      <c r="F1513" s="67">
        <v>1809286</v>
      </c>
      <c r="G1513" s="69" t="s">
        <v>9887</v>
      </c>
      <c r="H1513" s="86" t="s">
        <v>3360</v>
      </c>
    </row>
    <row r="1514" spans="1:8" x14ac:dyDescent="0.25">
      <c r="A1514" s="60">
        <v>1513</v>
      </c>
      <c r="B1514" s="94" t="s">
        <v>14885</v>
      </c>
      <c r="C1514" s="91" t="s">
        <v>9557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14885</v>
      </c>
      <c r="C1515" s="91" t="s">
        <v>9859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9862</v>
      </c>
      <c r="C1516" s="75" t="s">
        <v>9895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9862</v>
      </c>
      <c r="C1517" s="91" t="s">
        <v>9896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9862</v>
      </c>
      <c r="C1518" s="91" t="s">
        <v>8464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9862</v>
      </c>
      <c r="C1519" s="60" t="s">
        <v>9897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9862</v>
      </c>
      <c r="C1520" s="70" t="s">
        <v>9898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9862</v>
      </c>
      <c r="C1521" s="60" t="s">
        <v>9899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9862</v>
      </c>
      <c r="C1522" s="75" t="s">
        <v>9900</v>
      </c>
      <c r="D1522" s="495" t="s">
        <v>141</v>
      </c>
      <c r="E1522" s="372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9862</v>
      </c>
      <c r="C1523" s="365" t="s">
        <v>9901</v>
      </c>
      <c r="D1523" s="65">
        <v>1</v>
      </c>
      <c r="E1523" s="372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9862</v>
      </c>
      <c r="C1524" s="496" t="s">
        <v>9902</v>
      </c>
      <c r="D1524" s="125" t="s">
        <v>141</v>
      </c>
      <c r="E1524" s="66" t="s">
        <v>31</v>
      </c>
      <c r="F1524" s="67">
        <v>1</v>
      </c>
      <c r="G1524" s="86" t="s">
        <v>9903</v>
      </c>
      <c r="H1524" s="86" t="s">
        <v>3401</v>
      </c>
    </row>
    <row r="1525" spans="1:11" x14ac:dyDescent="0.25">
      <c r="A1525" s="60">
        <v>1524</v>
      </c>
      <c r="B1525" s="60" t="s">
        <v>9556</v>
      </c>
      <c r="C1525" s="87" t="s">
        <v>14886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3" t="s">
        <v>14887</v>
      </c>
      <c r="K1525" s="77" t="s">
        <v>14888</v>
      </c>
    </row>
    <row r="1526" spans="1:11" x14ac:dyDescent="0.25">
      <c r="A1526" s="60">
        <v>1525</v>
      </c>
      <c r="B1526" s="79" t="s">
        <v>41</v>
      </c>
      <c r="C1526" s="87" t="s">
        <v>9922</v>
      </c>
      <c r="D1526" s="81">
        <v>1</v>
      </c>
      <c r="E1526" s="71" t="s">
        <v>31</v>
      </c>
      <c r="F1526" s="72">
        <v>4250000</v>
      </c>
      <c r="G1526" s="69" t="s">
        <v>9923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9924</v>
      </c>
      <c r="D1527" s="81">
        <v>1</v>
      </c>
      <c r="E1527" s="71" t="s">
        <v>31</v>
      </c>
      <c r="F1527" s="72">
        <v>4250000</v>
      </c>
      <c r="G1527" s="69" t="s">
        <v>9923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9419</v>
      </c>
      <c r="D1528" s="81">
        <v>1</v>
      </c>
      <c r="E1528" s="71" t="s">
        <v>71</v>
      </c>
      <c r="F1528" s="72">
        <v>2175000</v>
      </c>
      <c r="G1528" s="69" t="s">
        <v>9184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9532</v>
      </c>
      <c r="D1529" s="81">
        <v>1</v>
      </c>
      <c r="E1529" s="71" t="s">
        <v>71</v>
      </c>
      <c r="F1529" s="72">
        <v>2175000</v>
      </c>
      <c r="G1529" s="69" t="s">
        <v>9184</v>
      </c>
      <c r="H1529" s="86" t="s">
        <v>3445</v>
      </c>
    </row>
    <row r="1530" spans="1:11" x14ac:dyDescent="0.25">
      <c r="A1530" s="60">
        <v>1529</v>
      </c>
      <c r="B1530" s="63" t="s">
        <v>4352</v>
      </c>
      <c r="C1530" s="87" t="s">
        <v>9915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4352</v>
      </c>
      <c r="C1531" s="87" t="s">
        <v>9916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4352</v>
      </c>
      <c r="C1532" s="87" t="s">
        <v>9917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4352</v>
      </c>
      <c r="C1533" s="87" t="s">
        <v>9918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9419</v>
      </c>
      <c r="D1534" s="81">
        <v>1</v>
      </c>
      <c r="E1534" s="71" t="s">
        <v>71</v>
      </c>
      <c r="F1534" s="72">
        <v>2175000</v>
      </c>
      <c r="G1534" s="86" t="s">
        <v>9935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9419</v>
      </c>
      <c r="D1535" s="81">
        <v>1</v>
      </c>
      <c r="E1535" s="71" t="s">
        <v>71</v>
      </c>
      <c r="F1535" s="72">
        <v>2175000</v>
      </c>
      <c r="G1535" s="86" t="s">
        <v>9935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9425</v>
      </c>
      <c r="D1536" s="81">
        <v>1</v>
      </c>
      <c r="E1536" s="71" t="s">
        <v>71</v>
      </c>
      <c r="F1536" s="72">
        <v>2175000</v>
      </c>
      <c r="G1536" s="86" t="s">
        <v>9935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9419</v>
      </c>
      <c r="D1537" s="81">
        <v>1</v>
      </c>
      <c r="E1537" s="71" t="s">
        <v>71</v>
      </c>
      <c r="F1537" s="72">
        <v>2175000</v>
      </c>
      <c r="G1537" s="86" t="s">
        <v>9935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9417</v>
      </c>
      <c r="D1538" s="81">
        <v>1</v>
      </c>
      <c r="E1538" s="71" t="s">
        <v>71</v>
      </c>
      <c r="F1538" s="72">
        <v>2175000</v>
      </c>
      <c r="G1538" s="86" t="s">
        <v>9935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14889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12920</v>
      </c>
      <c r="K1539" s="77" t="s">
        <v>14890</v>
      </c>
    </row>
    <row r="1540" spans="1:11" x14ac:dyDescent="0.25">
      <c r="A1540" s="60">
        <v>1539</v>
      </c>
      <c r="B1540" s="60" t="s">
        <v>115</v>
      </c>
      <c r="C1540" s="87" t="s">
        <v>14891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13362</v>
      </c>
      <c r="K1540" s="77" t="s">
        <v>14892</v>
      </c>
    </row>
    <row r="1541" spans="1:11" x14ac:dyDescent="0.25">
      <c r="A1541" s="60">
        <v>1540</v>
      </c>
      <c r="B1541" s="60" t="s">
        <v>14893</v>
      </c>
      <c r="C1541" s="353" t="s">
        <v>14894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3" t="s">
        <v>14895</v>
      </c>
      <c r="K1541" s="77" t="s">
        <v>14896</v>
      </c>
    </row>
    <row r="1542" spans="1:11" x14ac:dyDescent="0.25">
      <c r="A1542" s="60">
        <v>1541</v>
      </c>
      <c r="B1542" s="60" t="s">
        <v>14893</v>
      </c>
      <c r="C1542" s="87" t="s">
        <v>14897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3" t="s">
        <v>14898</v>
      </c>
      <c r="K1542" s="77" t="s">
        <v>14896</v>
      </c>
    </row>
    <row r="1543" spans="1:11" x14ac:dyDescent="0.25">
      <c r="A1543" s="60">
        <v>1542</v>
      </c>
      <c r="B1543" s="63" t="s">
        <v>9862</v>
      </c>
      <c r="C1543" s="87" t="s">
        <v>9863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88">
        <v>44991</v>
      </c>
    </row>
    <row r="1544" spans="1:11" x14ac:dyDescent="0.25">
      <c r="A1544" s="60">
        <v>1543</v>
      </c>
      <c r="B1544" s="63" t="s">
        <v>9862</v>
      </c>
      <c r="C1544" s="87" t="s">
        <v>9865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88">
        <v>44991</v>
      </c>
    </row>
    <row r="1545" spans="1:11" x14ac:dyDescent="0.25">
      <c r="A1545" s="60">
        <v>1544</v>
      </c>
      <c r="B1545" s="63" t="s">
        <v>9862</v>
      </c>
      <c r="C1545" s="87" t="s">
        <v>9967</v>
      </c>
      <c r="D1545" s="81">
        <v>1</v>
      </c>
      <c r="E1545" s="71" t="s">
        <v>31</v>
      </c>
      <c r="F1545" s="72">
        <v>1</v>
      </c>
      <c r="G1545" s="86" t="s">
        <v>2432</v>
      </c>
      <c r="H1545" s="588">
        <v>44991</v>
      </c>
    </row>
    <row r="1546" spans="1:11" x14ac:dyDescent="0.25">
      <c r="A1546" s="60">
        <v>1545</v>
      </c>
      <c r="B1546" s="79" t="s">
        <v>3443</v>
      </c>
      <c r="C1546" s="91" t="s">
        <v>9982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88">
        <v>45052</v>
      </c>
    </row>
    <row r="1547" spans="1:11" x14ac:dyDescent="0.25">
      <c r="A1547" s="60">
        <v>1546</v>
      </c>
      <c r="B1547" s="79" t="s">
        <v>3443</v>
      </c>
      <c r="C1547" s="91" t="s">
        <v>9985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88">
        <v>45052</v>
      </c>
    </row>
    <row r="1548" spans="1:11" x14ac:dyDescent="0.25">
      <c r="A1548" s="60">
        <v>1547</v>
      </c>
      <c r="B1548" s="79" t="s">
        <v>3443</v>
      </c>
      <c r="C1548" s="91" t="s">
        <v>9986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88">
        <v>45052</v>
      </c>
    </row>
    <row r="1549" spans="1:11" x14ac:dyDescent="0.25">
      <c r="A1549" s="60">
        <v>1548</v>
      </c>
      <c r="B1549" s="79" t="s">
        <v>3443</v>
      </c>
      <c r="C1549" s="91" t="s">
        <v>9987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88">
        <v>45052</v>
      </c>
    </row>
    <row r="1550" spans="1:11" x14ac:dyDescent="0.25">
      <c r="A1550" s="60">
        <v>1549</v>
      </c>
      <c r="B1550" s="79" t="s">
        <v>3443</v>
      </c>
      <c r="C1550" s="91" t="s">
        <v>9988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88">
        <v>45052</v>
      </c>
    </row>
    <row r="1551" spans="1:11" x14ac:dyDescent="0.25">
      <c r="A1551" s="60">
        <v>1550</v>
      </c>
      <c r="B1551" s="79" t="s">
        <v>3443</v>
      </c>
      <c r="C1551" s="91" t="s">
        <v>9989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88">
        <v>45052</v>
      </c>
    </row>
    <row r="1552" spans="1:11" x14ac:dyDescent="0.25">
      <c r="A1552" s="60">
        <v>1551</v>
      </c>
      <c r="B1552" s="63" t="s">
        <v>9990</v>
      </c>
      <c r="C1552" s="91" t="s">
        <v>9991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88">
        <v>45052</v>
      </c>
    </row>
    <row r="1553" spans="1:11" x14ac:dyDescent="0.25">
      <c r="A1553" s="60">
        <v>1552</v>
      </c>
      <c r="B1553" s="63" t="s">
        <v>9990</v>
      </c>
      <c r="C1553" s="91" t="s">
        <v>9992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88">
        <v>45052</v>
      </c>
    </row>
    <row r="1554" spans="1:11" x14ac:dyDescent="0.25">
      <c r="A1554" s="60">
        <v>1553</v>
      </c>
      <c r="B1554" s="63" t="s">
        <v>3107</v>
      </c>
      <c r="C1554" s="87" t="s">
        <v>9993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88">
        <v>45052</v>
      </c>
    </row>
    <row r="1555" spans="1:11" x14ac:dyDescent="0.25">
      <c r="A1555" s="60">
        <v>1554</v>
      </c>
      <c r="B1555" s="63" t="s">
        <v>3107</v>
      </c>
      <c r="C1555" s="87" t="s">
        <v>9994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88">
        <v>45052</v>
      </c>
    </row>
    <row r="1556" spans="1:11" x14ac:dyDescent="0.25">
      <c r="A1556" s="60">
        <v>1555</v>
      </c>
      <c r="B1556" s="60" t="s">
        <v>2690</v>
      </c>
      <c r="C1556" s="60" t="s">
        <v>9419</v>
      </c>
      <c r="D1556" s="88">
        <v>1</v>
      </c>
      <c r="E1556" s="71" t="s">
        <v>71</v>
      </c>
      <c r="F1556" s="72">
        <v>2175000</v>
      </c>
      <c r="G1556" s="86" t="s">
        <v>14899</v>
      </c>
      <c r="H1556" s="588">
        <v>45052</v>
      </c>
    </row>
    <row r="1557" spans="1:11" x14ac:dyDescent="0.25">
      <c r="A1557" s="60">
        <v>1556</v>
      </c>
      <c r="B1557" s="63" t="s">
        <v>3107</v>
      </c>
      <c r="C1557" s="87" t="s">
        <v>9999</v>
      </c>
      <c r="D1557" s="65">
        <v>1</v>
      </c>
      <c r="E1557" s="76" t="s">
        <v>31</v>
      </c>
      <c r="F1557" s="89">
        <v>3220721</v>
      </c>
      <c r="G1557" s="86" t="s">
        <v>14900</v>
      </c>
      <c r="H1557" s="588">
        <v>45052</v>
      </c>
    </row>
    <row r="1558" spans="1:11" x14ac:dyDescent="0.25">
      <c r="A1558" s="60">
        <v>1557</v>
      </c>
      <c r="B1558" s="63" t="s">
        <v>3107</v>
      </c>
      <c r="C1558" s="87" t="s">
        <v>10001</v>
      </c>
      <c r="D1558" s="65">
        <v>1</v>
      </c>
      <c r="E1558" s="76" t="s">
        <v>31</v>
      </c>
      <c r="F1558" s="89">
        <v>3220721</v>
      </c>
      <c r="G1558" s="86" t="s">
        <v>7681</v>
      </c>
      <c r="H1558" s="588">
        <v>45052</v>
      </c>
    </row>
    <row r="1559" spans="1:11" x14ac:dyDescent="0.25">
      <c r="A1559" s="60">
        <v>1558</v>
      </c>
      <c r="B1559" s="60" t="s">
        <v>3444</v>
      </c>
      <c r="C1559" s="70" t="s">
        <v>14901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88">
        <v>45052</v>
      </c>
      <c r="I1559" s="353" t="s">
        <v>14160</v>
      </c>
      <c r="K1559" s="77" t="s">
        <v>14902</v>
      </c>
    </row>
    <row r="1560" spans="1:11" x14ac:dyDescent="0.25">
      <c r="A1560" s="60">
        <v>1559</v>
      </c>
      <c r="B1560" s="94" t="s">
        <v>523</v>
      </c>
      <c r="C1560" s="60" t="s">
        <v>14903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88">
        <v>45113</v>
      </c>
      <c r="I1560" s="60" t="s">
        <v>12777</v>
      </c>
      <c r="K1560" s="77" t="s">
        <v>14904</v>
      </c>
    </row>
    <row r="1561" spans="1:11" x14ac:dyDescent="0.25">
      <c r="A1561" s="60">
        <v>1560</v>
      </c>
      <c r="B1561" s="94" t="s">
        <v>523</v>
      </c>
      <c r="C1561" s="60" t="s">
        <v>14905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88">
        <v>45113</v>
      </c>
      <c r="I1561" s="60" t="s">
        <v>12775</v>
      </c>
      <c r="K1561" s="77" t="s">
        <v>14904</v>
      </c>
    </row>
    <row r="1562" spans="1:11" x14ac:dyDescent="0.25">
      <c r="A1562" s="60">
        <v>1561</v>
      </c>
      <c r="B1562" s="60" t="s">
        <v>10013</v>
      </c>
      <c r="C1562" s="91" t="s">
        <v>14906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88">
        <v>45113</v>
      </c>
      <c r="I1562" s="353" t="s">
        <v>14907</v>
      </c>
      <c r="K1562" s="77" t="s">
        <v>14908</v>
      </c>
    </row>
    <row r="1563" spans="1:11" x14ac:dyDescent="0.25">
      <c r="A1563" s="60">
        <v>1562</v>
      </c>
      <c r="B1563" s="60" t="s">
        <v>10013</v>
      </c>
      <c r="C1563" s="91" t="s">
        <v>14909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88">
        <v>45113</v>
      </c>
      <c r="I1563" s="60" t="s">
        <v>14910</v>
      </c>
      <c r="K1563" s="77" t="s">
        <v>14911</v>
      </c>
    </row>
    <row r="1564" spans="1:11" x14ac:dyDescent="0.25">
      <c r="A1564" s="60">
        <v>1563</v>
      </c>
      <c r="B1564" s="94" t="s">
        <v>523</v>
      </c>
      <c r="C1564" s="77" t="s">
        <v>14912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88">
        <v>45144</v>
      </c>
      <c r="I1564" s="365" t="s">
        <v>9367</v>
      </c>
      <c r="K1564" s="690">
        <v>0.65</v>
      </c>
    </row>
    <row r="1565" spans="1:11" x14ac:dyDescent="0.25">
      <c r="A1565" s="60">
        <v>1564</v>
      </c>
      <c r="B1565" s="94" t="s">
        <v>523</v>
      </c>
      <c r="C1565" s="80" t="s">
        <v>14913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88">
        <v>45144</v>
      </c>
      <c r="I1565" s="365" t="s">
        <v>9369</v>
      </c>
      <c r="K1565" s="690">
        <v>0.65</v>
      </c>
    </row>
    <row r="1566" spans="1:11" x14ac:dyDescent="0.25">
      <c r="A1566" s="60">
        <v>1565</v>
      </c>
      <c r="B1566" s="60" t="s">
        <v>115</v>
      </c>
      <c r="C1566" s="60" t="s">
        <v>14914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88">
        <v>45144</v>
      </c>
      <c r="I1566" s="77">
        <v>5618307</v>
      </c>
      <c r="K1566" s="77" t="s">
        <v>14915</v>
      </c>
    </row>
    <row r="1567" spans="1:11" x14ac:dyDescent="0.25">
      <c r="A1567" s="60">
        <v>1566</v>
      </c>
      <c r="B1567" s="60" t="s">
        <v>115</v>
      </c>
      <c r="C1567" s="60" t="s">
        <v>14916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88">
        <v>45144</v>
      </c>
      <c r="I1567" s="77">
        <v>5610306</v>
      </c>
      <c r="K1567" s="77" t="s">
        <v>14915</v>
      </c>
    </row>
    <row r="1568" spans="1:11" x14ac:dyDescent="0.25">
      <c r="A1568" s="60">
        <v>1567</v>
      </c>
      <c r="B1568" s="79" t="s">
        <v>41</v>
      </c>
      <c r="C1568" s="60" t="s">
        <v>10017</v>
      </c>
      <c r="D1568" s="71">
        <v>1</v>
      </c>
      <c r="E1568" s="60" t="s">
        <v>31</v>
      </c>
      <c r="F1568" s="411">
        <v>4250000</v>
      </c>
      <c r="G1568" s="86" t="s">
        <v>14917</v>
      </c>
      <c r="H1568" s="588">
        <v>45113</v>
      </c>
    </row>
    <row r="1569" spans="1:11" x14ac:dyDescent="0.25">
      <c r="A1569" s="60">
        <v>1568</v>
      </c>
      <c r="B1569" s="79" t="s">
        <v>41</v>
      </c>
      <c r="C1569" s="60" t="s">
        <v>10018</v>
      </c>
      <c r="D1569" s="71">
        <v>1</v>
      </c>
      <c r="E1569" s="60" t="s">
        <v>31</v>
      </c>
      <c r="F1569" s="411">
        <v>4250000</v>
      </c>
      <c r="G1569" s="86" t="s">
        <v>14917</v>
      </c>
      <c r="H1569" s="588">
        <v>45113</v>
      </c>
    </row>
    <row r="1570" spans="1:11" x14ac:dyDescent="0.25">
      <c r="A1570" s="60">
        <v>1569</v>
      </c>
      <c r="B1570" s="60" t="s">
        <v>115</v>
      </c>
      <c r="C1570" s="60" t="s">
        <v>14918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88">
        <v>45205</v>
      </c>
      <c r="I1570" s="60" t="s">
        <v>13067</v>
      </c>
      <c r="K1570" s="77" t="s">
        <v>14919</v>
      </c>
    </row>
    <row r="1571" spans="1:11" x14ac:dyDescent="0.25">
      <c r="A1571" s="60">
        <v>1570</v>
      </c>
      <c r="B1571" s="60" t="s">
        <v>115</v>
      </c>
      <c r="C1571" s="63" t="s">
        <v>14920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88">
        <v>45205</v>
      </c>
      <c r="I1571" s="60" t="s">
        <v>13068</v>
      </c>
      <c r="K1571" s="77" t="s">
        <v>14919</v>
      </c>
    </row>
    <row r="1572" spans="1:11" x14ac:dyDescent="0.25">
      <c r="A1572" s="60">
        <v>1571</v>
      </c>
      <c r="B1572" s="60" t="s">
        <v>115</v>
      </c>
      <c r="C1572" s="60" t="s">
        <v>14921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88">
        <v>45205</v>
      </c>
      <c r="I1572" s="60" t="s">
        <v>13354</v>
      </c>
      <c r="K1572" s="77" t="s">
        <v>14922</v>
      </c>
    </row>
    <row r="1573" spans="1:11" x14ac:dyDescent="0.25">
      <c r="A1573" s="60">
        <v>1572</v>
      </c>
      <c r="B1573" s="60" t="s">
        <v>115</v>
      </c>
      <c r="C1573" s="60" t="s">
        <v>14923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88">
        <v>45205</v>
      </c>
      <c r="I1573" s="60" t="s">
        <v>11506</v>
      </c>
      <c r="K1573" s="77" t="s">
        <v>14922</v>
      </c>
    </row>
    <row r="1574" spans="1:11" x14ac:dyDescent="0.25">
      <c r="A1574" s="60">
        <v>1573</v>
      </c>
      <c r="B1574" s="60" t="s">
        <v>9556</v>
      </c>
      <c r="C1574" s="87" t="s">
        <v>14924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88">
        <v>45205</v>
      </c>
      <c r="I1574" s="60" t="s">
        <v>9823</v>
      </c>
      <c r="K1574" s="77" t="s">
        <v>14925</v>
      </c>
    </row>
    <row r="1575" spans="1:11" x14ac:dyDescent="0.25">
      <c r="A1575" s="60">
        <v>1574</v>
      </c>
      <c r="B1575" s="63" t="s">
        <v>3442</v>
      </c>
      <c r="C1575" s="60" t="s">
        <v>10056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88">
        <v>45266</v>
      </c>
    </row>
    <row r="1576" spans="1:11" x14ac:dyDescent="0.25">
      <c r="A1576" s="60">
        <v>1575</v>
      </c>
      <c r="B1576" s="63" t="s">
        <v>3442</v>
      </c>
      <c r="C1576" s="60" t="s">
        <v>10057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88">
        <v>45266</v>
      </c>
    </row>
    <row r="1577" spans="1:11" x14ac:dyDescent="0.25">
      <c r="A1577" s="60">
        <v>1576</v>
      </c>
      <c r="B1577" s="63" t="s">
        <v>3625</v>
      </c>
      <c r="C1577" s="75" t="s">
        <v>10058</v>
      </c>
      <c r="D1577" s="65">
        <v>1</v>
      </c>
      <c r="E1577" s="71" t="s">
        <v>31</v>
      </c>
      <c r="F1577" s="72">
        <v>1</v>
      </c>
      <c r="G1577" s="86" t="s">
        <v>552</v>
      </c>
      <c r="H1577" s="588">
        <v>45266</v>
      </c>
    </row>
    <row r="1578" spans="1:11" x14ac:dyDescent="0.25">
      <c r="A1578" s="60">
        <v>1577</v>
      </c>
      <c r="B1578" s="63" t="s">
        <v>3625</v>
      </c>
      <c r="C1578" s="91" t="s">
        <v>10059</v>
      </c>
      <c r="D1578" s="65">
        <v>1</v>
      </c>
      <c r="E1578" s="71" t="s">
        <v>31</v>
      </c>
      <c r="F1578" s="67">
        <v>1</v>
      </c>
      <c r="G1578" s="86" t="s">
        <v>552</v>
      </c>
      <c r="H1578" s="588">
        <v>45266</v>
      </c>
    </row>
    <row r="1579" spans="1:11" x14ac:dyDescent="0.25">
      <c r="A1579" s="60">
        <v>1578</v>
      </c>
      <c r="B1579" s="63" t="s">
        <v>3625</v>
      </c>
      <c r="C1579" s="91" t="s">
        <v>8468</v>
      </c>
      <c r="D1579" s="65">
        <v>1</v>
      </c>
      <c r="E1579" s="71" t="s">
        <v>31</v>
      </c>
      <c r="F1579" s="89">
        <v>1</v>
      </c>
      <c r="G1579" s="86" t="s">
        <v>552</v>
      </c>
      <c r="H1579" s="588">
        <v>45266</v>
      </c>
    </row>
    <row r="1580" spans="1:11" x14ac:dyDescent="0.25">
      <c r="A1580" s="60">
        <v>1579</v>
      </c>
      <c r="B1580" s="79" t="s">
        <v>41</v>
      </c>
      <c r="C1580" s="60" t="s">
        <v>10064</v>
      </c>
      <c r="D1580" s="86">
        <v>1</v>
      </c>
      <c r="E1580" s="66" t="s">
        <v>31</v>
      </c>
      <c r="F1580" s="72">
        <v>3828829</v>
      </c>
      <c r="G1580" s="69" t="s">
        <v>10065</v>
      </c>
      <c r="H1580" s="588">
        <v>45266</v>
      </c>
    </row>
    <row r="1581" spans="1:11" x14ac:dyDescent="0.25">
      <c r="A1581" s="60">
        <v>1580</v>
      </c>
      <c r="B1581" s="79" t="s">
        <v>41</v>
      </c>
      <c r="C1581" s="60" t="s">
        <v>10066</v>
      </c>
      <c r="D1581" s="86">
        <v>1</v>
      </c>
      <c r="E1581" s="66" t="s">
        <v>31</v>
      </c>
      <c r="F1581" s="72">
        <v>3828829</v>
      </c>
      <c r="G1581" s="69" t="s">
        <v>10065</v>
      </c>
      <c r="H1581" s="588">
        <v>45266</v>
      </c>
    </row>
    <row r="1582" spans="1:11" x14ac:dyDescent="0.25">
      <c r="A1582" s="60">
        <v>1581</v>
      </c>
      <c r="B1582" s="74" t="s">
        <v>3638</v>
      </c>
      <c r="C1582" s="60" t="s">
        <v>14926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88">
        <v>45266</v>
      </c>
      <c r="I1582" s="353" t="s">
        <v>14927</v>
      </c>
      <c r="K1582" s="77" t="s">
        <v>14928</v>
      </c>
    </row>
    <row r="1583" spans="1:11" x14ac:dyDescent="0.25">
      <c r="A1583" s="60">
        <v>1582</v>
      </c>
      <c r="B1583" s="74" t="s">
        <v>3638</v>
      </c>
      <c r="C1583" s="60" t="s">
        <v>14929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88">
        <v>45266</v>
      </c>
      <c r="I1583" s="353" t="s">
        <v>14930</v>
      </c>
      <c r="K1583" s="77" t="s">
        <v>14928</v>
      </c>
    </row>
    <row r="1584" spans="1:11" x14ac:dyDescent="0.25">
      <c r="A1584" s="60">
        <v>1583</v>
      </c>
      <c r="B1584" s="60" t="s">
        <v>10013</v>
      </c>
      <c r="C1584" s="60" t="s">
        <v>14931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14932</v>
      </c>
      <c r="K1584" s="77" t="s">
        <v>14933</v>
      </c>
    </row>
    <row r="1585" spans="1:11" x14ac:dyDescent="0.25">
      <c r="A1585" s="60">
        <v>1584</v>
      </c>
      <c r="B1585" s="63" t="s">
        <v>3070</v>
      </c>
      <c r="C1585" s="87" t="s">
        <v>10090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10091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10013</v>
      </c>
      <c r="C1587" s="78" t="s">
        <v>10092</v>
      </c>
      <c r="D1587" s="65">
        <v>1</v>
      </c>
      <c r="E1587" s="71" t="s">
        <v>31</v>
      </c>
      <c r="F1587" s="67">
        <v>1300000</v>
      </c>
      <c r="G1587" s="86" t="s">
        <v>10093</v>
      </c>
      <c r="H1587" s="86" t="s">
        <v>3682</v>
      </c>
    </row>
    <row r="1588" spans="1:11" x14ac:dyDescent="0.25">
      <c r="A1588" s="60">
        <v>1587</v>
      </c>
      <c r="B1588" s="60" t="s">
        <v>10113</v>
      </c>
      <c r="C1588" s="75" t="s">
        <v>10114</v>
      </c>
      <c r="D1588" s="65">
        <v>1</v>
      </c>
      <c r="E1588" s="71" t="s">
        <v>31</v>
      </c>
      <c r="F1588" s="90">
        <v>1650000</v>
      </c>
      <c r="G1588" s="86" t="s">
        <v>7681</v>
      </c>
      <c r="H1588" s="86" t="s">
        <v>3704</v>
      </c>
    </row>
    <row r="1589" spans="1:11" x14ac:dyDescent="0.25">
      <c r="A1589" s="60">
        <v>1588</v>
      </c>
      <c r="B1589" s="60" t="s">
        <v>10113</v>
      </c>
      <c r="C1589" s="75" t="s">
        <v>10116</v>
      </c>
      <c r="D1589" s="65">
        <v>1</v>
      </c>
      <c r="E1589" s="66" t="s">
        <v>31</v>
      </c>
      <c r="F1589" s="90">
        <v>1650000</v>
      </c>
      <c r="G1589" s="86" t="s">
        <v>7681</v>
      </c>
      <c r="H1589" s="86" t="s">
        <v>3704</v>
      </c>
    </row>
    <row r="1590" spans="1:11" x14ac:dyDescent="0.25">
      <c r="A1590" s="60">
        <v>1589</v>
      </c>
      <c r="B1590" s="60" t="s">
        <v>10113</v>
      </c>
      <c r="C1590" s="75" t="s">
        <v>10117</v>
      </c>
      <c r="D1590" s="65">
        <v>1</v>
      </c>
      <c r="E1590" s="66" t="s">
        <v>31</v>
      </c>
      <c r="F1590" s="90">
        <v>1650000</v>
      </c>
      <c r="G1590" s="86" t="s">
        <v>7681</v>
      </c>
      <c r="H1590" s="86" t="s">
        <v>3704</v>
      </c>
    </row>
    <row r="1591" spans="1:11" x14ac:dyDescent="0.25">
      <c r="A1591" s="60">
        <v>1590</v>
      </c>
      <c r="B1591" s="60" t="s">
        <v>10113</v>
      </c>
      <c r="C1591" s="75" t="s">
        <v>10118</v>
      </c>
      <c r="D1591" s="65">
        <v>1</v>
      </c>
      <c r="E1591" s="66" t="s">
        <v>31</v>
      </c>
      <c r="F1591" s="90">
        <v>1650000</v>
      </c>
      <c r="G1591" s="86" t="s">
        <v>7681</v>
      </c>
      <c r="H1591" s="86" t="s">
        <v>3704</v>
      </c>
    </row>
    <row r="1592" spans="1:11" x14ac:dyDescent="0.25">
      <c r="A1592" s="60">
        <v>1591</v>
      </c>
      <c r="B1592" s="60" t="s">
        <v>10113</v>
      </c>
      <c r="C1592" s="75" t="s">
        <v>10119</v>
      </c>
      <c r="D1592" s="65">
        <v>1</v>
      </c>
      <c r="E1592" s="66" t="s">
        <v>31</v>
      </c>
      <c r="F1592" s="90">
        <v>1650000</v>
      </c>
      <c r="G1592" s="86" t="s">
        <v>7681</v>
      </c>
      <c r="H1592" s="86" t="s">
        <v>3704</v>
      </c>
    </row>
    <row r="1593" spans="1:11" x14ac:dyDescent="0.25">
      <c r="A1593" s="60">
        <v>1592</v>
      </c>
      <c r="B1593" s="60" t="s">
        <v>10113</v>
      </c>
      <c r="C1593" s="75" t="s">
        <v>10120</v>
      </c>
      <c r="D1593" s="65">
        <v>1</v>
      </c>
      <c r="E1593" s="66" t="s">
        <v>31</v>
      </c>
      <c r="F1593" s="90">
        <v>1650000</v>
      </c>
      <c r="G1593" s="86" t="s">
        <v>7681</v>
      </c>
      <c r="H1593" s="86" t="s">
        <v>3704</v>
      </c>
    </row>
    <row r="1594" spans="1:11" x14ac:dyDescent="0.25">
      <c r="A1594" s="60">
        <v>1593</v>
      </c>
      <c r="B1594" s="60" t="s">
        <v>10113</v>
      </c>
      <c r="C1594" s="75" t="s">
        <v>10121</v>
      </c>
      <c r="D1594" s="65">
        <v>1</v>
      </c>
      <c r="E1594" s="66" t="s">
        <v>31</v>
      </c>
      <c r="F1594" s="90">
        <v>1650000</v>
      </c>
      <c r="G1594" s="86" t="s">
        <v>7681</v>
      </c>
      <c r="H1594" s="86" t="s">
        <v>3704</v>
      </c>
    </row>
    <row r="1595" spans="1:11" x14ac:dyDescent="0.25">
      <c r="A1595" s="60">
        <v>1594</v>
      </c>
      <c r="B1595" s="60" t="s">
        <v>10113</v>
      </c>
      <c r="C1595" s="75" t="s">
        <v>10122</v>
      </c>
      <c r="D1595" s="65">
        <v>1</v>
      </c>
      <c r="E1595" s="66" t="s">
        <v>31</v>
      </c>
      <c r="F1595" s="90">
        <v>1650000</v>
      </c>
      <c r="G1595" s="86" t="s">
        <v>7681</v>
      </c>
      <c r="H1595" s="86" t="s">
        <v>3704</v>
      </c>
    </row>
    <row r="1596" spans="1:11" x14ac:dyDescent="0.25">
      <c r="A1596" s="60">
        <v>1595</v>
      </c>
      <c r="B1596" s="60" t="s">
        <v>10113</v>
      </c>
      <c r="C1596" s="75" t="s">
        <v>10123</v>
      </c>
      <c r="D1596" s="65">
        <v>1</v>
      </c>
      <c r="E1596" s="66" t="s">
        <v>31</v>
      </c>
      <c r="F1596" s="90">
        <v>1650000</v>
      </c>
      <c r="G1596" s="86" t="s">
        <v>7681</v>
      </c>
      <c r="H1596" s="86" t="s">
        <v>3704</v>
      </c>
    </row>
    <row r="1597" spans="1:11" x14ac:dyDescent="0.25">
      <c r="A1597" s="60">
        <v>1596</v>
      </c>
      <c r="B1597" s="60" t="s">
        <v>10113</v>
      </c>
      <c r="C1597" s="75" t="s">
        <v>10124</v>
      </c>
      <c r="D1597" s="65">
        <v>1</v>
      </c>
      <c r="E1597" s="66" t="s">
        <v>31</v>
      </c>
      <c r="F1597" s="90">
        <v>1650000</v>
      </c>
      <c r="G1597" s="86" t="s">
        <v>7681</v>
      </c>
      <c r="H1597" s="86" t="s">
        <v>3704</v>
      </c>
    </row>
    <row r="1598" spans="1:11" x14ac:dyDescent="0.25">
      <c r="A1598" s="60">
        <v>1597</v>
      </c>
      <c r="B1598" s="60" t="s">
        <v>10100</v>
      </c>
      <c r="C1598" s="60" t="s">
        <v>14934</v>
      </c>
      <c r="D1598" s="65">
        <v>1</v>
      </c>
      <c r="E1598" s="92" t="s">
        <v>31</v>
      </c>
      <c r="F1598" s="411" t="s">
        <v>14935</v>
      </c>
      <c r="G1598" s="86" t="s">
        <v>536</v>
      </c>
      <c r="H1598" s="86" t="s">
        <v>3691</v>
      </c>
      <c r="I1598" s="60" t="s">
        <v>14936</v>
      </c>
      <c r="K1598" s="77" t="s">
        <v>14937</v>
      </c>
    </row>
    <row r="1599" spans="1:11" x14ac:dyDescent="0.25">
      <c r="A1599" s="60">
        <v>1598</v>
      </c>
      <c r="B1599" s="60" t="s">
        <v>10100</v>
      </c>
      <c r="C1599" s="60" t="s">
        <v>14938</v>
      </c>
      <c r="D1599" s="75">
        <v>1</v>
      </c>
      <c r="E1599" s="75" t="s">
        <v>31</v>
      </c>
      <c r="F1599" s="411" t="s">
        <v>14935</v>
      </c>
      <c r="G1599" s="86" t="s">
        <v>536</v>
      </c>
      <c r="H1599" s="86" t="s">
        <v>3691</v>
      </c>
      <c r="I1599" s="60" t="s">
        <v>14939</v>
      </c>
      <c r="K1599" s="77" t="s">
        <v>14937</v>
      </c>
    </row>
    <row r="1600" spans="1:11" x14ac:dyDescent="0.25">
      <c r="A1600" s="60">
        <v>1599</v>
      </c>
      <c r="B1600" s="60" t="s">
        <v>115</v>
      </c>
      <c r="C1600" s="60" t="s">
        <v>14940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9417</v>
      </c>
      <c r="K1600" s="77" t="s">
        <v>14941</v>
      </c>
    </row>
    <row r="1601" spans="1:11" x14ac:dyDescent="0.25">
      <c r="A1601" s="60">
        <v>1600</v>
      </c>
      <c r="B1601" s="60" t="s">
        <v>9556</v>
      </c>
      <c r="C1601" s="60" t="s">
        <v>14942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14943</v>
      </c>
      <c r="K1601" s="77" t="s">
        <v>14944</v>
      </c>
    </row>
    <row r="1602" spans="1:11" x14ac:dyDescent="0.25">
      <c r="A1602" s="60">
        <v>1601</v>
      </c>
      <c r="B1602" s="60" t="s">
        <v>115</v>
      </c>
      <c r="C1602" s="60" t="s">
        <v>14945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13622</v>
      </c>
      <c r="K1602" s="77" t="s">
        <v>14946</v>
      </c>
    </row>
    <row r="1603" spans="1:11" x14ac:dyDescent="0.25">
      <c r="A1603" s="60">
        <v>1602</v>
      </c>
      <c r="B1603" s="60" t="s">
        <v>115</v>
      </c>
      <c r="C1603" s="60" t="s">
        <v>14947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13620</v>
      </c>
      <c r="K1603" s="77" t="s">
        <v>14946</v>
      </c>
    </row>
    <row r="1604" spans="1:11" x14ac:dyDescent="0.25">
      <c r="A1604" s="60">
        <v>1603</v>
      </c>
      <c r="B1604" s="60" t="s">
        <v>115</v>
      </c>
      <c r="C1604" s="60" t="s">
        <v>14948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13492</v>
      </c>
      <c r="K1604" s="77" t="s">
        <v>14949</v>
      </c>
    </row>
    <row r="1605" spans="1:11" x14ac:dyDescent="0.25">
      <c r="A1605" s="60">
        <v>1604</v>
      </c>
      <c r="B1605" s="60" t="s">
        <v>115</v>
      </c>
      <c r="C1605" s="346" t="s">
        <v>14950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13494</v>
      </c>
      <c r="K1605" s="77" t="s">
        <v>14949</v>
      </c>
    </row>
    <row r="1606" spans="1:11" x14ac:dyDescent="0.25">
      <c r="A1606" s="60">
        <v>1605</v>
      </c>
      <c r="B1606" s="79" t="s">
        <v>41</v>
      </c>
      <c r="C1606" s="60" t="s">
        <v>10147</v>
      </c>
      <c r="D1606" s="65">
        <v>1</v>
      </c>
      <c r="E1606" s="71" t="s">
        <v>31</v>
      </c>
      <c r="F1606" s="89">
        <v>2175000</v>
      </c>
      <c r="G1606" s="69" t="s">
        <v>10148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10150</v>
      </c>
      <c r="D1607" s="65">
        <v>1</v>
      </c>
      <c r="E1607" s="71" t="s">
        <v>31</v>
      </c>
      <c r="F1607" s="89">
        <v>2175000</v>
      </c>
      <c r="G1607" s="69" t="s">
        <v>10148</v>
      </c>
      <c r="H1607" s="86" t="s">
        <v>3734</v>
      </c>
    </row>
    <row r="1608" spans="1:11" x14ac:dyDescent="0.25">
      <c r="A1608" s="60">
        <v>1607</v>
      </c>
      <c r="B1608" s="60" t="s">
        <v>10113</v>
      </c>
      <c r="C1608" s="75" t="s">
        <v>10152</v>
      </c>
      <c r="D1608" s="65">
        <v>1</v>
      </c>
      <c r="E1608" s="71" t="s">
        <v>31</v>
      </c>
      <c r="F1608" s="90">
        <v>1650000</v>
      </c>
      <c r="G1608" s="69" t="s">
        <v>9030</v>
      </c>
      <c r="H1608" s="86" t="s">
        <v>3734</v>
      </c>
    </row>
    <row r="1609" spans="1:11" x14ac:dyDescent="0.25">
      <c r="A1609" s="60">
        <v>1608</v>
      </c>
      <c r="B1609" s="60" t="s">
        <v>10113</v>
      </c>
      <c r="C1609" s="75" t="s">
        <v>10154</v>
      </c>
      <c r="D1609" s="116" t="s">
        <v>141</v>
      </c>
      <c r="E1609" s="117" t="s">
        <v>31</v>
      </c>
      <c r="F1609" s="90">
        <v>1650000</v>
      </c>
      <c r="G1609" s="69" t="s">
        <v>9030</v>
      </c>
      <c r="H1609" s="86" t="s">
        <v>3734</v>
      </c>
    </row>
    <row r="1610" spans="1:11" x14ac:dyDescent="0.25">
      <c r="A1610" s="60">
        <v>1609</v>
      </c>
      <c r="B1610" s="60" t="s">
        <v>10113</v>
      </c>
      <c r="C1610" s="75" t="s">
        <v>10155</v>
      </c>
      <c r="D1610" s="65">
        <v>1</v>
      </c>
      <c r="E1610" s="71" t="s">
        <v>31</v>
      </c>
      <c r="F1610" s="90">
        <v>1650000</v>
      </c>
      <c r="G1610" s="69" t="s">
        <v>9030</v>
      </c>
      <c r="H1610" s="86" t="s">
        <v>3734</v>
      </c>
    </row>
    <row r="1611" spans="1:11" x14ac:dyDescent="0.25">
      <c r="A1611" s="60">
        <v>1610</v>
      </c>
      <c r="B1611" s="60" t="s">
        <v>10113</v>
      </c>
      <c r="C1611" s="75" t="s">
        <v>10156</v>
      </c>
      <c r="D1611" s="65">
        <v>1</v>
      </c>
      <c r="E1611" s="71" t="s">
        <v>31</v>
      </c>
      <c r="F1611" s="90">
        <v>1650000</v>
      </c>
      <c r="G1611" s="69" t="s">
        <v>9030</v>
      </c>
      <c r="H1611" s="86" t="s">
        <v>3734</v>
      </c>
    </row>
    <row r="1612" spans="1:11" x14ac:dyDescent="0.25">
      <c r="A1612" s="60">
        <v>1611</v>
      </c>
      <c r="B1612" s="60" t="s">
        <v>10113</v>
      </c>
      <c r="C1612" s="75" t="s">
        <v>10157</v>
      </c>
      <c r="D1612" s="65">
        <v>1</v>
      </c>
      <c r="E1612" s="71" t="s">
        <v>31</v>
      </c>
      <c r="F1612" s="90">
        <v>1650000</v>
      </c>
      <c r="G1612" s="69" t="s">
        <v>9030</v>
      </c>
      <c r="H1612" s="86" t="s">
        <v>3734</v>
      </c>
    </row>
    <row r="1613" spans="1:11" x14ac:dyDescent="0.25">
      <c r="A1613" s="60">
        <v>1612</v>
      </c>
      <c r="B1613" s="60" t="s">
        <v>10113</v>
      </c>
      <c r="C1613" s="75" t="s">
        <v>10158</v>
      </c>
      <c r="D1613" s="65">
        <v>1</v>
      </c>
      <c r="E1613" s="71" t="s">
        <v>31</v>
      </c>
      <c r="F1613" s="90">
        <v>1650000</v>
      </c>
      <c r="G1613" s="69" t="s">
        <v>9030</v>
      </c>
      <c r="H1613" s="86" t="s">
        <v>3734</v>
      </c>
    </row>
    <row r="1614" spans="1:11" x14ac:dyDescent="0.25">
      <c r="A1614" s="60">
        <v>1613</v>
      </c>
      <c r="B1614" s="60" t="s">
        <v>10113</v>
      </c>
      <c r="C1614" s="75" t="s">
        <v>10139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10113</v>
      </c>
      <c r="C1615" s="75" t="s">
        <v>10140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10113</v>
      </c>
      <c r="C1616" s="75" t="s">
        <v>10141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10113</v>
      </c>
      <c r="C1617" s="78" t="s">
        <v>10142</v>
      </c>
      <c r="D1617" s="65">
        <v>1</v>
      </c>
      <c r="E1617" s="71" t="s">
        <v>31</v>
      </c>
      <c r="F1617" s="90">
        <v>1650000</v>
      </c>
      <c r="G1617" s="415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10143</v>
      </c>
      <c r="D1618" s="75">
        <v>1</v>
      </c>
      <c r="E1618" s="75" t="s">
        <v>31</v>
      </c>
      <c r="F1618" s="105">
        <v>3575000</v>
      </c>
      <c r="G1618" s="873" t="s">
        <v>10144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10145</v>
      </c>
      <c r="D1619" s="65">
        <v>1</v>
      </c>
      <c r="E1619" s="66" t="s">
        <v>31</v>
      </c>
      <c r="F1619" s="105">
        <v>3575000</v>
      </c>
      <c r="G1619" s="873"/>
      <c r="H1619" s="86" t="s">
        <v>3734</v>
      </c>
    </row>
    <row r="1620" spans="1:11" x14ac:dyDescent="0.25">
      <c r="A1620" s="60">
        <v>1619</v>
      </c>
      <c r="B1620" s="60" t="s">
        <v>10168</v>
      </c>
      <c r="C1620" s="60" t="s">
        <v>10169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8763</v>
      </c>
      <c r="K1620" s="588">
        <v>45079</v>
      </c>
    </row>
    <row r="1621" spans="1:11" x14ac:dyDescent="0.25">
      <c r="A1621" s="60">
        <v>1620</v>
      </c>
      <c r="B1621" s="60" t="s">
        <v>10168</v>
      </c>
      <c r="C1621" s="60" t="s">
        <v>10171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9748</v>
      </c>
      <c r="K1621" s="588">
        <v>45265</v>
      </c>
    </row>
    <row r="1622" spans="1:11" x14ac:dyDescent="0.25">
      <c r="A1622" s="60">
        <v>1621</v>
      </c>
      <c r="B1622" s="60" t="s">
        <v>115</v>
      </c>
      <c r="C1622" s="60" t="s">
        <v>14951</v>
      </c>
      <c r="D1622" s="65">
        <v>1</v>
      </c>
      <c r="E1622" s="66" t="s">
        <v>71</v>
      </c>
      <c r="F1622" s="89">
        <v>2175000</v>
      </c>
      <c r="G1622" s="77" t="s">
        <v>10184</v>
      </c>
      <c r="H1622" s="86" t="s">
        <v>14952</v>
      </c>
    </row>
    <row r="1623" spans="1:11" x14ac:dyDescent="0.25">
      <c r="A1623" s="60">
        <v>1622</v>
      </c>
      <c r="B1623" s="60" t="s">
        <v>115</v>
      </c>
      <c r="C1623" s="60" t="s">
        <v>14953</v>
      </c>
      <c r="D1623" s="65">
        <v>1</v>
      </c>
      <c r="E1623" s="66" t="s">
        <v>71</v>
      </c>
      <c r="F1623" s="89">
        <v>2175000</v>
      </c>
      <c r="G1623" s="77" t="s">
        <v>10184</v>
      </c>
      <c r="H1623" s="86" t="s">
        <v>14952</v>
      </c>
    </row>
    <row r="1624" spans="1:11" x14ac:dyDescent="0.25">
      <c r="A1624" s="60">
        <v>1623</v>
      </c>
      <c r="B1624" s="60" t="s">
        <v>115</v>
      </c>
      <c r="C1624" s="60" t="s">
        <v>14954</v>
      </c>
      <c r="D1624" s="65">
        <v>1</v>
      </c>
      <c r="E1624" s="66" t="s">
        <v>71</v>
      </c>
      <c r="F1624" s="89">
        <v>2175000</v>
      </c>
      <c r="G1624" s="77" t="s">
        <v>10184</v>
      </c>
      <c r="H1624" s="86" t="s">
        <v>14952</v>
      </c>
    </row>
    <row r="1625" spans="1:11" x14ac:dyDescent="0.25">
      <c r="A1625" s="60">
        <v>1624</v>
      </c>
      <c r="B1625" s="60" t="s">
        <v>115</v>
      </c>
      <c r="C1625" s="60" t="s">
        <v>14955</v>
      </c>
      <c r="D1625" s="65">
        <v>1</v>
      </c>
      <c r="E1625" s="66" t="s">
        <v>71</v>
      </c>
      <c r="F1625" s="89">
        <v>2175000</v>
      </c>
      <c r="G1625" s="77" t="s">
        <v>10184</v>
      </c>
      <c r="H1625" s="86" t="s">
        <v>14952</v>
      </c>
    </row>
    <row r="1626" spans="1:11" x14ac:dyDescent="0.25">
      <c r="A1626" s="60">
        <v>1625</v>
      </c>
      <c r="B1626" s="60" t="s">
        <v>115</v>
      </c>
      <c r="C1626" s="60" t="s">
        <v>14956</v>
      </c>
      <c r="D1626" s="65">
        <v>1</v>
      </c>
      <c r="E1626" s="66" t="s">
        <v>71</v>
      </c>
      <c r="F1626" s="89">
        <v>2175000</v>
      </c>
      <c r="G1626" s="77" t="s">
        <v>10184</v>
      </c>
      <c r="H1626" s="86" t="s">
        <v>14952</v>
      </c>
    </row>
    <row r="1627" spans="1:11" x14ac:dyDescent="0.25">
      <c r="A1627" s="60">
        <v>1626</v>
      </c>
      <c r="B1627" s="79" t="s">
        <v>10189</v>
      </c>
      <c r="C1627" s="60" t="s">
        <v>10190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10189</v>
      </c>
      <c r="C1628" s="60" t="s">
        <v>10191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14957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14958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14959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14960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14961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10189</v>
      </c>
      <c r="C1634" s="60" t="s">
        <v>10194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10189</v>
      </c>
      <c r="C1635" s="60" t="s">
        <v>10195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14962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3" t="s">
        <v>14963</v>
      </c>
      <c r="K1636" s="77" t="s">
        <v>14964</v>
      </c>
    </row>
    <row r="1637" spans="1:11" x14ac:dyDescent="0.25">
      <c r="A1637" s="60">
        <v>1636</v>
      </c>
      <c r="B1637" s="63" t="s">
        <v>3070</v>
      </c>
      <c r="C1637" s="60" t="s">
        <v>10202</v>
      </c>
      <c r="D1637" s="71">
        <v>1</v>
      </c>
      <c r="E1637" s="93" t="s">
        <v>31</v>
      </c>
      <c r="F1637" s="89">
        <v>825000</v>
      </c>
      <c r="G1637" s="86" t="s">
        <v>16396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10203</v>
      </c>
      <c r="D1638" s="71">
        <v>1</v>
      </c>
      <c r="E1638" s="93" t="s">
        <v>31</v>
      </c>
      <c r="F1638" s="89">
        <v>825000</v>
      </c>
      <c r="G1638" s="86" t="s">
        <v>16397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10204</v>
      </c>
      <c r="D1639" s="71">
        <v>1</v>
      </c>
      <c r="E1639" s="93" t="s">
        <v>31</v>
      </c>
      <c r="F1639" s="89">
        <v>825000</v>
      </c>
      <c r="G1639" s="86" t="s">
        <v>16398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10205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10206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10207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12783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15581</v>
      </c>
      <c r="D1647" s="65">
        <v>1</v>
      </c>
      <c r="E1647" s="76" t="s">
        <v>28</v>
      </c>
      <c r="F1647" s="72">
        <v>1150000</v>
      </c>
      <c r="G1647" s="69" t="s">
        <v>16403</v>
      </c>
      <c r="H1647" s="588">
        <v>44933</v>
      </c>
    </row>
    <row r="1648" spans="1:11" x14ac:dyDescent="0.25">
      <c r="A1648" s="60">
        <v>1647</v>
      </c>
      <c r="B1648" s="80" t="s">
        <v>3806</v>
      </c>
      <c r="C1648" s="60" t="s">
        <v>15582</v>
      </c>
      <c r="D1648" s="65">
        <v>1</v>
      </c>
      <c r="E1648" s="66" t="s">
        <v>31</v>
      </c>
      <c r="F1648" s="72">
        <v>1</v>
      </c>
      <c r="G1648" s="69" t="s">
        <v>16403</v>
      </c>
      <c r="H1648" s="588">
        <v>44933</v>
      </c>
    </row>
    <row r="1649" spans="1:11" x14ac:dyDescent="0.25">
      <c r="A1649" s="60">
        <v>1648</v>
      </c>
      <c r="B1649" s="80" t="s">
        <v>3806</v>
      </c>
      <c r="C1649" s="60" t="s">
        <v>15587</v>
      </c>
      <c r="D1649" s="108">
        <v>1</v>
      </c>
      <c r="E1649" s="93" t="s">
        <v>31</v>
      </c>
      <c r="F1649" s="72">
        <v>1</v>
      </c>
      <c r="G1649" s="69" t="s">
        <v>16403</v>
      </c>
      <c r="H1649" s="588">
        <v>44933</v>
      </c>
    </row>
    <row r="1650" spans="1:11" x14ac:dyDescent="0.25">
      <c r="A1650" s="60">
        <v>1649</v>
      </c>
      <c r="B1650" s="60" t="s">
        <v>16414</v>
      </c>
      <c r="C1650" s="75" t="s">
        <v>16415</v>
      </c>
      <c r="D1650" s="364">
        <v>1</v>
      </c>
      <c r="E1650" s="336" t="s">
        <v>31</v>
      </c>
      <c r="F1650" s="61">
        <v>1050000</v>
      </c>
      <c r="G1650" s="86" t="s">
        <v>154</v>
      </c>
      <c r="H1650" s="588">
        <v>44992</v>
      </c>
      <c r="I1650" s="353" t="s">
        <v>14994</v>
      </c>
    </row>
    <row r="1651" spans="1:11" x14ac:dyDescent="0.25">
      <c r="A1651" s="60">
        <v>1650</v>
      </c>
      <c r="B1651" s="60" t="s">
        <v>16414</v>
      </c>
      <c r="C1651" s="87" t="s">
        <v>16416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88">
        <v>44992</v>
      </c>
      <c r="I1651" s="353" t="s">
        <v>12930</v>
      </c>
    </row>
    <row r="1652" spans="1:11" x14ac:dyDescent="0.25">
      <c r="A1652" s="60">
        <v>1651</v>
      </c>
      <c r="B1652" s="60" t="s">
        <v>16414</v>
      </c>
      <c r="C1652" s="87" t="s">
        <v>16419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88">
        <v>44992</v>
      </c>
      <c r="I1652" s="353" t="s">
        <v>14640</v>
      </c>
      <c r="K1652" s="77" t="s">
        <v>16420</v>
      </c>
    </row>
    <row r="1653" spans="1:11" x14ac:dyDescent="0.25">
      <c r="A1653" s="60">
        <v>1652</v>
      </c>
      <c r="B1653" s="79" t="s">
        <v>41</v>
      </c>
      <c r="C1653" s="60" t="s">
        <v>16444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88">
        <v>45023</v>
      </c>
    </row>
    <row r="1654" spans="1:11" x14ac:dyDescent="0.25">
      <c r="A1654" s="60">
        <v>1653</v>
      </c>
      <c r="B1654" s="79" t="s">
        <v>41</v>
      </c>
      <c r="C1654" s="60" t="s">
        <v>16442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88">
        <v>45023</v>
      </c>
    </row>
    <row r="1655" spans="1:11" x14ac:dyDescent="0.25">
      <c r="A1655" s="60">
        <v>1654</v>
      </c>
      <c r="B1655" s="60" t="s">
        <v>16414</v>
      </c>
      <c r="C1655" s="60" t="s">
        <v>16459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88">
        <v>45023</v>
      </c>
      <c r="I1655" s="60" t="s">
        <v>13244</v>
      </c>
      <c r="K1655" s="77" t="s">
        <v>16458</v>
      </c>
    </row>
    <row r="1656" spans="1:11" x14ac:dyDescent="0.25">
      <c r="A1656" s="60">
        <v>1655</v>
      </c>
      <c r="B1656" s="60" t="s">
        <v>16414</v>
      </c>
      <c r="C1656" s="60" t="s">
        <v>16460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88">
        <v>45023</v>
      </c>
      <c r="I1656" s="60" t="s">
        <v>13246</v>
      </c>
      <c r="K1656" s="77" t="s">
        <v>16458</v>
      </c>
    </row>
    <row r="1657" spans="1:11" x14ac:dyDescent="0.25">
      <c r="A1657" s="60">
        <v>1656</v>
      </c>
      <c r="B1657" s="60" t="s">
        <v>115</v>
      </c>
      <c r="C1657" s="75" t="s">
        <v>16462</v>
      </c>
      <c r="D1657" s="364">
        <v>1</v>
      </c>
      <c r="E1657" s="336" t="s">
        <v>71</v>
      </c>
      <c r="F1657" s="61">
        <v>2175000</v>
      </c>
      <c r="G1657" s="86" t="s">
        <v>1146</v>
      </c>
      <c r="H1657" s="588">
        <v>45023</v>
      </c>
      <c r="I1657" s="60" t="s">
        <v>13136</v>
      </c>
      <c r="K1657" s="77" t="s">
        <v>16461</v>
      </c>
    </row>
    <row r="1658" spans="1:11" x14ac:dyDescent="0.25">
      <c r="A1658" s="60">
        <v>1657</v>
      </c>
      <c r="B1658" s="60" t="s">
        <v>115</v>
      </c>
      <c r="C1658" s="87" t="s">
        <v>16463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88">
        <v>45023</v>
      </c>
      <c r="I1658" s="60" t="s">
        <v>12922</v>
      </c>
      <c r="K1658" s="77" t="s">
        <v>16461</v>
      </c>
    </row>
    <row r="1659" spans="1:11" x14ac:dyDescent="0.25">
      <c r="A1659" s="60">
        <v>1658</v>
      </c>
      <c r="B1659" s="80" t="s">
        <v>16452</v>
      </c>
      <c r="C1659" s="60" t="s">
        <v>13397</v>
      </c>
      <c r="D1659" s="65">
        <v>1</v>
      </c>
      <c r="E1659" s="66" t="s">
        <v>31</v>
      </c>
      <c r="F1659" s="67">
        <v>1</v>
      </c>
      <c r="G1659" s="69" t="s">
        <v>16453</v>
      </c>
      <c r="H1659" s="588">
        <v>45023</v>
      </c>
    </row>
    <row r="1660" spans="1:11" x14ac:dyDescent="0.25">
      <c r="A1660" s="60">
        <v>1659</v>
      </c>
      <c r="B1660" s="80" t="s">
        <v>16452</v>
      </c>
      <c r="C1660" s="60" t="s">
        <v>8388</v>
      </c>
      <c r="D1660" s="65">
        <v>1</v>
      </c>
      <c r="E1660" s="92" t="s">
        <v>31</v>
      </c>
      <c r="F1660" s="67">
        <v>1</v>
      </c>
      <c r="G1660" s="69" t="s">
        <v>16453</v>
      </c>
      <c r="H1660" s="588">
        <v>45023</v>
      </c>
    </row>
    <row r="1661" spans="1:11" x14ac:dyDescent="0.25">
      <c r="A1661" s="60">
        <v>1660</v>
      </c>
      <c r="B1661" s="80" t="s">
        <v>16452</v>
      </c>
      <c r="C1661" s="77" t="s">
        <v>15862</v>
      </c>
      <c r="D1661" s="75">
        <v>1</v>
      </c>
      <c r="E1661" s="92" t="s">
        <v>31</v>
      </c>
      <c r="F1661" s="105">
        <v>1</v>
      </c>
      <c r="G1661" s="69" t="s">
        <v>16453</v>
      </c>
      <c r="H1661" s="588">
        <v>45023</v>
      </c>
    </row>
    <row r="1662" spans="1:11" x14ac:dyDescent="0.25">
      <c r="A1662" s="60">
        <v>1661</v>
      </c>
      <c r="B1662" s="80" t="s">
        <v>16452</v>
      </c>
      <c r="C1662" s="60" t="s">
        <v>8386</v>
      </c>
      <c r="D1662" s="65">
        <v>1</v>
      </c>
      <c r="E1662" s="92" t="s">
        <v>31</v>
      </c>
      <c r="F1662" s="72">
        <v>1</v>
      </c>
      <c r="G1662" s="69" t="s">
        <v>16453</v>
      </c>
      <c r="H1662" s="588">
        <v>45023</v>
      </c>
    </row>
    <row r="1663" spans="1:11" x14ac:dyDescent="0.25">
      <c r="A1663" s="60">
        <v>1662</v>
      </c>
      <c r="B1663" s="80" t="s">
        <v>16452</v>
      </c>
      <c r="C1663" s="60" t="s">
        <v>13609</v>
      </c>
      <c r="D1663" s="512">
        <v>1</v>
      </c>
      <c r="E1663" s="92" t="s">
        <v>31</v>
      </c>
      <c r="F1663" s="394">
        <v>1</v>
      </c>
      <c r="G1663" s="69" t="s">
        <v>16453</v>
      </c>
      <c r="H1663" s="588">
        <v>45023</v>
      </c>
    </row>
    <row r="1664" spans="1:11" x14ac:dyDescent="0.25">
      <c r="A1664" s="60">
        <v>1663</v>
      </c>
      <c r="B1664" s="80" t="s">
        <v>16452</v>
      </c>
      <c r="C1664" s="60" t="s">
        <v>15865</v>
      </c>
      <c r="D1664" s="65">
        <v>1</v>
      </c>
      <c r="E1664" s="92" t="s">
        <v>31</v>
      </c>
      <c r="F1664" s="72">
        <v>1</v>
      </c>
      <c r="G1664" s="69" t="s">
        <v>16453</v>
      </c>
      <c r="H1664" s="588">
        <v>45023</v>
      </c>
    </row>
    <row r="1665" spans="1:8" x14ac:dyDescent="0.25">
      <c r="A1665" s="60">
        <v>1664</v>
      </c>
      <c r="B1665" s="79" t="s">
        <v>16485</v>
      </c>
      <c r="C1665" s="60" t="s">
        <v>16486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88">
        <v>45084</v>
      </c>
    </row>
    <row r="1666" spans="1:8" x14ac:dyDescent="0.25">
      <c r="A1666" s="60">
        <v>1665</v>
      </c>
      <c r="B1666" s="79" t="s">
        <v>16485</v>
      </c>
      <c r="C1666" s="203" t="s">
        <v>16487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88">
        <v>45084</v>
      </c>
    </row>
    <row r="1667" spans="1:8" x14ac:dyDescent="0.25">
      <c r="A1667" s="60">
        <v>1666</v>
      </c>
      <c r="B1667" s="60" t="s">
        <v>16533</v>
      </c>
      <c r="C1667" s="60" t="s">
        <v>15577</v>
      </c>
      <c r="D1667" s="65">
        <v>1</v>
      </c>
      <c r="E1667" s="66" t="s">
        <v>31</v>
      </c>
      <c r="F1667" s="72">
        <v>925000</v>
      </c>
      <c r="G1667" s="69" t="s">
        <v>8372</v>
      </c>
      <c r="H1667" s="588">
        <v>45084</v>
      </c>
    </row>
    <row r="1668" spans="1:8" x14ac:dyDescent="0.25">
      <c r="A1668" s="60">
        <v>1667</v>
      </c>
      <c r="B1668" s="80" t="s">
        <v>14556</v>
      </c>
      <c r="C1668" s="60" t="s">
        <v>15590</v>
      </c>
      <c r="D1668" s="108">
        <v>1</v>
      </c>
      <c r="E1668" s="92" t="s">
        <v>31</v>
      </c>
      <c r="F1668" s="72">
        <v>1</v>
      </c>
      <c r="G1668" s="69" t="s">
        <v>8372</v>
      </c>
      <c r="H1668" s="588">
        <v>45084</v>
      </c>
    </row>
    <row r="1669" spans="1:8" x14ac:dyDescent="0.25">
      <c r="A1669" s="60">
        <v>1668</v>
      </c>
      <c r="B1669" s="80" t="s">
        <v>14556</v>
      </c>
      <c r="C1669" s="60" t="s">
        <v>15592</v>
      </c>
      <c r="D1669" s="65">
        <v>1</v>
      </c>
      <c r="E1669" s="92" t="s">
        <v>31</v>
      </c>
      <c r="F1669" s="67">
        <v>1</v>
      </c>
      <c r="G1669" s="69" t="s">
        <v>8372</v>
      </c>
      <c r="H1669" s="588">
        <v>45084</v>
      </c>
    </row>
    <row r="1670" spans="1:8" x14ac:dyDescent="0.25">
      <c r="A1670" s="60">
        <v>1669</v>
      </c>
      <c r="B1670" s="80" t="s">
        <v>14556</v>
      </c>
      <c r="C1670" s="60" t="s">
        <v>15586</v>
      </c>
      <c r="D1670" s="65">
        <v>1</v>
      </c>
      <c r="E1670" s="71" t="s">
        <v>31</v>
      </c>
      <c r="F1670" s="72">
        <v>1</v>
      </c>
      <c r="G1670" s="69" t="s">
        <v>8372</v>
      </c>
      <c r="H1670" s="588">
        <v>45084</v>
      </c>
    </row>
    <row r="1671" spans="1:8" x14ac:dyDescent="0.25">
      <c r="A1671" s="60">
        <v>1670</v>
      </c>
      <c r="B1671" s="63" t="s">
        <v>16530</v>
      </c>
      <c r="C1671" s="60" t="s">
        <v>16529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88">
        <v>45084</v>
      </c>
    </row>
    <row r="1672" spans="1:8" x14ac:dyDescent="0.25">
      <c r="A1672" s="60">
        <v>1671</v>
      </c>
      <c r="B1672" s="63" t="s">
        <v>16530</v>
      </c>
      <c r="C1672" s="60" t="s">
        <v>16527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88">
        <v>45084</v>
      </c>
    </row>
    <row r="1673" spans="1:8" x14ac:dyDescent="0.25">
      <c r="A1673" s="60">
        <v>1672</v>
      </c>
      <c r="B1673" s="63" t="s">
        <v>16530</v>
      </c>
      <c r="C1673" s="60" t="s">
        <v>16528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88">
        <v>45084</v>
      </c>
    </row>
    <row r="1674" spans="1:8" x14ac:dyDescent="0.25">
      <c r="A1674" s="60">
        <v>1673</v>
      </c>
      <c r="B1674" s="63" t="s">
        <v>9376</v>
      </c>
      <c r="C1674" s="75" t="s">
        <v>16509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88">
        <v>45084</v>
      </c>
    </row>
    <row r="1675" spans="1:8" x14ac:dyDescent="0.25">
      <c r="A1675" s="60">
        <v>1674</v>
      </c>
      <c r="B1675" s="63" t="s">
        <v>9376</v>
      </c>
      <c r="C1675" s="75" t="s">
        <v>16508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88">
        <v>45084</v>
      </c>
    </row>
    <row r="1676" spans="1:8" x14ac:dyDescent="0.25">
      <c r="A1676" s="60">
        <v>1675</v>
      </c>
      <c r="B1676" s="63" t="s">
        <v>9376</v>
      </c>
      <c r="C1676" s="75" t="s">
        <v>16507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88">
        <v>45084</v>
      </c>
    </row>
    <row r="1677" spans="1:8" x14ac:dyDescent="0.25">
      <c r="A1677" s="60">
        <v>1676</v>
      </c>
      <c r="B1677" s="63" t="s">
        <v>9376</v>
      </c>
      <c r="C1677" s="75" t="s">
        <v>16506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88">
        <v>45084</v>
      </c>
    </row>
    <row r="1678" spans="1:8" x14ac:dyDescent="0.25">
      <c r="A1678" s="60">
        <v>1677</v>
      </c>
      <c r="B1678" s="79" t="s">
        <v>16532</v>
      </c>
      <c r="C1678" s="87" t="s">
        <v>16522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88">
        <v>45084</v>
      </c>
    </row>
    <row r="1679" spans="1:8" x14ac:dyDescent="0.25">
      <c r="A1679" s="60">
        <v>1678</v>
      </c>
      <c r="B1679" s="60" t="s">
        <v>115</v>
      </c>
      <c r="C1679" s="60" t="s">
        <v>9417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88">
        <v>45084</v>
      </c>
    </row>
    <row r="1680" spans="1:8" x14ac:dyDescent="0.25">
      <c r="A1680" s="60">
        <v>1679</v>
      </c>
      <c r="B1680" s="60" t="s">
        <v>115</v>
      </c>
      <c r="C1680" s="60" t="s">
        <v>9540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88">
        <v>45084</v>
      </c>
    </row>
    <row r="1681" spans="1:11" x14ac:dyDescent="0.25">
      <c r="A1681" s="60">
        <v>1680</v>
      </c>
      <c r="B1681" s="60" t="s">
        <v>115</v>
      </c>
      <c r="C1681" s="60" t="s">
        <v>9199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88">
        <v>45084</v>
      </c>
    </row>
    <row r="1682" spans="1:11" x14ac:dyDescent="0.25">
      <c r="A1682" s="60">
        <v>1681</v>
      </c>
      <c r="B1682" s="60" t="s">
        <v>207</v>
      </c>
      <c r="C1682" s="60" t="s">
        <v>16592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88">
        <v>45145</v>
      </c>
      <c r="I1682" s="353" t="s">
        <v>15066</v>
      </c>
      <c r="K1682" s="77" t="s">
        <v>16593</v>
      </c>
    </row>
    <row r="1683" spans="1:11" x14ac:dyDescent="0.25">
      <c r="A1683" s="60">
        <v>1682</v>
      </c>
      <c r="B1683" s="79" t="s">
        <v>16532</v>
      </c>
      <c r="C1683" s="60" t="s">
        <v>16588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88">
        <v>45145</v>
      </c>
    </row>
    <row r="1684" spans="1:11" x14ac:dyDescent="0.25">
      <c r="A1684" s="60">
        <v>1683</v>
      </c>
      <c r="B1684" s="79" t="s">
        <v>16532</v>
      </c>
      <c r="C1684" s="60" t="s">
        <v>16589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88">
        <v>45145</v>
      </c>
    </row>
    <row r="1685" spans="1:11" x14ac:dyDescent="0.25">
      <c r="A1685" s="60">
        <v>1684</v>
      </c>
      <c r="B1685" s="79" t="s">
        <v>41</v>
      </c>
      <c r="C1685" s="60" t="s">
        <v>16446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88">
        <v>45206</v>
      </c>
    </row>
    <row r="1686" spans="1:11" x14ac:dyDescent="0.25">
      <c r="A1686" s="60">
        <v>1685</v>
      </c>
      <c r="B1686" s="79" t="s">
        <v>41</v>
      </c>
      <c r="C1686" s="60" t="s">
        <v>16443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88">
        <v>45206</v>
      </c>
    </row>
    <row r="1687" spans="1:11" x14ac:dyDescent="0.25">
      <c r="A1687" s="60">
        <v>1686</v>
      </c>
      <c r="B1687" s="79" t="s">
        <v>41</v>
      </c>
      <c r="C1687" s="60" t="s">
        <v>16441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88">
        <v>45206</v>
      </c>
    </row>
    <row r="1688" spans="1:11" x14ac:dyDescent="0.25">
      <c r="A1688" s="60">
        <v>1687</v>
      </c>
      <c r="B1688" s="79" t="s">
        <v>41</v>
      </c>
      <c r="C1688" s="60" t="s">
        <v>16445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88">
        <v>45206</v>
      </c>
    </row>
    <row r="1689" spans="1:11" x14ac:dyDescent="0.25">
      <c r="A1689" s="60">
        <v>1688</v>
      </c>
      <c r="B1689" s="60" t="s">
        <v>2490</v>
      </c>
      <c r="C1689" s="91" t="s">
        <v>15559</v>
      </c>
      <c r="D1689" s="65">
        <v>1</v>
      </c>
      <c r="E1689" s="76" t="s">
        <v>31</v>
      </c>
      <c r="F1689" s="68">
        <v>1150000</v>
      </c>
      <c r="G1689" s="86" t="s">
        <v>16657</v>
      </c>
      <c r="H1689" s="588">
        <v>45206</v>
      </c>
    </row>
    <row r="1690" spans="1:11" x14ac:dyDescent="0.25">
      <c r="A1690" s="60">
        <v>1689</v>
      </c>
      <c r="B1690" s="60" t="s">
        <v>2490</v>
      </c>
      <c r="C1690" s="60" t="s">
        <v>15575</v>
      </c>
      <c r="D1690" s="65">
        <v>1</v>
      </c>
      <c r="E1690" s="71" t="s">
        <v>31</v>
      </c>
      <c r="F1690" s="68">
        <v>1150000</v>
      </c>
      <c r="G1690" s="86" t="s">
        <v>16657</v>
      </c>
      <c r="H1690" s="588">
        <v>45206</v>
      </c>
    </row>
    <row r="1691" spans="1:11" x14ac:dyDescent="0.25">
      <c r="A1691" s="60">
        <v>1690</v>
      </c>
      <c r="B1691" s="60" t="s">
        <v>2490</v>
      </c>
      <c r="C1691" s="71" t="s">
        <v>15573</v>
      </c>
      <c r="D1691" s="72">
        <v>1</v>
      </c>
      <c r="E1691" s="71" t="s">
        <v>31</v>
      </c>
      <c r="F1691" s="68">
        <v>1150000</v>
      </c>
      <c r="G1691" s="86" t="s">
        <v>16657</v>
      </c>
      <c r="H1691" s="588">
        <v>45206</v>
      </c>
    </row>
    <row r="1692" spans="1:11" x14ac:dyDescent="0.25">
      <c r="A1692" s="60">
        <v>1691</v>
      </c>
      <c r="B1692" s="60" t="s">
        <v>2490</v>
      </c>
      <c r="C1692" s="91" t="s">
        <v>15579</v>
      </c>
      <c r="D1692" s="65">
        <v>1</v>
      </c>
      <c r="E1692" s="71" t="s">
        <v>31</v>
      </c>
      <c r="F1692" s="68">
        <v>1150000</v>
      </c>
      <c r="G1692" s="86" t="s">
        <v>16657</v>
      </c>
      <c r="H1692" s="588">
        <v>45206</v>
      </c>
    </row>
    <row r="1693" spans="1:11" x14ac:dyDescent="0.25">
      <c r="A1693" s="60">
        <v>1692</v>
      </c>
      <c r="B1693" s="79" t="s">
        <v>16532</v>
      </c>
      <c r="C1693" s="60" t="s">
        <v>16603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88">
        <v>45206</v>
      </c>
    </row>
    <row r="1694" spans="1:11" x14ac:dyDescent="0.25">
      <c r="A1694" s="60">
        <v>1693</v>
      </c>
      <c r="B1694" s="79" t="s">
        <v>16532</v>
      </c>
      <c r="C1694" s="60" t="s">
        <v>16604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88">
        <v>45206</v>
      </c>
    </row>
    <row r="1695" spans="1:11" x14ac:dyDescent="0.25">
      <c r="A1695" s="60">
        <v>1694</v>
      </c>
      <c r="B1695" s="79" t="s">
        <v>16532</v>
      </c>
      <c r="C1695" s="60" t="s">
        <v>16605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88">
        <v>45206</v>
      </c>
    </row>
    <row r="1696" spans="1:11" x14ac:dyDescent="0.25">
      <c r="A1696" s="60">
        <v>1695</v>
      </c>
      <c r="B1696" s="79" t="s">
        <v>16532</v>
      </c>
      <c r="C1696" s="60" t="s">
        <v>16606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88">
        <v>45206</v>
      </c>
    </row>
    <row r="1697" spans="1:8" x14ac:dyDescent="0.25">
      <c r="A1697" s="60">
        <v>1696</v>
      </c>
      <c r="B1697" s="79" t="s">
        <v>16532</v>
      </c>
      <c r="C1697" s="60" t="s">
        <v>16660</v>
      </c>
      <c r="D1697" s="65">
        <v>1</v>
      </c>
      <c r="E1697" s="92" t="s">
        <v>31</v>
      </c>
      <c r="F1697" s="72">
        <v>1650000</v>
      </c>
      <c r="G1697" s="86" t="s">
        <v>16657</v>
      </c>
      <c r="H1697" s="588">
        <v>45206</v>
      </c>
    </row>
    <row r="1698" spans="1:8" x14ac:dyDescent="0.25">
      <c r="A1698" s="60">
        <v>1697</v>
      </c>
      <c r="B1698" s="79" t="s">
        <v>16532</v>
      </c>
      <c r="C1698" s="60" t="s">
        <v>16661</v>
      </c>
      <c r="D1698" s="65">
        <v>1</v>
      </c>
      <c r="E1698" s="76" t="s">
        <v>31</v>
      </c>
      <c r="F1698" s="72">
        <v>1650000</v>
      </c>
      <c r="G1698" s="86" t="s">
        <v>16657</v>
      </c>
      <c r="H1698" s="588">
        <v>45206</v>
      </c>
    </row>
    <row r="1699" spans="1:8" x14ac:dyDescent="0.25">
      <c r="A1699" s="60">
        <v>1698</v>
      </c>
      <c r="B1699" s="79" t="s">
        <v>16532</v>
      </c>
      <c r="C1699" s="60" t="s">
        <v>16662</v>
      </c>
      <c r="D1699" s="65">
        <v>1</v>
      </c>
      <c r="E1699" s="76" t="s">
        <v>31</v>
      </c>
      <c r="F1699" s="72">
        <v>1650000</v>
      </c>
      <c r="G1699" s="86" t="s">
        <v>16657</v>
      </c>
      <c r="H1699" s="588">
        <v>45206</v>
      </c>
    </row>
    <row r="1700" spans="1:8" x14ac:dyDescent="0.25">
      <c r="A1700" s="60">
        <v>1699</v>
      </c>
      <c r="B1700" s="79" t="s">
        <v>16532</v>
      </c>
      <c r="C1700" s="60" t="s">
        <v>16663</v>
      </c>
      <c r="D1700" s="88">
        <v>1</v>
      </c>
      <c r="E1700" s="66" t="s">
        <v>31</v>
      </c>
      <c r="F1700" s="72">
        <v>1650000</v>
      </c>
      <c r="G1700" s="86" t="s">
        <v>16657</v>
      </c>
      <c r="H1700" s="588">
        <v>45206</v>
      </c>
    </row>
    <row r="1701" spans="1:8" x14ac:dyDescent="0.25">
      <c r="A1701" s="60">
        <v>1700</v>
      </c>
      <c r="B1701" s="79" t="s">
        <v>101</v>
      </c>
      <c r="C1701" s="60" t="s">
        <v>15542</v>
      </c>
      <c r="D1701" s="65">
        <v>1</v>
      </c>
      <c r="E1701" s="71" t="s">
        <v>31</v>
      </c>
      <c r="F1701" s="67">
        <v>3575000</v>
      </c>
      <c r="G1701" s="69" t="s">
        <v>16453</v>
      </c>
      <c r="H1701" s="588">
        <v>45206</v>
      </c>
    </row>
    <row r="1702" spans="1:8" x14ac:dyDescent="0.25">
      <c r="A1702" s="60">
        <v>1701</v>
      </c>
      <c r="B1702" s="79" t="s">
        <v>101</v>
      </c>
      <c r="C1702" s="60" t="s">
        <v>15544</v>
      </c>
      <c r="D1702" s="88">
        <v>1</v>
      </c>
      <c r="E1702" s="66" t="s">
        <v>31</v>
      </c>
      <c r="F1702" s="67">
        <v>3575000</v>
      </c>
      <c r="G1702" s="69" t="s">
        <v>16453</v>
      </c>
      <c r="H1702" s="588">
        <v>45206</v>
      </c>
    </row>
    <row r="1703" spans="1:8" x14ac:dyDescent="0.25">
      <c r="A1703" s="60">
        <v>1702</v>
      </c>
      <c r="B1703" s="79" t="s">
        <v>101</v>
      </c>
      <c r="C1703" s="60" t="s">
        <v>15546</v>
      </c>
      <c r="D1703" s="65">
        <v>1</v>
      </c>
      <c r="E1703" s="66" t="s">
        <v>31</v>
      </c>
      <c r="F1703" s="67">
        <v>3575000</v>
      </c>
      <c r="G1703" s="69" t="s">
        <v>16453</v>
      </c>
      <c r="H1703" s="588">
        <v>45206</v>
      </c>
    </row>
    <row r="1704" spans="1:8" x14ac:dyDescent="0.25">
      <c r="A1704" s="60">
        <v>1703</v>
      </c>
      <c r="B1704" s="80" t="s">
        <v>16641</v>
      </c>
      <c r="C1704" s="75" t="s">
        <v>16644</v>
      </c>
      <c r="D1704" s="65">
        <v>1</v>
      </c>
      <c r="E1704" s="66" t="s">
        <v>31</v>
      </c>
      <c r="F1704" s="67">
        <v>825000</v>
      </c>
      <c r="G1704" s="69" t="s">
        <v>16453</v>
      </c>
      <c r="H1704" s="588">
        <v>45206</v>
      </c>
    </row>
    <row r="1705" spans="1:8" x14ac:dyDescent="0.25">
      <c r="A1705" s="60">
        <v>1704</v>
      </c>
      <c r="B1705" s="80" t="s">
        <v>16641</v>
      </c>
      <c r="C1705" s="87" t="s">
        <v>16647</v>
      </c>
      <c r="D1705" s="65">
        <v>1</v>
      </c>
      <c r="E1705" s="60" t="s">
        <v>28</v>
      </c>
      <c r="F1705" s="67">
        <v>825000</v>
      </c>
      <c r="G1705" s="69" t="s">
        <v>16453</v>
      </c>
      <c r="H1705" s="588">
        <v>45206</v>
      </c>
    </row>
    <row r="1706" spans="1:8" x14ac:dyDescent="0.25">
      <c r="A1706" s="60">
        <v>1705</v>
      </c>
      <c r="B1706" s="80" t="s">
        <v>16641</v>
      </c>
      <c r="C1706" s="87" t="s">
        <v>16646</v>
      </c>
      <c r="D1706" s="65">
        <v>1</v>
      </c>
      <c r="E1706" s="60" t="s">
        <v>28</v>
      </c>
      <c r="F1706" s="67">
        <v>825000</v>
      </c>
      <c r="G1706" s="69" t="s">
        <v>16453</v>
      </c>
      <c r="H1706" s="588">
        <v>45206</v>
      </c>
    </row>
    <row r="1707" spans="1:8" x14ac:dyDescent="0.25">
      <c r="A1707" s="60">
        <v>1706</v>
      </c>
      <c r="B1707" s="80" t="s">
        <v>16641</v>
      </c>
      <c r="C1707" s="87" t="s">
        <v>16645</v>
      </c>
      <c r="D1707" s="65">
        <v>1</v>
      </c>
      <c r="E1707" s="60" t="s">
        <v>31</v>
      </c>
      <c r="F1707" s="67">
        <v>825000</v>
      </c>
      <c r="G1707" s="69" t="s">
        <v>16453</v>
      </c>
      <c r="H1707" s="588">
        <v>45206</v>
      </c>
    </row>
    <row r="1708" spans="1:8" x14ac:dyDescent="0.25">
      <c r="A1708" s="60">
        <v>1707</v>
      </c>
      <c r="B1708" s="111" t="s">
        <v>16711</v>
      </c>
      <c r="C1708" s="64" t="s">
        <v>16712</v>
      </c>
      <c r="D1708" s="65">
        <v>1</v>
      </c>
      <c r="E1708" s="71" t="s">
        <v>31</v>
      </c>
      <c r="F1708" s="67">
        <v>1</v>
      </c>
      <c r="G1708" s="60" t="s">
        <v>16710</v>
      </c>
      <c r="H1708" s="588">
        <v>45267</v>
      </c>
    </row>
    <row r="1709" spans="1:8" x14ac:dyDescent="0.25">
      <c r="A1709" s="60">
        <v>1708</v>
      </c>
      <c r="B1709" s="60" t="s">
        <v>16414</v>
      </c>
      <c r="C1709" s="60" t="s">
        <v>16713</v>
      </c>
      <c r="D1709" s="137" t="s">
        <v>141</v>
      </c>
      <c r="E1709" s="71" t="s">
        <v>31</v>
      </c>
      <c r="F1709" s="67">
        <v>1050000</v>
      </c>
      <c r="G1709" s="60" t="s">
        <v>16710</v>
      </c>
      <c r="H1709" s="588">
        <v>45267</v>
      </c>
    </row>
    <row r="1710" spans="1:8" x14ac:dyDescent="0.25">
      <c r="A1710" s="60">
        <v>1709</v>
      </c>
      <c r="B1710" s="79" t="s">
        <v>41</v>
      </c>
      <c r="C1710" s="64" t="s">
        <v>16674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88">
        <v>45267</v>
      </c>
    </row>
    <row r="1711" spans="1:8" x14ac:dyDescent="0.25">
      <c r="A1711" s="60">
        <v>1710</v>
      </c>
      <c r="B1711" s="79" t="s">
        <v>41</v>
      </c>
      <c r="C1711" s="64" t="s">
        <v>16675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88">
        <v>45267</v>
      </c>
    </row>
    <row r="1712" spans="1:8" x14ac:dyDescent="0.25">
      <c r="A1712" s="60">
        <v>1711</v>
      </c>
      <c r="B1712" s="79" t="s">
        <v>41</v>
      </c>
      <c r="C1712" s="64" t="s">
        <v>16676</v>
      </c>
      <c r="D1712" s="108">
        <v>1</v>
      </c>
      <c r="E1712" s="92" t="s">
        <v>31</v>
      </c>
      <c r="F1712" s="67">
        <v>4250000</v>
      </c>
      <c r="G1712" s="69" t="s">
        <v>16716</v>
      </c>
      <c r="H1712" s="588">
        <v>45267</v>
      </c>
    </row>
    <row r="1713" spans="1:8" x14ac:dyDescent="0.25">
      <c r="A1713" s="60">
        <v>1712</v>
      </c>
      <c r="B1713" s="79" t="s">
        <v>41</v>
      </c>
      <c r="C1713" s="64" t="s">
        <v>16677</v>
      </c>
      <c r="D1713" s="65">
        <v>1</v>
      </c>
      <c r="E1713" s="92" t="s">
        <v>31</v>
      </c>
      <c r="F1713" s="67">
        <v>4250000</v>
      </c>
      <c r="G1713" s="69" t="s">
        <v>16716</v>
      </c>
      <c r="H1713" s="588">
        <v>45267</v>
      </c>
    </row>
    <row r="1714" spans="1:8" x14ac:dyDescent="0.25">
      <c r="A1714" s="60">
        <v>1713</v>
      </c>
      <c r="B1714" s="60" t="s">
        <v>16796</v>
      </c>
      <c r="C1714" s="60" t="s">
        <v>16811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16828</v>
      </c>
    </row>
    <row r="1715" spans="1:8" x14ac:dyDescent="0.25">
      <c r="A1715" s="60">
        <v>1714</v>
      </c>
      <c r="B1715" s="60" t="s">
        <v>16796</v>
      </c>
      <c r="C1715" s="60" t="s">
        <v>16812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16828</v>
      </c>
    </row>
    <row r="1716" spans="1:8" x14ac:dyDescent="0.25">
      <c r="A1716" s="60">
        <v>1715</v>
      </c>
      <c r="B1716" s="60" t="s">
        <v>16796</v>
      </c>
      <c r="C1716" s="60" t="s">
        <v>16819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16828</v>
      </c>
    </row>
    <row r="1717" spans="1:8" x14ac:dyDescent="0.25">
      <c r="A1717" s="60">
        <v>1716</v>
      </c>
      <c r="B1717" s="60" t="s">
        <v>16796</v>
      </c>
      <c r="C1717" s="60" t="s">
        <v>16820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16828</v>
      </c>
    </row>
    <row r="1718" spans="1:8" x14ac:dyDescent="0.25">
      <c r="A1718" s="60">
        <v>1717</v>
      </c>
      <c r="B1718" s="79" t="s">
        <v>16797</v>
      </c>
      <c r="C1718" s="60" t="s">
        <v>16826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16828</v>
      </c>
    </row>
    <row r="1719" spans="1:8" x14ac:dyDescent="0.25">
      <c r="A1719" s="60">
        <v>1718</v>
      </c>
      <c r="B1719" s="79" t="s">
        <v>16797</v>
      </c>
      <c r="C1719" s="60" t="s">
        <v>16821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16828</v>
      </c>
    </row>
    <row r="1720" spans="1:8" x14ac:dyDescent="0.25">
      <c r="A1720" s="60">
        <v>1719</v>
      </c>
      <c r="B1720" s="79" t="s">
        <v>16797</v>
      </c>
      <c r="C1720" s="60" t="s">
        <v>16822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16828</v>
      </c>
    </row>
    <row r="1721" spans="1:8" x14ac:dyDescent="0.25">
      <c r="A1721" s="60">
        <v>1720</v>
      </c>
      <c r="B1721" s="79" t="s">
        <v>16797</v>
      </c>
      <c r="C1721" s="60" t="s">
        <v>16823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16828</v>
      </c>
    </row>
    <row r="1722" spans="1:8" x14ac:dyDescent="0.25">
      <c r="A1722" s="60">
        <v>1721</v>
      </c>
      <c r="B1722" s="79" t="s">
        <v>16797</v>
      </c>
      <c r="C1722" s="60" t="s">
        <v>16824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16828</v>
      </c>
    </row>
    <row r="1723" spans="1:8" x14ac:dyDescent="0.25">
      <c r="A1723" s="60">
        <v>1722</v>
      </c>
      <c r="B1723" s="79" t="s">
        <v>16797</v>
      </c>
      <c r="C1723" s="60" t="s">
        <v>16825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16828</v>
      </c>
    </row>
    <row r="1724" spans="1:8" x14ac:dyDescent="0.25">
      <c r="A1724" s="60">
        <v>1723</v>
      </c>
      <c r="B1724" s="79" t="s">
        <v>16797</v>
      </c>
      <c r="C1724" s="60" t="s">
        <v>16827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16828</v>
      </c>
    </row>
    <row r="1725" spans="1:8" x14ac:dyDescent="0.25">
      <c r="A1725" s="60">
        <v>1724</v>
      </c>
      <c r="B1725" s="79" t="s">
        <v>41</v>
      </c>
      <c r="C1725" s="60" t="s">
        <v>16678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16828</v>
      </c>
    </row>
    <row r="1726" spans="1:8" x14ac:dyDescent="0.25">
      <c r="A1726" s="60">
        <v>1725</v>
      </c>
      <c r="B1726" s="79" t="s">
        <v>41</v>
      </c>
      <c r="C1726" s="60" t="s">
        <v>16679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16828</v>
      </c>
    </row>
    <row r="1727" spans="1:8" x14ac:dyDescent="0.25">
      <c r="A1727" s="60">
        <v>1726</v>
      </c>
      <c r="B1727" s="80" t="s">
        <v>16640</v>
      </c>
      <c r="C1727" s="60" t="s">
        <v>16642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16828</v>
      </c>
    </row>
    <row r="1728" spans="1:8" x14ac:dyDescent="0.25">
      <c r="A1728" s="60">
        <v>1727</v>
      </c>
      <c r="B1728" s="79" t="s">
        <v>16531</v>
      </c>
      <c r="C1728" s="60" t="s">
        <v>16859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16828</v>
      </c>
    </row>
    <row r="1729" spans="1:8" x14ac:dyDescent="0.25">
      <c r="A1729" s="60">
        <v>1728</v>
      </c>
      <c r="B1729" s="60" t="s">
        <v>16870</v>
      </c>
      <c r="C1729" s="60" t="s">
        <v>16871</v>
      </c>
      <c r="D1729" s="71">
        <v>1</v>
      </c>
      <c r="E1729" s="60" t="s">
        <v>31</v>
      </c>
      <c r="F1729" s="411"/>
      <c r="G1729" s="86" t="s">
        <v>8585</v>
      </c>
      <c r="H1729" s="86" t="s">
        <v>16869</v>
      </c>
    </row>
    <row r="1730" spans="1:8" x14ac:dyDescent="0.25">
      <c r="A1730" s="60">
        <v>1729</v>
      </c>
      <c r="B1730" s="60" t="s">
        <v>16870</v>
      </c>
      <c r="C1730" s="60" t="s">
        <v>16872</v>
      </c>
      <c r="D1730" s="71">
        <v>1</v>
      </c>
      <c r="E1730" s="60" t="s">
        <v>31</v>
      </c>
      <c r="F1730" s="411"/>
      <c r="G1730" s="86" t="s">
        <v>8585</v>
      </c>
      <c r="H1730" s="86" t="s">
        <v>16869</v>
      </c>
    </row>
    <row r="1731" spans="1:8" x14ac:dyDescent="0.25">
      <c r="A1731" s="60">
        <v>1730</v>
      </c>
      <c r="B1731" s="60"/>
      <c r="C1731" s="60"/>
      <c r="D1731" s="71"/>
      <c r="E1731" s="60"/>
      <c r="F1731" s="411"/>
      <c r="G1731" s="86"/>
      <c r="H1731" s="86"/>
    </row>
    <row r="1732" spans="1:8" x14ac:dyDescent="0.25">
      <c r="A1732" s="60">
        <v>1731</v>
      </c>
      <c r="B1732" s="60"/>
      <c r="C1732" s="60"/>
      <c r="D1732" s="71"/>
      <c r="E1732" s="60"/>
      <c r="F1732" s="411"/>
      <c r="G1732" s="86"/>
      <c r="H1732" s="86"/>
    </row>
    <row r="1733" spans="1:8" x14ac:dyDescent="0.25">
      <c r="A1733" s="60">
        <v>1732</v>
      </c>
      <c r="B1733" s="60"/>
      <c r="C1733" s="60"/>
      <c r="D1733" s="71"/>
      <c r="E1733" s="60"/>
      <c r="F1733" s="411"/>
      <c r="G1733" s="86"/>
      <c r="H1733" s="86"/>
    </row>
    <row r="1734" spans="1:8" x14ac:dyDescent="0.25">
      <c r="A1734" s="60">
        <v>1733</v>
      </c>
      <c r="B1734" s="60"/>
      <c r="C1734" s="60"/>
      <c r="D1734" s="71"/>
      <c r="E1734" s="60"/>
      <c r="F1734" s="411"/>
      <c r="G1734" s="86"/>
      <c r="H1734" s="86"/>
    </row>
    <row r="1735" spans="1:8" x14ac:dyDescent="0.25">
      <c r="A1735" s="60">
        <v>1734</v>
      </c>
      <c r="B1735" s="60"/>
      <c r="C1735" s="60"/>
      <c r="D1735" s="71"/>
      <c r="E1735" s="60"/>
      <c r="F1735" s="411"/>
      <c r="G1735" s="86"/>
      <c r="H1735" s="86"/>
    </row>
    <row r="1736" spans="1:8" x14ac:dyDescent="0.25">
      <c r="A1736" s="60">
        <v>1735</v>
      </c>
      <c r="B1736" s="60"/>
      <c r="C1736" s="60"/>
      <c r="D1736" s="71"/>
      <c r="E1736" s="60"/>
      <c r="F1736" s="411"/>
      <c r="G1736" s="86"/>
      <c r="H1736" s="86"/>
    </row>
    <row r="1737" spans="1:8" x14ac:dyDescent="0.25">
      <c r="A1737" s="60">
        <v>1736</v>
      </c>
      <c r="B1737" s="60"/>
      <c r="C1737" s="60"/>
      <c r="D1737" s="71"/>
      <c r="E1737" s="60"/>
      <c r="F1737" s="411"/>
      <c r="G1737" s="86"/>
      <c r="H1737" s="86"/>
    </row>
    <row r="1738" spans="1:8" x14ac:dyDescent="0.25">
      <c r="A1738" s="60">
        <v>1737</v>
      </c>
      <c r="B1738" s="60"/>
      <c r="C1738" s="60"/>
      <c r="D1738" s="71"/>
      <c r="E1738" s="60"/>
      <c r="F1738" s="411"/>
      <c r="G1738" s="86"/>
      <c r="H1738" s="86"/>
    </row>
    <row r="1739" spans="1:8" x14ac:dyDescent="0.25">
      <c r="A1739" s="60">
        <v>1738</v>
      </c>
      <c r="B1739" s="60"/>
      <c r="C1739" s="60"/>
      <c r="D1739" s="71"/>
      <c r="E1739" s="60"/>
      <c r="F1739" s="411"/>
      <c r="G1739" s="86"/>
      <c r="H1739" s="86"/>
    </row>
    <row r="1740" spans="1:8" x14ac:dyDescent="0.25">
      <c r="A1740" s="60">
        <v>1739</v>
      </c>
      <c r="B1740" s="60"/>
      <c r="C1740" s="60"/>
      <c r="D1740" s="71"/>
      <c r="E1740" s="60"/>
      <c r="F1740" s="411"/>
      <c r="G1740" s="86"/>
      <c r="H1740" s="86"/>
    </row>
    <row r="1741" spans="1:8" x14ac:dyDescent="0.25">
      <c r="A1741" s="60">
        <v>1740</v>
      </c>
      <c r="B1741" s="60"/>
      <c r="C1741" s="60"/>
      <c r="D1741" s="71"/>
      <c r="E1741" s="60"/>
      <c r="F1741" s="411"/>
      <c r="G1741" s="86"/>
      <c r="H1741" s="86"/>
    </row>
    <row r="1742" spans="1:8" x14ac:dyDescent="0.25">
      <c r="A1742" s="60">
        <v>1741</v>
      </c>
      <c r="B1742" s="60"/>
      <c r="C1742" s="60"/>
      <c r="D1742" s="71"/>
      <c r="E1742" s="60"/>
      <c r="F1742" s="411"/>
      <c r="G1742" s="86"/>
      <c r="H1742" s="86"/>
    </row>
    <row r="1743" spans="1:8" x14ac:dyDescent="0.25">
      <c r="A1743" s="60">
        <v>1742</v>
      </c>
      <c r="B1743" s="60"/>
      <c r="C1743" s="60"/>
      <c r="D1743" s="71"/>
      <c r="E1743" s="60"/>
      <c r="F1743" s="411"/>
      <c r="G1743" s="86"/>
      <c r="H1743" s="86"/>
    </row>
    <row r="1744" spans="1:8" x14ac:dyDescent="0.25">
      <c r="A1744" s="60">
        <v>1743</v>
      </c>
      <c r="B1744" s="60"/>
      <c r="C1744" s="60"/>
      <c r="D1744" s="71"/>
      <c r="E1744" s="60"/>
      <c r="F1744" s="411"/>
      <c r="G1744" s="86"/>
      <c r="H1744" s="86"/>
    </row>
    <row r="1745" spans="1:8" x14ac:dyDescent="0.25">
      <c r="A1745" s="60">
        <v>1744</v>
      </c>
      <c r="B1745" s="60"/>
      <c r="C1745" s="60"/>
      <c r="D1745" s="71"/>
      <c r="E1745" s="60"/>
      <c r="F1745" s="411"/>
      <c r="G1745" s="86"/>
      <c r="H1745" s="86"/>
    </row>
    <row r="1746" spans="1:8" x14ac:dyDescent="0.25">
      <c r="A1746" s="60">
        <v>1745</v>
      </c>
      <c r="B1746" s="60"/>
      <c r="C1746" s="60"/>
      <c r="D1746" s="71"/>
      <c r="E1746" s="60"/>
      <c r="F1746" s="411"/>
      <c r="G1746" s="86"/>
      <c r="H1746" s="86"/>
    </row>
    <row r="1747" spans="1:8" x14ac:dyDescent="0.25">
      <c r="A1747" s="60">
        <v>1746</v>
      </c>
      <c r="B1747" s="60"/>
      <c r="C1747" s="60"/>
      <c r="D1747" s="71"/>
      <c r="E1747" s="60"/>
      <c r="F1747" s="411"/>
      <c r="G1747" s="86"/>
      <c r="H1747" s="86"/>
    </row>
    <row r="1748" spans="1:8" x14ac:dyDescent="0.25">
      <c r="A1748" s="60">
        <v>1747</v>
      </c>
      <c r="B1748" s="60"/>
      <c r="C1748" s="60"/>
      <c r="D1748" s="71"/>
      <c r="E1748" s="60"/>
      <c r="F1748" s="411"/>
      <c r="G1748" s="86"/>
      <c r="H1748" s="86"/>
    </row>
    <row r="1749" spans="1:8" x14ac:dyDescent="0.25">
      <c r="A1749" s="60">
        <v>1748</v>
      </c>
      <c r="B1749" s="60"/>
      <c r="C1749" s="60"/>
      <c r="D1749" s="71"/>
      <c r="E1749" s="60"/>
      <c r="F1749" s="411"/>
      <c r="G1749" s="86"/>
      <c r="H1749" s="86"/>
    </row>
    <row r="1750" spans="1:8" x14ac:dyDescent="0.25">
      <c r="A1750" s="60">
        <v>1749</v>
      </c>
      <c r="B1750" s="60"/>
      <c r="C1750" s="60"/>
      <c r="D1750" s="71"/>
      <c r="E1750" s="60"/>
      <c r="F1750" s="411"/>
      <c r="G1750" s="86"/>
      <c r="H1750" s="86"/>
    </row>
    <row r="1751" spans="1:8" x14ac:dyDescent="0.25">
      <c r="A1751" s="60">
        <v>1750</v>
      </c>
      <c r="B1751" s="60"/>
      <c r="C1751" s="60"/>
      <c r="D1751" s="71"/>
      <c r="E1751" s="60"/>
      <c r="F1751" s="411"/>
      <c r="G1751" s="86"/>
      <c r="H1751" s="86"/>
    </row>
    <row r="1752" spans="1:8" x14ac:dyDescent="0.25">
      <c r="A1752" s="60">
        <v>1751</v>
      </c>
      <c r="B1752" s="60"/>
      <c r="C1752" s="60"/>
      <c r="D1752" s="71"/>
      <c r="E1752" s="60"/>
      <c r="F1752" s="411"/>
      <c r="G1752" s="86"/>
      <c r="H1752" s="86"/>
    </row>
    <row r="1753" spans="1:8" x14ac:dyDescent="0.25">
      <c r="A1753" s="60">
        <v>1752</v>
      </c>
      <c r="B1753" s="60"/>
      <c r="C1753" s="60"/>
      <c r="D1753" s="71"/>
      <c r="E1753" s="60"/>
      <c r="F1753" s="411"/>
      <c r="G1753" s="86"/>
      <c r="H1753" s="86"/>
    </row>
    <row r="1754" spans="1:8" x14ac:dyDescent="0.25">
      <c r="A1754" s="60">
        <v>1753</v>
      </c>
      <c r="B1754" s="60"/>
      <c r="C1754" s="60"/>
      <c r="D1754" s="71"/>
      <c r="E1754" s="60"/>
      <c r="F1754" s="411"/>
      <c r="G1754" s="86"/>
      <c r="H1754" s="86"/>
    </row>
    <row r="1755" spans="1:8" x14ac:dyDescent="0.25">
      <c r="A1755" s="60">
        <v>1754</v>
      </c>
      <c r="B1755" s="60"/>
      <c r="C1755" s="60"/>
      <c r="D1755" s="71"/>
      <c r="E1755" s="60"/>
      <c r="F1755" s="411"/>
      <c r="G1755" s="86"/>
      <c r="H1755" s="86"/>
    </row>
    <row r="1756" spans="1:8" x14ac:dyDescent="0.25">
      <c r="A1756" s="60">
        <v>1755</v>
      </c>
      <c r="B1756" s="60"/>
      <c r="C1756" s="60"/>
      <c r="D1756" s="71"/>
      <c r="E1756" s="60"/>
      <c r="F1756" s="411"/>
      <c r="G1756" s="86"/>
      <c r="H1756" s="86"/>
    </row>
    <row r="1757" spans="1:8" x14ac:dyDescent="0.25">
      <c r="A1757" s="60">
        <v>1756</v>
      </c>
      <c r="B1757" s="60"/>
      <c r="C1757" s="60"/>
      <c r="D1757" s="71"/>
      <c r="E1757" s="60"/>
      <c r="F1757" s="411"/>
      <c r="G1757" s="86"/>
      <c r="H1757" s="86"/>
    </row>
    <row r="1758" spans="1:8" x14ac:dyDescent="0.25">
      <c r="A1758" s="60">
        <v>1757</v>
      </c>
      <c r="B1758" s="60"/>
      <c r="C1758" s="60"/>
      <c r="D1758" s="71"/>
      <c r="E1758" s="60"/>
      <c r="F1758" s="411"/>
      <c r="G1758" s="86"/>
      <c r="H1758" s="86"/>
    </row>
    <row r="1759" spans="1:8" x14ac:dyDescent="0.25">
      <c r="A1759" s="60">
        <v>1758</v>
      </c>
      <c r="B1759" s="60"/>
      <c r="C1759" s="60"/>
      <c r="D1759" s="71"/>
      <c r="E1759" s="60"/>
      <c r="F1759" s="411"/>
      <c r="G1759" s="86"/>
      <c r="H1759" s="86"/>
    </row>
    <row r="1760" spans="1:8" x14ac:dyDescent="0.25">
      <c r="A1760" s="60">
        <v>1759</v>
      </c>
      <c r="B1760" s="60"/>
      <c r="C1760" s="60"/>
      <c r="D1760" s="71"/>
      <c r="E1760" s="60"/>
      <c r="F1760" s="411"/>
      <c r="G1760" s="86"/>
      <c r="H1760" s="86"/>
    </row>
    <row r="1761" spans="1:8" x14ac:dyDescent="0.25">
      <c r="A1761" s="60">
        <v>1760</v>
      </c>
      <c r="B1761" s="60"/>
      <c r="C1761" s="60"/>
      <c r="D1761" s="71"/>
      <c r="E1761" s="60"/>
      <c r="F1761" s="411"/>
      <c r="G1761" s="86"/>
      <c r="H1761" s="86"/>
    </row>
    <row r="1762" spans="1:8" x14ac:dyDescent="0.25">
      <c r="A1762" s="60">
        <v>1761</v>
      </c>
      <c r="B1762" s="60"/>
      <c r="C1762" s="60"/>
      <c r="D1762" s="71"/>
      <c r="E1762" s="60"/>
      <c r="F1762" s="411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1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1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1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1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1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1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1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1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1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1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1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1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1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1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1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1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1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1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1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1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1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1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1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1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1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1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1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1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1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1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1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1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1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1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1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1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1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1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1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1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1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1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1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1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1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1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1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1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1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1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1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1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1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1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1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1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1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1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1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1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1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1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1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1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1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1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1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1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1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1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1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1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1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1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1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1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1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1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1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1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1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1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1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1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1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1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1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1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1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1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1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1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1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1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1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1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1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1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1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1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1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1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1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1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1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1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1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1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1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1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1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1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1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1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1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1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1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1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1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1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1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67" activePane="bottomLeft" state="frozen"/>
      <selection activeCell="G623" sqref="G623"/>
      <selection pane="bottomLeft" activeCell="G581" sqref="G58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2" t="s">
        <v>14965</v>
      </c>
      <c r="C1" s="693"/>
      <c r="D1" s="3"/>
      <c r="M1" s="694" t="s">
        <v>14966</v>
      </c>
      <c r="Q1" s="14"/>
    </row>
    <row r="2" spans="1:19" ht="15.75" thickBot="1" x14ac:dyDescent="0.3">
      <c r="A2" s="695" t="s">
        <v>3</v>
      </c>
      <c r="B2" s="696" t="s">
        <v>17</v>
      </c>
      <c r="C2" s="695" t="s">
        <v>14967</v>
      </c>
      <c r="D2" s="697" t="s">
        <v>14968</v>
      </c>
      <c r="E2" s="697" t="s">
        <v>14969</v>
      </c>
      <c r="F2" s="698" t="s">
        <v>14970</v>
      </c>
      <c r="G2" s="698" t="s">
        <v>23</v>
      </c>
      <c r="H2" s="697" t="s">
        <v>578</v>
      </c>
      <c r="I2" s="699" t="s">
        <v>14971</v>
      </c>
      <c r="J2" s="699" t="s">
        <v>14972</v>
      </c>
      <c r="K2" s="699" t="s">
        <v>14973</v>
      </c>
      <c r="M2" s="700" t="s">
        <v>14970</v>
      </c>
      <c r="N2" s="700" t="s">
        <v>14967</v>
      </c>
      <c r="O2" s="700" t="s">
        <v>14968</v>
      </c>
      <c r="P2" s="701" t="s">
        <v>17</v>
      </c>
      <c r="Q2" s="700" t="s">
        <v>23</v>
      </c>
      <c r="R2" s="700" t="s">
        <v>578</v>
      </c>
      <c r="S2" s="702" t="s">
        <v>14974</v>
      </c>
    </row>
    <row r="3" spans="1:19" ht="15.75" thickTop="1" x14ac:dyDescent="0.25">
      <c r="A3" s="80">
        <v>1</v>
      </c>
      <c r="B3" s="532">
        <v>44652</v>
      </c>
      <c r="C3" s="60" t="s">
        <v>14975</v>
      </c>
      <c r="D3" s="60" t="s">
        <v>4912</v>
      </c>
      <c r="E3" s="60" t="s">
        <v>4526</v>
      </c>
      <c r="F3" s="532">
        <v>44743</v>
      </c>
      <c r="G3" s="77" t="s">
        <v>166</v>
      </c>
      <c r="H3" s="60"/>
      <c r="I3" s="60"/>
      <c r="J3" s="60"/>
      <c r="K3" s="60"/>
      <c r="M3" s="60" t="s">
        <v>6174</v>
      </c>
      <c r="N3" s="60" t="s">
        <v>14976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32">
        <v>44652</v>
      </c>
      <c r="C4" s="60" t="s">
        <v>14975</v>
      </c>
      <c r="D4" s="60" t="s">
        <v>4912</v>
      </c>
      <c r="E4" s="60" t="s">
        <v>4526</v>
      </c>
      <c r="F4" s="532">
        <v>44713</v>
      </c>
      <c r="G4" s="77" t="s">
        <v>138</v>
      </c>
      <c r="H4" s="60"/>
      <c r="I4" s="353" t="s">
        <v>13857</v>
      </c>
      <c r="J4" s="60"/>
      <c r="K4" s="60"/>
      <c r="M4" s="60" t="s">
        <v>6174</v>
      </c>
      <c r="N4" s="60" t="s">
        <v>14976</v>
      </c>
      <c r="O4" s="77">
        <v>1509219</v>
      </c>
      <c r="P4" s="77" t="s">
        <v>109</v>
      </c>
      <c r="Q4" s="60" t="s">
        <v>138</v>
      </c>
      <c r="R4" s="60"/>
      <c r="S4" s="60" t="s">
        <v>6722</v>
      </c>
    </row>
    <row r="5" spans="1:19" x14ac:dyDescent="0.25">
      <c r="A5" s="60">
        <v>3</v>
      </c>
      <c r="B5" s="532">
        <v>44652</v>
      </c>
      <c r="C5" s="60" t="s">
        <v>14975</v>
      </c>
      <c r="D5" s="60" t="s">
        <v>4910</v>
      </c>
      <c r="E5" s="60" t="s">
        <v>4526</v>
      </c>
      <c r="F5" s="532">
        <v>44713</v>
      </c>
      <c r="G5" s="77" t="s">
        <v>2744</v>
      </c>
      <c r="H5" s="60"/>
      <c r="I5" s="60" t="s">
        <v>13744</v>
      </c>
      <c r="J5" s="60">
        <v>198668</v>
      </c>
      <c r="K5" s="60"/>
      <c r="M5" s="60" t="s">
        <v>6174</v>
      </c>
      <c r="N5" s="60" t="s">
        <v>14976</v>
      </c>
      <c r="O5" s="353" t="s">
        <v>14136</v>
      </c>
      <c r="P5" s="532">
        <v>44781</v>
      </c>
      <c r="Q5" s="60" t="s">
        <v>138</v>
      </c>
      <c r="R5" s="60"/>
      <c r="S5" s="60" t="s">
        <v>6722</v>
      </c>
    </row>
    <row r="6" spans="1:19" x14ac:dyDescent="0.25">
      <c r="A6" s="60">
        <v>4</v>
      </c>
      <c r="B6" s="532">
        <v>44652</v>
      </c>
      <c r="C6" s="60" t="s">
        <v>14975</v>
      </c>
      <c r="D6" s="60" t="s">
        <v>10779</v>
      </c>
      <c r="E6" s="60" t="s">
        <v>4526</v>
      </c>
      <c r="F6" s="532">
        <v>44866</v>
      </c>
      <c r="G6" s="77" t="s">
        <v>825</v>
      </c>
      <c r="H6" s="60"/>
      <c r="I6" s="60" t="s">
        <v>13763</v>
      </c>
      <c r="J6" s="60">
        <v>186697</v>
      </c>
      <c r="K6" s="60"/>
      <c r="M6" s="491" t="s">
        <v>6174</v>
      </c>
      <c r="N6" s="491" t="s">
        <v>14976</v>
      </c>
      <c r="O6" s="625" t="s">
        <v>14131</v>
      </c>
      <c r="P6" s="704">
        <v>44781</v>
      </c>
      <c r="Q6" s="491" t="s">
        <v>1306</v>
      </c>
      <c r="R6" s="491"/>
      <c r="S6" s="614">
        <v>44603</v>
      </c>
    </row>
    <row r="7" spans="1:19" x14ac:dyDescent="0.25">
      <c r="A7" s="60">
        <v>5</v>
      </c>
      <c r="B7" s="532">
        <v>44652</v>
      </c>
      <c r="C7" s="60" t="s">
        <v>14975</v>
      </c>
      <c r="D7" s="60" t="s">
        <v>10797</v>
      </c>
      <c r="E7" s="60" t="s">
        <v>4526</v>
      </c>
      <c r="F7" s="532">
        <v>44896</v>
      </c>
      <c r="G7" s="77" t="s">
        <v>1105</v>
      </c>
      <c r="H7" s="60"/>
      <c r="I7" s="60" t="s">
        <v>13756</v>
      </c>
      <c r="J7" s="60">
        <v>85140</v>
      </c>
      <c r="K7" s="60"/>
      <c r="M7" s="60" t="s">
        <v>6174</v>
      </c>
      <c r="N7" s="60" t="s">
        <v>14976</v>
      </c>
      <c r="O7" s="353" t="s">
        <v>14977</v>
      </c>
      <c r="P7" s="53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32">
        <v>44652</v>
      </c>
      <c r="C8" s="60" t="s">
        <v>14975</v>
      </c>
      <c r="D8" s="60" t="s">
        <v>4914</v>
      </c>
      <c r="E8" s="60" t="s">
        <v>4526</v>
      </c>
      <c r="F8" s="532">
        <v>44713</v>
      </c>
      <c r="G8" s="77" t="s">
        <v>2744</v>
      </c>
      <c r="H8" s="60"/>
      <c r="I8" s="60" t="s">
        <v>13739</v>
      </c>
      <c r="J8" s="60">
        <v>198668</v>
      </c>
      <c r="K8" s="60"/>
      <c r="M8" s="60" t="s">
        <v>6174</v>
      </c>
      <c r="N8" s="60" t="s">
        <v>14976</v>
      </c>
      <c r="O8" s="353" t="s">
        <v>14978</v>
      </c>
      <c r="P8" s="53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32">
        <v>44652</v>
      </c>
      <c r="C9" s="60" t="s">
        <v>14975</v>
      </c>
      <c r="D9" s="60" t="s">
        <v>4912</v>
      </c>
      <c r="E9" s="60" t="s">
        <v>4526</v>
      </c>
      <c r="F9" s="532">
        <v>44866</v>
      </c>
      <c r="G9" s="77" t="s">
        <v>825</v>
      </c>
      <c r="H9" s="60"/>
      <c r="I9" s="60"/>
      <c r="J9" s="60">
        <v>186697</v>
      </c>
      <c r="K9" s="60"/>
      <c r="M9" s="60" t="s">
        <v>6174</v>
      </c>
      <c r="N9" s="60" t="s">
        <v>14976</v>
      </c>
      <c r="O9" s="87" t="s">
        <v>12960</v>
      </c>
      <c r="P9" s="532">
        <v>44781</v>
      </c>
      <c r="Q9" s="69" t="s">
        <v>154</v>
      </c>
      <c r="R9" s="60"/>
      <c r="S9" s="60" t="s">
        <v>7471</v>
      </c>
    </row>
    <row r="10" spans="1:19" x14ac:dyDescent="0.25">
      <c r="A10" s="60">
        <v>8</v>
      </c>
      <c r="B10" s="532">
        <v>44652</v>
      </c>
      <c r="C10" s="60" t="s">
        <v>14975</v>
      </c>
      <c r="D10" s="60" t="s">
        <v>4910</v>
      </c>
      <c r="E10" s="60" t="s">
        <v>4526</v>
      </c>
      <c r="F10" s="532">
        <v>44743</v>
      </c>
      <c r="G10" s="77" t="s">
        <v>166</v>
      </c>
      <c r="H10" s="60"/>
      <c r="I10" s="60"/>
      <c r="J10" s="60"/>
      <c r="K10" s="60"/>
      <c r="M10" s="60" t="s">
        <v>6174</v>
      </c>
      <c r="N10" s="60" t="s">
        <v>14976</v>
      </c>
      <c r="O10" s="353" t="s">
        <v>12962</v>
      </c>
      <c r="P10" s="532">
        <v>44781</v>
      </c>
      <c r="Q10" s="69" t="s">
        <v>154</v>
      </c>
      <c r="R10" s="60"/>
      <c r="S10" s="60" t="s">
        <v>7471</v>
      </c>
    </row>
    <row r="11" spans="1:19" x14ac:dyDescent="0.25">
      <c r="A11" s="60">
        <v>9</v>
      </c>
      <c r="B11" s="532">
        <v>44652</v>
      </c>
      <c r="C11" s="60" t="s">
        <v>14975</v>
      </c>
      <c r="D11" s="60" t="s">
        <v>4913</v>
      </c>
      <c r="E11" s="60" t="s">
        <v>4526</v>
      </c>
      <c r="F11" s="53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14976</v>
      </c>
      <c r="O11" s="353" t="s">
        <v>14216</v>
      </c>
      <c r="P11" s="77" t="s">
        <v>6816</v>
      </c>
      <c r="Q11" s="69" t="s">
        <v>7352</v>
      </c>
      <c r="R11" s="60"/>
      <c r="S11" s="60"/>
    </row>
    <row r="12" spans="1:19" x14ac:dyDescent="0.25">
      <c r="A12" s="60">
        <v>10</v>
      </c>
      <c r="B12" s="532">
        <v>44652</v>
      </c>
      <c r="C12" s="60" t="s">
        <v>14975</v>
      </c>
      <c r="D12" s="60" t="s">
        <v>4910</v>
      </c>
      <c r="E12" s="60" t="s">
        <v>4526</v>
      </c>
      <c r="F12" s="532">
        <v>44713</v>
      </c>
      <c r="G12" s="77" t="s">
        <v>138</v>
      </c>
      <c r="H12" s="60"/>
      <c r="I12" s="60" t="s">
        <v>13745</v>
      </c>
      <c r="J12" s="60"/>
      <c r="K12" s="60"/>
      <c r="M12" s="614">
        <v>44781</v>
      </c>
      <c r="N12" s="491" t="s">
        <v>14976</v>
      </c>
      <c r="O12" s="625" t="s">
        <v>14979</v>
      </c>
      <c r="P12" s="705" t="s">
        <v>14980</v>
      </c>
      <c r="Q12" s="491"/>
      <c r="R12" s="491"/>
      <c r="S12" s="491"/>
    </row>
    <row r="13" spans="1:19" x14ac:dyDescent="0.25">
      <c r="A13" s="60">
        <v>11</v>
      </c>
      <c r="B13" s="65" t="s">
        <v>4605</v>
      </c>
      <c r="C13" s="60" t="s">
        <v>15022</v>
      </c>
      <c r="D13" s="353" t="s">
        <v>15023</v>
      </c>
      <c r="E13" s="60" t="s">
        <v>10718</v>
      </c>
      <c r="F13" s="77" t="s">
        <v>13892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14976</v>
      </c>
      <c r="O13" s="353" t="s">
        <v>14183</v>
      </c>
      <c r="P13" s="77" t="s">
        <v>6816</v>
      </c>
      <c r="Q13" s="60" t="s">
        <v>3947</v>
      </c>
      <c r="R13" s="60"/>
      <c r="S13" s="60" t="s">
        <v>7028</v>
      </c>
    </row>
    <row r="14" spans="1:19" x14ac:dyDescent="0.25">
      <c r="A14" s="60">
        <v>12</v>
      </c>
      <c r="B14" s="65" t="s">
        <v>4605</v>
      </c>
      <c r="C14" s="60" t="s">
        <v>15022</v>
      </c>
      <c r="D14" s="353" t="s">
        <v>15024</v>
      </c>
      <c r="E14" s="60" t="s">
        <v>10718</v>
      </c>
      <c r="F14" s="77" t="s">
        <v>13892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14976</v>
      </c>
      <c r="O14" s="353" t="s">
        <v>14981</v>
      </c>
      <c r="P14" s="77" t="s">
        <v>6816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4605</v>
      </c>
      <c r="C15" s="60" t="s">
        <v>15022</v>
      </c>
      <c r="D15" s="353" t="s">
        <v>12930</v>
      </c>
      <c r="E15" s="60" t="s">
        <v>10718</v>
      </c>
      <c r="F15" s="532">
        <v>44683</v>
      </c>
      <c r="G15" s="77" t="s">
        <v>2214</v>
      </c>
      <c r="H15" s="60" t="s">
        <v>13896</v>
      </c>
      <c r="I15" s="353" t="s">
        <v>15025</v>
      </c>
      <c r="J15" s="60">
        <v>131112</v>
      </c>
      <c r="K15" s="60"/>
      <c r="M15" s="60" t="s">
        <v>6816</v>
      </c>
      <c r="N15" s="60" t="s">
        <v>14976</v>
      </c>
      <c r="O15" s="77">
        <v>4221</v>
      </c>
      <c r="P15" s="77" t="s">
        <v>7106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4605</v>
      </c>
      <c r="C16" s="60" t="s">
        <v>15022</v>
      </c>
      <c r="D16" s="353" t="s">
        <v>15026</v>
      </c>
      <c r="E16" s="60" t="s">
        <v>10718</v>
      </c>
      <c r="F16" s="532">
        <v>44775</v>
      </c>
      <c r="G16" s="77" t="s">
        <v>15027</v>
      </c>
      <c r="H16" s="60"/>
      <c r="I16" s="60"/>
      <c r="J16" s="60"/>
      <c r="K16" s="60"/>
      <c r="M16" s="60" t="s">
        <v>6816</v>
      </c>
      <c r="N16" s="60" t="s">
        <v>14982</v>
      </c>
      <c r="O16" s="60" t="s">
        <v>14983</v>
      </c>
      <c r="P16" s="77" t="s">
        <v>7106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4605</v>
      </c>
      <c r="C17" s="60" t="s">
        <v>15022</v>
      </c>
      <c r="D17" s="353" t="s">
        <v>14993</v>
      </c>
      <c r="E17" s="60" t="s">
        <v>10718</v>
      </c>
      <c r="F17" s="77" t="s">
        <v>4968</v>
      </c>
      <c r="G17" s="77" t="s">
        <v>825</v>
      </c>
      <c r="H17" s="60" t="s">
        <v>13820</v>
      </c>
      <c r="I17" s="353" t="s">
        <v>13957</v>
      </c>
      <c r="J17" s="60">
        <v>192030</v>
      </c>
      <c r="K17" s="60"/>
      <c r="M17" s="614">
        <v>44782</v>
      </c>
      <c r="N17" s="491" t="s">
        <v>14976</v>
      </c>
      <c r="O17" s="625" t="s">
        <v>12930</v>
      </c>
      <c r="P17" s="669" t="s">
        <v>7106</v>
      </c>
      <c r="Q17" s="491" t="s">
        <v>138</v>
      </c>
      <c r="R17" s="491"/>
      <c r="S17" s="491" t="s">
        <v>7420</v>
      </c>
    </row>
    <row r="18" spans="1:21" x14ac:dyDescent="0.25">
      <c r="A18" s="60">
        <v>16</v>
      </c>
      <c r="B18" s="65" t="s">
        <v>4605</v>
      </c>
      <c r="C18" s="60" t="s">
        <v>15022</v>
      </c>
      <c r="D18" s="353" t="s">
        <v>14994</v>
      </c>
      <c r="E18" s="60" t="s">
        <v>10718</v>
      </c>
      <c r="F18" s="532">
        <v>44683</v>
      </c>
      <c r="G18" s="77" t="s">
        <v>3462</v>
      </c>
      <c r="H18" s="60"/>
      <c r="I18" s="353" t="s">
        <v>13936</v>
      </c>
      <c r="J18" s="60">
        <v>343040</v>
      </c>
      <c r="K18" s="60"/>
      <c r="M18" s="218">
        <v>44782</v>
      </c>
      <c r="N18" s="60" t="s">
        <v>14976</v>
      </c>
      <c r="O18" s="353" t="s">
        <v>14104</v>
      </c>
      <c r="P18" s="77" t="s">
        <v>7106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4605</v>
      </c>
      <c r="C19" s="60" t="s">
        <v>15022</v>
      </c>
      <c r="D19" s="353" t="s">
        <v>15028</v>
      </c>
      <c r="E19" s="60" t="s">
        <v>10718</v>
      </c>
      <c r="F19" s="77" t="s">
        <v>15029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14976</v>
      </c>
      <c r="O19" s="353" t="s">
        <v>12928</v>
      </c>
      <c r="P19" s="77" t="s">
        <v>7406</v>
      </c>
      <c r="Q19" s="60" t="s">
        <v>138</v>
      </c>
      <c r="R19" s="60"/>
      <c r="S19" s="60" t="s">
        <v>7420</v>
      </c>
    </row>
    <row r="20" spans="1:21" x14ac:dyDescent="0.25">
      <c r="A20" s="60">
        <v>18</v>
      </c>
      <c r="B20" s="65" t="s">
        <v>4605</v>
      </c>
      <c r="C20" s="60" t="s">
        <v>15022</v>
      </c>
      <c r="D20" s="353" t="s">
        <v>14404</v>
      </c>
      <c r="E20" s="60" t="s">
        <v>10718</v>
      </c>
      <c r="F20" s="77" t="s">
        <v>4968</v>
      </c>
      <c r="G20" s="77" t="s">
        <v>1095</v>
      </c>
      <c r="H20" s="60"/>
      <c r="I20" s="353" t="s">
        <v>13899</v>
      </c>
      <c r="J20" s="60">
        <v>125613</v>
      </c>
      <c r="K20" s="60"/>
      <c r="M20" s="218">
        <v>44782</v>
      </c>
      <c r="N20" s="60" t="s">
        <v>14976</v>
      </c>
      <c r="O20" s="353" t="s">
        <v>12822</v>
      </c>
      <c r="P20" s="77" t="s">
        <v>7106</v>
      </c>
      <c r="Q20" s="69" t="s">
        <v>7294</v>
      </c>
      <c r="R20" s="60"/>
      <c r="S20" s="60" t="s">
        <v>453</v>
      </c>
    </row>
    <row r="21" spans="1:21" x14ac:dyDescent="0.25">
      <c r="A21" s="60">
        <v>19</v>
      </c>
      <c r="B21" s="65" t="s">
        <v>4605</v>
      </c>
      <c r="C21" s="60" t="s">
        <v>15022</v>
      </c>
      <c r="D21" s="353" t="s">
        <v>14612</v>
      </c>
      <c r="E21" s="60" t="s">
        <v>10718</v>
      </c>
      <c r="F21" s="77" t="s">
        <v>4968</v>
      </c>
      <c r="G21" s="77" t="s">
        <v>1101</v>
      </c>
      <c r="H21" s="60"/>
      <c r="I21" s="353" t="s">
        <v>13901</v>
      </c>
      <c r="J21" s="60">
        <v>150193</v>
      </c>
      <c r="K21" s="60">
        <v>210317</v>
      </c>
      <c r="M21" s="614">
        <v>44782</v>
      </c>
      <c r="N21" s="491" t="s">
        <v>14976</v>
      </c>
      <c r="O21" s="625" t="s">
        <v>14285</v>
      </c>
      <c r="P21" s="705" t="s">
        <v>14980</v>
      </c>
      <c r="Q21" s="491"/>
      <c r="R21" s="491"/>
      <c r="S21" s="491"/>
    </row>
    <row r="22" spans="1:21" x14ac:dyDescent="0.25">
      <c r="A22" s="60">
        <v>20</v>
      </c>
      <c r="B22" s="65" t="s">
        <v>4605</v>
      </c>
      <c r="C22" s="60" t="s">
        <v>15022</v>
      </c>
      <c r="D22" s="353" t="s">
        <v>14398</v>
      </c>
      <c r="E22" s="60" t="s">
        <v>10718</v>
      </c>
      <c r="F22" s="77" t="s">
        <v>13894</v>
      </c>
      <c r="G22" s="77" t="s">
        <v>3530</v>
      </c>
      <c r="H22" s="60" t="s">
        <v>13848</v>
      </c>
      <c r="I22" s="353" t="s">
        <v>13895</v>
      </c>
      <c r="J22" s="60">
        <v>121495</v>
      </c>
      <c r="K22" s="60"/>
      <c r="M22" s="218">
        <v>44782</v>
      </c>
      <c r="N22" s="60" t="s">
        <v>14976</v>
      </c>
      <c r="O22" s="353" t="s">
        <v>14267</v>
      </c>
      <c r="P22" s="77" t="s">
        <v>7106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15030</v>
      </c>
      <c r="C23" s="60" t="s">
        <v>14975</v>
      </c>
      <c r="D23" s="60" t="s">
        <v>10890</v>
      </c>
      <c r="E23" s="60" t="s">
        <v>4526</v>
      </c>
      <c r="F23" s="77" t="s">
        <v>13907</v>
      </c>
      <c r="G23" s="77" t="s">
        <v>714</v>
      </c>
      <c r="H23" s="60"/>
      <c r="I23" s="60" t="s">
        <v>13790</v>
      </c>
      <c r="J23" s="60">
        <v>192542</v>
      </c>
      <c r="K23" s="60"/>
      <c r="M23" s="218">
        <v>44782</v>
      </c>
      <c r="N23" s="60" t="s">
        <v>14976</v>
      </c>
      <c r="O23" s="353" t="s">
        <v>12916</v>
      </c>
      <c r="P23" s="77" t="s">
        <v>7106</v>
      </c>
      <c r="Q23" s="69" t="s">
        <v>7352</v>
      </c>
      <c r="R23" s="60"/>
      <c r="S23" s="60"/>
    </row>
    <row r="24" spans="1:21" x14ac:dyDescent="0.25">
      <c r="A24" s="60">
        <v>22</v>
      </c>
      <c r="B24" s="60" t="s">
        <v>15030</v>
      </c>
      <c r="C24" s="60" t="s">
        <v>14975</v>
      </c>
      <c r="D24" s="60" t="s">
        <v>10779</v>
      </c>
      <c r="E24" s="60" t="s">
        <v>4526</v>
      </c>
      <c r="F24" s="77" t="s">
        <v>15031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14976</v>
      </c>
      <c r="O24" s="353" t="s">
        <v>14641</v>
      </c>
      <c r="P24" s="77" t="s">
        <v>7741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15030</v>
      </c>
      <c r="C25" s="60" t="s">
        <v>14975</v>
      </c>
      <c r="D25" s="60" t="s">
        <v>10954</v>
      </c>
      <c r="E25" s="60" t="s">
        <v>4526</v>
      </c>
      <c r="F25" s="77" t="s">
        <v>15031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14976</v>
      </c>
      <c r="O25" s="353" t="s">
        <v>14366</v>
      </c>
      <c r="P25" s="77" t="s">
        <v>7817</v>
      </c>
      <c r="Q25" s="75" t="s">
        <v>154</v>
      </c>
      <c r="R25" s="61">
        <v>500000</v>
      </c>
      <c r="S25" s="218" t="s">
        <v>8275</v>
      </c>
    </row>
    <row r="26" spans="1:21" x14ac:dyDescent="0.25">
      <c r="A26" s="60">
        <v>24</v>
      </c>
      <c r="B26" s="60" t="s">
        <v>15030</v>
      </c>
      <c r="C26" s="60" t="s">
        <v>14975</v>
      </c>
      <c r="D26" s="60" t="s">
        <v>4914</v>
      </c>
      <c r="E26" s="60" t="s">
        <v>4526</v>
      </c>
      <c r="F26" s="77" t="s">
        <v>15031</v>
      </c>
      <c r="G26" s="77" t="s">
        <v>1760</v>
      </c>
      <c r="H26" s="60" t="s">
        <v>126</v>
      </c>
      <c r="I26" s="60"/>
      <c r="J26" s="60"/>
      <c r="K26" s="60"/>
      <c r="M26" s="491" t="s">
        <v>433</v>
      </c>
      <c r="N26" s="491" t="s">
        <v>14976</v>
      </c>
      <c r="O26" s="625" t="s">
        <v>14984</v>
      </c>
      <c r="P26" s="669" t="s">
        <v>7741</v>
      </c>
      <c r="Q26" s="491" t="s">
        <v>14985</v>
      </c>
      <c r="R26" s="626">
        <v>500000</v>
      </c>
      <c r="S26" s="614">
        <v>44846</v>
      </c>
      <c r="T26" t="s">
        <v>14986</v>
      </c>
      <c r="U26" t="s">
        <v>1841</v>
      </c>
    </row>
    <row r="27" spans="1:21" x14ac:dyDescent="0.25">
      <c r="A27" s="60">
        <v>25</v>
      </c>
      <c r="B27" s="60" t="s">
        <v>15030</v>
      </c>
      <c r="C27" s="60" t="s">
        <v>14975</v>
      </c>
      <c r="D27" s="60" t="s">
        <v>4912</v>
      </c>
      <c r="E27" s="60" t="s">
        <v>4526</v>
      </c>
      <c r="F27" s="77" t="s">
        <v>15031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14982</v>
      </c>
      <c r="O27" s="60" t="s">
        <v>14987</v>
      </c>
      <c r="P27" s="77" t="s">
        <v>7741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15030</v>
      </c>
      <c r="C28" s="60" t="s">
        <v>14975</v>
      </c>
      <c r="D28" s="60" t="s">
        <v>10954</v>
      </c>
      <c r="E28" s="60" t="s">
        <v>4526</v>
      </c>
      <c r="F28" s="77" t="s">
        <v>4791</v>
      </c>
      <c r="G28" s="77" t="s">
        <v>2744</v>
      </c>
      <c r="H28" s="60"/>
      <c r="I28" s="60" t="s">
        <v>13748</v>
      </c>
      <c r="J28" s="60">
        <v>201693</v>
      </c>
      <c r="K28" s="60"/>
      <c r="M28" s="60" t="s">
        <v>433</v>
      </c>
      <c r="N28" s="60" t="s">
        <v>14976</v>
      </c>
      <c r="O28" s="353" t="s">
        <v>14321</v>
      </c>
      <c r="P28" s="77" t="s">
        <v>7741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15030</v>
      </c>
      <c r="C29" s="60" t="s">
        <v>14975</v>
      </c>
      <c r="D29" s="60" t="s">
        <v>10952</v>
      </c>
      <c r="E29" s="60" t="s">
        <v>4526</v>
      </c>
      <c r="F29" s="77" t="s">
        <v>15031</v>
      </c>
      <c r="G29" s="77" t="s">
        <v>1760</v>
      </c>
      <c r="H29" s="60" t="s">
        <v>2007</v>
      </c>
      <c r="I29" s="60"/>
      <c r="J29" s="60"/>
      <c r="K29" s="60"/>
      <c r="M29" s="491" t="s">
        <v>433</v>
      </c>
      <c r="N29" s="491" t="s">
        <v>14976</v>
      </c>
      <c r="O29" s="625" t="s">
        <v>14988</v>
      </c>
      <c r="P29" s="705" t="s">
        <v>14980</v>
      </c>
      <c r="Q29" s="491"/>
      <c r="R29" s="491"/>
      <c r="S29" s="491"/>
    </row>
    <row r="30" spans="1:21" x14ac:dyDescent="0.25">
      <c r="A30" s="60">
        <v>28</v>
      </c>
      <c r="B30" s="65" t="s">
        <v>487</v>
      </c>
      <c r="C30" s="60" t="s">
        <v>15022</v>
      </c>
      <c r="D30" s="353" t="s">
        <v>15032</v>
      </c>
      <c r="E30" s="60" t="s">
        <v>10718</v>
      </c>
      <c r="F30" s="532">
        <v>44775</v>
      </c>
      <c r="G30" s="77" t="s">
        <v>15027</v>
      </c>
      <c r="H30" s="60"/>
      <c r="I30" s="60"/>
      <c r="J30" s="60"/>
      <c r="K30" s="60"/>
      <c r="M30" s="60" t="s">
        <v>433</v>
      </c>
      <c r="N30" s="60" t="s">
        <v>14989</v>
      </c>
      <c r="O30" s="60" t="s">
        <v>14990</v>
      </c>
      <c r="P30" s="77" t="s">
        <v>7817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15022</v>
      </c>
      <c r="D31" s="353" t="s">
        <v>15033</v>
      </c>
      <c r="E31" s="60" t="s">
        <v>10718</v>
      </c>
      <c r="F31" s="53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14976</v>
      </c>
      <c r="O31" s="353" t="s">
        <v>14991</v>
      </c>
      <c r="P31" s="77" t="s">
        <v>14992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15022</v>
      </c>
      <c r="D32" s="353" t="s">
        <v>14730</v>
      </c>
      <c r="E32" s="60" t="s">
        <v>10718</v>
      </c>
      <c r="F32" s="532">
        <v>44897</v>
      </c>
      <c r="G32" s="77" t="s">
        <v>620</v>
      </c>
      <c r="H32" s="60" t="s">
        <v>13820</v>
      </c>
      <c r="I32" s="353" t="s">
        <v>13767</v>
      </c>
      <c r="J32" s="60" t="s">
        <v>13765</v>
      </c>
      <c r="K32" s="60"/>
      <c r="M32" s="60" t="s">
        <v>433</v>
      </c>
      <c r="N32" s="60" t="s">
        <v>14976</v>
      </c>
      <c r="O32" s="353" t="s">
        <v>14398</v>
      </c>
      <c r="P32" s="77" t="s">
        <v>7741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15022</v>
      </c>
      <c r="D33" s="353" t="s">
        <v>15034</v>
      </c>
      <c r="E33" s="60" t="s">
        <v>10718</v>
      </c>
      <c r="F33" s="532">
        <v>44775</v>
      </c>
      <c r="G33" s="77" t="s">
        <v>1760</v>
      </c>
      <c r="H33" s="60"/>
      <c r="I33" s="60"/>
      <c r="J33" s="60"/>
      <c r="K33" s="60"/>
      <c r="M33" s="614">
        <v>44906</v>
      </c>
      <c r="N33" s="491" t="s">
        <v>14976</v>
      </c>
      <c r="O33" s="625" t="s">
        <v>14571</v>
      </c>
      <c r="P33" s="704">
        <v>44604</v>
      </c>
      <c r="Q33" s="491" t="s">
        <v>138</v>
      </c>
      <c r="R33" s="626">
        <v>725000</v>
      </c>
      <c r="S33" s="614">
        <v>44754</v>
      </c>
    </row>
    <row r="34" spans="1:20" x14ac:dyDescent="0.25">
      <c r="A34" s="60">
        <v>32</v>
      </c>
      <c r="B34" s="65" t="s">
        <v>487</v>
      </c>
      <c r="C34" s="60" t="s">
        <v>15022</v>
      </c>
      <c r="D34" s="353" t="s">
        <v>15035</v>
      </c>
      <c r="E34" s="60" t="s">
        <v>10718</v>
      </c>
      <c r="F34" s="532">
        <v>44775</v>
      </c>
      <c r="G34" s="77" t="s">
        <v>15027</v>
      </c>
      <c r="H34" s="60"/>
      <c r="I34" s="60"/>
      <c r="J34" s="60"/>
      <c r="K34" s="60"/>
      <c r="M34" s="614">
        <v>44906</v>
      </c>
      <c r="N34" s="491" t="s">
        <v>14976</v>
      </c>
      <c r="O34" s="625" t="s">
        <v>14993</v>
      </c>
      <c r="P34" s="705" t="s">
        <v>14980</v>
      </c>
      <c r="Q34" s="491"/>
      <c r="R34" s="491"/>
      <c r="S34" s="491"/>
    </row>
    <row r="35" spans="1:20" x14ac:dyDescent="0.25">
      <c r="A35" s="60">
        <v>33</v>
      </c>
      <c r="B35" s="65" t="s">
        <v>487</v>
      </c>
      <c r="C35" s="60" t="s">
        <v>15022</v>
      </c>
      <c r="D35" s="353" t="s">
        <v>15036</v>
      </c>
      <c r="E35" s="60" t="s">
        <v>10718</v>
      </c>
      <c r="F35" s="532">
        <v>44775</v>
      </c>
      <c r="G35" s="77" t="s">
        <v>15027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14976</v>
      </c>
      <c r="O35" s="353" t="s">
        <v>14419</v>
      </c>
      <c r="P35" s="53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14169</v>
      </c>
      <c r="C36" s="60" t="s">
        <v>14975</v>
      </c>
      <c r="D36" s="60" t="s">
        <v>10994</v>
      </c>
      <c r="E36" s="60" t="s">
        <v>4526</v>
      </c>
      <c r="F36" s="77" t="s">
        <v>15037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14976</v>
      </c>
      <c r="O36" s="353" t="s">
        <v>14423</v>
      </c>
      <c r="P36" s="53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14169</v>
      </c>
      <c r="C37" s="60" t="s">
        <v>14975</v>
      </c>
      <c r="D37" s="60" t="s">
        <v>15038</v>
      </c>
      <c r="E37" s="60" t="s">
        <v>4526</v>
      </c>
      <c r="F37" s="77" t="s">
        <v>4791</v>
      </c>
      <c r="G37" s="77" t="s">
        <v>2744</v>
      </c>
      <c r="H37" s="60"/>
      <c r="I37" s="60"/>
      <c r="J37" s="60"/>
      <c r="K37" s="60"/>
      <c r="M37" s="60" t="s">
        <v>7741</v>
      </c>
      <c r="N37" s="60" t="s">
        <v>14976</v>
      </c>
      <c r="O37" s="353" t="s">
        <v>14994</v>
      </c>
      <c r="P37" s="532">
        <v>44785</v>
      </c>
      <c r="Q37" s="75" t="s">
        <v>154</v>
      </c>
      <c r="R37" s="61">
        <v>725000</v>
      </c>
      <c r="S37" s="218" t="s">
        <v>8275</v>
      </c>
    </row>
    <row r="38" spans="1:20" x14ac:dyDescent="0.25">
      <c r="A38" s="60">
        <v>36</v>
      </c>
      <c r="B38" s="60" t="s">
        <v>14169</v>
      </c>
      <c r="C38" s="60" t="s">
        <v>14975</v>
      </c>
      <c r="D38" s="60" t="s">
        <v>4912</v>
      </c>
      <c r="E38" s="60" t="s">
        <v>4526</v>
      </c>
      <c r="F38" s="532">
        <v>44683</v>
      </c>
      <c r="G38" s="77" t="s">
        <v>15039</v>
      </c>
      <c r="H38" s="60"/>
      <c r="I38" s="60" t="s">
        <v>12710</v>
      </c>
      <c r="J38" s="60">
        <v>159903</v>
      </c>
      <c r="K38" s="60"/>
      <c r="M38" s="60" t="s">
        <v>7741</v>
      </c>
      <c r="N38" s="60" t="s">
        <v>14976</v>
      </c>
      <c r="O38" s="353" t="s">
        <v>14995</v>
      </c>
      <c r="P38" s="53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14169</v>
      </c>
      <c r="C39" s="60" t="s">
        <v>14975</v>
      </c>
      <c r="D39" s="60" t="s">
        <v>4914</v>
      </c>
      <c r="E39" s="60" t="s">
        <v>4526</v>
      </c>
      <c r="F39" s="77" t="s">
        <v>15037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14976</v>
      </c>
      <c r="O39" s="353" t="s">
        <v>14487</v>
      </c>
      <c r="P39" s="77" t="s">
        <v>8315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14169</v>
      </c>
      <c r="C40" s="60" t="s">
        <v>14975</v>
      </c>
      <c r="D40" s="60" t="s">
        <v>4910</v>
      </c>
      <c r="E40" s="60" t="s">
        <v>4526</v>
      </c>
      <c r="F40" s="77" t="s">
        <v>4799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14976</v>
      </c>
      <c r="O40" s="353" t="s">
        <v>14996</v>
      </c>
      <c r="P40" s="77" t="s">
        <v>8315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14975</v>
      </c>
      <c r="D41" s="60" t="s">
        <v>4910</v>
      </c>
      <c r="E41" s="60" t="s">
        <v>4526</v>
      </c>
      <c r="F41" s="532">
        <v>44775</v>
      </c>
      <c r="G41" s="77" t="s">
        <v>15039</v>
      </c>
      <c r="H41" s="60"/>
      <c r="I41" s="60"/>
      <c r="J41" s="60"/>
      <c r="K41" s="60"/>
      <c r="M41" s="218">
        <v>44785</v>
      </c>
      <c r="N41" s="60" t="s">
        <v>14976</v>
      </c>
      <c r="O41" s="353" t="s">
        <v>12930</v>
      </c>
      <c r="P41" s="77" t="s">
        <v>8315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14975</v>
      </c>
      <c r="D42" s="60" t="s">
        <v>4911</v>
      </c>
      <c r="E42" s="60" t="s">
        <v>4526</v>
      </c>
      <c r="F42" s="532">
        <v>44897</v>
      </c>
      <c r="G42" s="77" t="s">
        <v>166</v>
      </c>
      <c r="H42" s="60"/>
      <c r="I42" s="60"/>
      <c r="J42" s="60">
        <v>135805</v>
      </c>
      <c r="K42" s="60"/>
      <c r="M42" s="532">
        <v>45108</v>
      </c>
      <c r="N42" s="60" t="s">
        <v>14976</v>
      </c>
      <c r="O42" s="353" t="s">
        <v>14552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14975</v>
      </c>
      <c r="D43" s="60" t="s">
        <v>4912</v>
      </c>
      <c r="E43" s="60" t="s">
        <v>4526</v>
      </c>
      <c r="F43" s="532">
        <v>44897</v>
      </c>
      <c r="G43" s="77" t="s">
        <v>2007</v>
      </c>
      <c r="H43" s="60"/>
      <c r="I43" s="60"/>
      <c r="J43" s="60">
        <v>177220</v>
      </c>
      <c r="K43" s="60"/>
      <c r="M43" s="532">
        <v>45108</v>
      </c>
      <c r="N43" s="60" t="s">
        <v>14976</v>
      </c>
      <c r="O43" s="353" t="s">
        <v>14640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32">
        <v>44775</v>
      </c>
      <c r="C44" s="60" t="s">
        <v>14975</v>
      </c>
      <c r="D44" s="60" t="s">
        <v>4913</v>
      </c>
      <c r="E44" s="60" t="s">
        <v>4526</v>
      </c>
      <c r="F44" s="532">
        <v>44897</v>
      </c>
      <c r="G44" s="77" t="s">
        <v>166</v>
      </c>
      <c r="H44" s="60"/>
      <c r="I44" s="60"/>
      <c r="J44" s="60">
        <v>135805</v>
      </c>
      <c r="K44" s="60"/>
      <c r="M44" s="532">
        <v>45108</v>
      </c>
      <c r="N44" s="60" t="s">
        <v>14976</v>
      </c>
      <c r="O44" s="353" t="s">
        <v>14571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14975</v>
      </c>
      <c r="D45" s="80" t="s">
        <v>4914</v>
      </c>
      <c r="E45" s="60" t="s">
        <v>4526</v>
      </c>
      <c r="F45" s="532">
        <v>44897</v>
      </c>
      <c r="G45" s="77" t="s">
        <v>2007</v>
      </c>
      <c r="H45" s="60"/>
      <c r="I45" s="60"/>
      <c r="J45" s="60">
        <v>177220</v>
      </c>
      <c r="K45" s="60"/>
      <c r="M45" s="532">
        <v>45108</v>
      </c>
      <c r="N45" s="60" t="s">
        <v>14982</v>
      </c>
      <c r="O45" s="60" t="s">
        <v>8607</v>
      </c>
      <c r="P45" s="77" t="s">
        <v>1086</v>
      </c>
      <c r="Q45" s="60" t="s">
        <v>1306</v>
      </c>
      <c r="R45" s="61">
        <v>500000</v>
      </c>
      <c r="S45" s="60" t="s">
        <v>14997</v>
      </c>
    </row>
    <row r="46" spans="1:20" x14ac:dyDescent="0.25">
      <c r="A46" s="60">
        <v>44</v>
      </c>
      <c r="B46" s="60" t="s">
        <v>468</v>
      </c>
      <c r="C46" s="60" t="s">
        <v>15022</v>
      </c>
      <c r="D46" s="353" t="s">
        <v>15040</v>
      </c>
      <c r="E46" s="60" t="s">
        <v>10718</v>
      </c>
      <c r="F46" s="532">
        <v>44898</v>
      </c>
      <c r="G46" s="77" t="s">
        <v>1788</v>
      </c>
      <c r="H46" s="60"/>
      <c r="I46" s="353" t="s">
        <v>14003</v>
      </c>
      <c r="J46" s="60">
        <v>132078</v>
      </c>
      <c r="K46" s="60"/>
      <c r="M46" s="532">
        <v>45108</v>
      </c>
      <c r="N46" s="60" t="s">
        <v>14976</v>
      </c>
      <c r="O46" s="353" t="s">
        <v>14998</v>
      </c>
      <c r="P46" s="77" t="s">
        <v>968</v>
      </c>
      <c r="Q46" s="60" t="s">
        <v>154</v>
      </c>
      <c r="R46" s="60" t="s">
        <v>14999</v>
      </c>
      <c r="S46" s="60" t="s">
        <v>986</v>
      </c>
      <c r="T46" s="366" t="s">
        <v>9903</v>
      </c>
    </row>
    <row r="47" spans="1:20" x14ac:dyDescent="0.25">
      <c r="A47" s="60">
        <v>45</v>
      </c>
      <c r="B47" s="60" t="s">
        <v>468</v>
      </c>
      <c r="C47" s="60" t="s">
        <v>15022</v>
      </c>
      <c r="D47" s="353" t="s">
        <v>15006</v>
      </c>
      <c r="E47" s="60" t="s">
        <v>10718</v>
      </c>
      <c r="F47" s="532">
        <v>44868</v>
      </c>
      <c r="G47" s="77" t="s">
        <v>631</v>
      </c>
      <c r="H47" s="60"/>
      <c r="I47" s="353" t="s">
        <v>14001</v>
      </c>
      <c r="J47" s="60">
        <v>340474</v>
      </c>
      <c r="K47" s="60"/>
      <c r="M47" s="60"/>
      <c r="N47" s="60" t="s">
        <v>14976</v>
      </c>
      <c r="O47" s="353" t="s">
        <v>14588</v>
      </c>
      <c r="P47" s="53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15022</v>
      </c>
      <c r="D48" s="625" t="s">
        <v>14677</v>
      </c>
      <c r="E48" s="60" t="s">
        <v>10718</v>
      </c>
      <c r="F48" s="532">
        <v>44807</v>
      </c>
      <c r="G48" s="77" t="s">
        <v>2003</v>
      </c>
      <c r="H48" s="60"/>
      <c r="I48" s="483" t="s">
        <v>15041</v>
      </c>
      <c r="J48" s="60"/>
      <c r="K48" s="60"/>
      <c r="M48" s="218">
        <v>45018</v>
      </c>
      <c r="N48" s="60" t="s">
        <v>14976</v>
      </c>
      <c r="O48" s="353" t="s">
        <v>14844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15022</v>
      </c>
      <c r="D49" s="353" t="s">
        <v>15042</v>
      </c>
      <c r="E49" s="60" t="s">
        <v>10718</v>
      </c>
      <c r="F49" s="53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14976</v>
      </c>
      <c r="O49" s="353" t="s">
        <v>9034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15022</v>
      </c>
      <c r="D50" s="353" t="s">
        <v>15043</v>
      </c>
      <c r="E50" s="60" t="s">
        <v>10718</v>
      </c>
      <c r="F50" s="532">
        <v>44776</v>
      </c>
      <c r="G50" s="77" t="s">
        <v>1760</v>
      </c>
      <c r="H50" s="60"/>
      <c r="I50" s="60"/>
      <c r="J50" s="60"/>
      <c r="K50" s="60"/>
      <c r="M50" s="614">
        <v>45018</v>
      </c>
      <c r="N50" s="491" t="s">
        <v>14982</v>
      </c>
      <c r="O50" s="491" t="s">
        <v>15000</v>
      </c>
      <c r="P50" s="669"/>
      <c r="Q50" s="491"/>
      <c r="R50" s="491" t="s">
        <v>14980</v>
      </c>
      <c r="S50" s="491"/>
    </row>
    <row r="51" spans="1:19" x14ac:dyDescent="0.25">
      <c r="A51" s="60">
        <v>49</v>
      </c>
      <c r="B51" s="60" t="s">
        <v>468</v>
      </c>
      <c r="C51" s="60" t="s">
        <v>15022</v>
      </c>
      <c r="D51" s="710" t="s">
        <v>15044</v>
      </c>
      <c r="E51" s="60" t="s">
        <v>10718</v>
      </c>
      <c r="F51" s="53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14982</v>
      </c>
      <c r="O51" s="60" t="s">
        <v>15001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15022</v>
      </c>
      <c r="D52" s="483" t="s">
        <v>15045</v>
      </c>
      <c r="E52" s="60" t="s">
        <v>10718</v>
      </c>
      <c r="F52" s="532">
        <v>44776</v>
      </c>
      <c r="G52" s="77" t="s">
        <v>1760</v>
      </c>
      <c r="H52" s="60"/>
      <c r="I52" s="60"/>
      <c r="J52" s="60"/>
      <c r="K52" s="60"/>
      <c r="M52" s="614">
        <v>45018</v>
      </c>
      <c r="N52" s="491" t="s">
        <v>14976</v>
      </c>
      <c r="O52" s="625" t="s">
        <v>15002</v>
      </c>
      <c r="P52" s="669"/>
      <c r="Q52" s="491"/>
      <c r="R52" s="491" t="s">
        <v>14980</v>
      </c>
      <c r="S52" s="491"/>
    </row>
    <row r="53" spans="1:19" x14ac:dyDescent="0.25">
      <c r="A53" s="60">
        <v>51</v>
      </c>
      <c r="B53" s="60" t="s">
        <v>468</v>
      </c>
      <c r="C53" s="60" t="s">
        <v>15022</v>
      </c>
      <c r="D53" s="362" t="s">
        <v>14801</v>
      </c>
      <c r="E53" s="60" t="s">
        <v>10718</v>
      </c>
      <c r="F53" s="532">
        <v>44745</v>
      </c>
      <c r="G53" s="77" t="s">
        <v>1146</v>
      </c>
      <c r="H53" s="60"/>
      <c r="I53" s="353" t="s">
        <v>15046</v>
      </c>
      <c r="J53" s="60">
        <v>282260</v>
      </c>
      <c r="K53" s="60"/>
      <c r="M53" s="75" t="s">
        <v>1841</v>
      </c>
      <c r="N53" s="75" t="s">
        <v>14976</v>
      </c>
      <c r="O53" s="365" t="s">
        <v>14984</v>
      </c>
      <c r="P53" s="600" t="s">
        <v>2572</v>
      </c>
      <c r="Q53" s="75" t="s">
        <v>8091</v>
      </c>
      <c r="R53" s="145" t="s">
        <v>15003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15022</v>
      </c>
      <c r="D54" s="362" t="s">
        <v>15047</v>
      </c>
      <c r="E54" s="60" t="s">
        <v>10718</v>
      </c>
      <c r="F54" s="77" t="s">
        <v>5029</v>
      </c>
      <c r="G54" s="77" t="s">
        <v>536</v>
      </c>
      <c r="H54" s="60"/>
      <c r="I54" s="353" t="s">
        <v>13969</v>
      </c>
      <c r="J54" s="60">
        <v>232988</v>
      </c>
      <c r="K54" s="60"/>
      <c r="M54" s="60" t="s">
        <v>1841</v>
      </c>
      <c r="N54" s="75" t="s">
        <v>14982</v>
      </c>
      <c r="O54" s="60" t="s">
        <v>15004</v>
      </c>
      <c r="P54" s="532">
        <v>45233</v>
      </c>
      <c r="Q54" s="60" t="s">
        <v>687</v>
      </c>
      <c r="R54" s="60" t="s">
        <v>15005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15022</v>
      </c>
      <c r="D55" s="362" t="s">
        <v>9279</v>
      </c>
      <c r="E55" s="60" t="s">
        <v>10718</v>
      </c>
      <c r="F55" s="77" t="s">
        <v>5016</v>
      </c>
      <c r="G55" s="77" t="s">
        <v>2048</v>
      </c>
      <c r="H55" s="60"/>
      <c r="I55" s="353" t="s">
        <v>13967</v>
      </c>
      <c r="J55" s="60">
        <v>195319</v>
      </c>
      <c r="K55" s="60"/>
      <c r="M55" s="218">
        <v>45080</v>
      </c>
      <c r="N55" s="60" t="s">
        <v>14976</v>
      </c>
      <c r="O55" s="353" t="s">
        <v>14637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15022</v>
      </c>
      <c r="D56" s="362" t="s">
        <v>14423</v>
      </c>
      <c r="E56" s="60" t="s">
        <v>10718</v>
      </c>
      <c r="F56" s="77" t="s">
        <v>5039</v>
      </c>
      <c r="G56" s="77" t="s">
        <v>671</v>
      </c>
      <c r="H56" s="60"/>
      <c r="I56" s="483" t="s">
        <v>13978</v>
      </c>
      <c r="J56" s="60">
        <v>193619</v>
      </c>
      <c r="K56" s="60"/>
      <c r="M56" s="218">
        <v>45080</v>
      </c>
      <c r="N56" s="60" t="s">
        <v>14976</v>
      </c>
      <c r="O56" s="353" t="s">
        <v>9277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15022</v>
      </c>
      <c r="D57" s="362" t="s">
        <v>14552</v>
      </c>
      <c r="E57" s="60" t="s">
        <v>10718</v>
      </c>
      <c r="F57" s="532">
        <v>44564</v>
      </c>
      <c r="G57" s="77" t="s">
        <v>536</v>
      </c>
      <c r="H57" s="60"/>
      <c r="I57" s="353" t="s">
        <v>13981</v>
      </c>
      <c r="J57" s="60">
        <v>234552</v>
      </c>
      <c r="K57" s="60"/>
      <c r="M57" s="218">
        <v>45080</v>
      </c>
      <c r="N57" s="60" t="s">
        <v>14975</v>
      </c>
      <c r="O57" s="60" t="s">
        <v>9183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15022</v>
      </c>
      <c r="D58" s="362" t="s">
        <v>14366</v>
      </c>
      <c r="E58" s="60" t="s">
        <v>10718</v>
      </c>
      <c r="F58" s="53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14976</v>
      </c>
      <c r="O58" s="353" t="s">
        <v>14995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15022</v>
      </c>
      <c r="D59" s="362" t="s">
        <v>14487</v>
      </c>
      <c r="E59" s="60" t="s">
        <v>10718</v>
      </c>
      <c r="F59" s="532">
        <v>44654</v>
      </c>
      <c r="G59" s="77" t="s">
        <v>1791</v>
      </c>
      <c r="H59" s="60"/>
      <c r="I59" s="353" t="s">
        <v>13987</v>
      </c>
      <c r="J59" s="60">
        <v>216586</v>
      </c>
      <c r="K59" s="60"/>
      <c r="M59" s="218">
        <v>45080</v>
      </c>
      <c r="N59" s="60" t="s">
        <v>14976</v>
      </c>
      <c r="O59" s="353" t="s">
        <v>9278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15022</v>
      </c>
      <c r="D60" s="362" t="s">
        <v>15048</v>
      </c>
      <c r="E60" s="60" t="s">
        <v>10718</v>
      </c>
      <c r="F60" s="77" t="s">
        <v>15049</v>
      </c>
      <c r="G60" s="77" t="s">
        <v>138</v>
      </c>
      <c r="H60" s="60"/>
      <c r="I60" s="60" t="s">
        <v>15050</v>
      </c>
      <c r="J60" s="60">
        <v>229848</v>
      </c>
      <c r="K60" s="60"/>
      <c r="M60" s="218">
        <v>45080</v>
      </c>
      <c r="N60" s="60" t="s">
        <v>14976</v>
      </c>
      <c r="O60" s="353" t="s">
        <v>9279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5016</v>
      </c>
      <c r="C61" s="60" t="s">
        <v>14975</v>
      </c>
      <c r="D61" s="60" t="s">
        <v>4913</v>
      </c>
      <c r="E61" s="60" t="s">
        <v>4526</v>
      </c>
      <c r="F61" s="77" t="s">
        <v>5016</v>
      </c>
      <c r="G61" s="77" t="s">
        <v>714</v>
      </c>
      <c r="H61" s="60"/>
      <c r="I61" s="60" t="s">
        <v>13792</v>
      </c>
      <c r="J61" s="60"/>
      <c r="K61" s="60"/>
      <c r="M61" s="218">
        <v>45080</v>
      </c>
      <c r="N61" s="60" t="s">
        <v>14975</v>
      </c>
      <c r="O61" s="60" t="s">
        <v>9302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5016</v>
      </c>
      <c r="C62" s="60" t="s">
        <v>14975</v>
      </c>
      <c r="D62" s="60" t="s">
        <v>4914</v>
      </c>
      <c r="E62" s="60" t="s">
        <v>4526</v>
      </c>
      <c r="F62" s="77" t="s">
        <v>5016</v>
      </c>
      <c r="G62" s="77" t="s">
        <v>714</v>
      </c>
      <c r="H62" s="60"/>
      <c r="I62" s="60" t="s">
        <v>13790</v>
      </c>
      <c r="J62" s="60"/>
      <c r="K62" s="60"/>
      <c r="M62" s="218">
        <v>45080</v>
      </c>
      <c r="N62" s="60" t="s">
        <v>14975</v>
      </c>
      <c r="O62" s="60" t="s">
        <v>14723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5016</v>
      </c>
      <c r="C63" s="60" t="s">
        <v>14975</v>
      </c>
      <c r="D63" s="60" t="s">
        <v>4914</v>
      </c>
      <c r="E63" s="60" t="s">
        <v>4526</v>
      </c>
      <c r="F63" s="77" t="s">
        <v>5029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14976</v>
      </c>
      <c r="O63" s="353" t="s">
        <v>14724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5016</v>
      </c>
      <c r="C64" s="60" t="s">
        <v>14975</v>
      </c>
      <c r="D64" s="60" t="s">
        <v>15051</v>
      </c>
      <c r="E64" s="60" t="s">
        <v>4526</v>
      </c>
      <c r="F64" s="77" t="s">
        <v>5039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14976</v>
      </c>
      <c r="O64" s="353" t="s">
        <v>14677</v>
      </c>
      <c r="P64" s="53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5016</v>
      </c>
      <c r="C65" s="60" t="s">
        <v>14975</v>
      </c>
      <c r="D65" s="60" t="s">
        <v>11155</v>
      </c>
      <c r="E65" s="60" t="s">
        <v>4526</v>
      </c>
      <c r="F65" s="77" t="s">
        <v>5029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14976</v>
      </c>
      <c r="O65" s="353" t="s">
        <v>15006</v>
      </c>
      <c r="P65" s="532">
        <v>45234</v>
      </c>
      <c r="Q65" s="60" t="s">
        <v>8091</v>
      </c>
      <c r="R65" s="60"/>
      <c r="S65" s="60" t="s">
        <v>2875</v>
      </c>
    </row>
    <row r="66" spans="1:19" x14ac:dyDescent="0.25">
      <c r="A66" s="60">
        <v>64</v>
      </c>
      <c r="B66" s="60" t="s">
        <v>5084</v>
      </c>
      <c r="C66" s="60" t="s">
        <v>14975</v>
      </c>
      <c r="D66" s="60" t="s">
        <v>4910</v>
      </c>
      <c r="E66" s="60" t="s">
        <v>4526</v>
      </c>
      <c r="F66" s="77" t="s">
        <v>190</v>
      </c>
      <c r="G66" s="77" t="s">
        <v>1101</v>
      </c>
      <c r="H66" s="60"/>
      <c r="I66" s="60" t="s">
        <v>13805</v>
      </c>
      <c r="J66" s="60">
        <v>162141</v>
      </c>
      <c r="K66" s="60"/>
      <c r="M66" s="77" t="s">
        <v>2485</v>
      </c>
      <c r="N66" s="60" t="s">
        <v>14976</v>
      </c>
      <c r="O66" s="353" t="s">
        <v>15007</v>
      </c>
      <c r="P66" s="53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5084</v>
      </c>
      <c r="C67" s="60" t="s">
        <v>14975</v>
      </c>
      <c r="D67" s="60" t="s">
        <v>4912</v>
      </c>
      <c r="E67" s="60" t="s">
        <v>4526</v>
      </c>
      <c r="F67" s="532">
        <v>44745</v>
      </c>
      <c r="G67" s="77" t="s">
        <v>1301</v>
      </c>
      <c r="H67" s="60"/>
      <c r="I67" s="60"/>
      <c r="J67" s="60"/>
      <c r="K67" s="60"/>
      <c r="M67" s="669" t="s">
        <v>2485</v>
      </c>
      <c r="N67" s="491" t="s">
        <v>14976</v>
      </c>
      <c r="O67" s="625" t="s">
        <v>14692</v>
      </c>
      <c r="P67" s="704">
        <v>45234</v>
      </c>
      <c r="Q67" s="707" t="s">
        <v>14980</v>
      </c>
      <c r="R67" s="491"/>
      <c r="S67" s="491"/>
    </row>
    <row r="68" spans="1:19" x14ac:dyDescent="0.25">
      <c r="A68" s="60">
        <v>66</v>
      </c>
      <c r="B68" s="60" t="s">
        <v>5084</v>
      </c>
      <c r="C68" s="60" t="s">
        <v>14975</v>
      </c>
      <c r="D68" s="60" t="s">
        <v>11276</v>
      </c>
      <c r="E68" s="60" t="s">
        <v>4526</v>
      </c>
      <c r="F68" s="77" t="s">
        <v>190</v>
      </c>
      <c r="G68" s="77" t="s">
        <v>1101</v>
      </c>
      <c r="H68" s="60"/>
      <c r="I68" s="60" t="s">
        <v>13810</v>
      </c>
      <c r="J68" s="60">
        <v>162141</v>
      </c>
      <c r="K68" s="60"/>
      <c r="M68" s="77" t="s">
        <v>2485</v>
      </c>
      <c r="N68" s="60" t="s">
        <v>14976</v>
      </c>
      <c r="O68" s="353" t="s">
        <v>14708</v>
      </c>
      <c r="P68" s="532">
        <v>45234</v>
      </c>
      <c r="Q68" s="60" t="s">
        <v>8091</v>
      </c>
      <c r="R68" s="60"/>
      <c r="S68" s="60" t="s">
        <v>2875</v>
      </c>
    </row>
    <row r="69" spans="1:19" x14ac:dyDescent="0.25">
      <c r="A69" s="60">
        <v>67</v>
      </c>
      <c r="B69" s="60" t="s">
        <v>5084</v>
      </c>
      <c r="C69" s="60" t="s">
        <v>14975</v>
      </c>
      <c r="D69" s="60" t="s">
        <v>11276</v>
      </c>
      <c r="E69" s="60" t="s">
        <v>4526</v>
      </c>
      <c r="F69" s="532">
        <v>44745</v>
      </c>
      <c r="G69" s="77" t="s">
        <v>1301</v>
      </c>
      <c r="H69" s="60"/>
      <c r="I69" s="60"/>
      <c r="J69" s="60"/>
      <c r="K69" s="60"/>
      <c r="M69" s="708">
        <v>45234</v>
      </c>
      <c r="N69" s="60" t="s">
        <v>14976</v>
      </c>
      <c r="O69" s="353" t="s">
        <v>15008</v>
      </c>
      <c r="P69" s="53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5084</v>
      </c>
      <c r="C70" s="60" t="s">
        <v>14975</v>
      </c>
      <c r="D70" s="60" t="s">
        <v>4912</v>
      </c>
      <c r="E70" s="60" t="s">
        <v>4526</v>
      </c>
      <c r="F70" s="532">
        <v>44564</v>
      </c>
      <c r="G70" s="77" t="s">
        <v>147</v>
      </c>
      <c r="H70" s="60"/>
      <c r="I70" s="60"/>
      <c r="J70" s="60"/>
      <c r="K70" s="60"/>
      <c r="M70" s="708">
        <v>45234</v>
      </c>
      <c r="N70" s="60" t="s">
        <v>14976</v>
      </c>
      <c r="O70" s="353" t="s">
        <v>14730</v>
      </c>
      <c r="P70" s="53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14975</v>
      </c>
      <c r="D71" s="60" t="s">
        <v>11681</v>
      </c>
      <c r="E71" s="60" t="s">
        <v>4526</v>
      </c>
      <c r="F71" s="60" t="s">
        <v>400</v>
      </c>
      <c r="G71" s="77" t="s">
        <v>1043</v>
      </c>
      <c r="H71" s="60" t="s">
        <v>13797</v>
      </c>
      <c r="I71" s="60" t="s">
        <v>15052</v>
      </c>
      <c r="J71" s="60"/>
      <c r="K71" s="60"/>
      <c r="M71" s="532">
        <v>45143</v>
      </c>
      <c r="N71" s="60" t="s">
        <v>14976</v>
      </c>
      <c r="O71" s="353" t="s">
        <v>15009</v>
      </c>
      <c r="P71" s="53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14975</v>
      </c>
      <c r="D72" s="60" t="s">
        <v>11679</v>
      </c>
      <c r="E72" s="60" t="s">
        <v>4526</v>
      </c>
      <c r="F72" s="60" t="s">
        <v>400</v>
      </c>
      <c r="G72" s="77" t="s">
        <v>1043</v>
      </c>
      <c r="H72" s="60" t="s">
        <v>13797</v>
      </c>
      <c r="I72" s="60" t="s">
        <v>13788</v>
      </c>
      <c r="J72" s="60"/>
      <c r="K72" s="60"/>
      <c r="M72" s="706">
        <v>45143</v>
      </c>
      <c r="N72" s="378" t="s">
        <v>14976</v>
      </c>
      <c r="O72" s="644" t="s">
        <v>15010</v>
      </c>
      <c r="P72" s="544"/>
      <c r="Q72" s="378"/>
      <c r="R72" s="378"/>
      <c r="S72" s="378"/>
    </row>
    <row r="73" spans="1:19" x14ac:dyDescent="0.25">
      <c r="A73" s="670">
        <v>71</v>
      </c>
      <c r="B73" s="60" t="s">
        <v>400</v>
      </c>
      <c r="C73" s="60" t="s">
        <v>14975</v>
      </c>
      <c r="D73" s="60" t="s">
        <v>11681</v>
      </c>
      <c r="E73" s="60" t="s">
        <v>4526</v>
      </c>
      <c r="F73" s="77" t="s">
        <v>5597</v>
      </c>
      <c r="G73" s="77" t="s">
        <v>147</v>
      </c>
      <c r="H73" s="60"/>
      <c r="I73" s="60"/>
      <c r="J73" s="60"/>
      <c r="K73" s="60"/>
      <c r="M73" s="77" t="s">
        <v>3250</v>
      </c>
      <c r="N73" s="374" t="s">
        <v>14976</v>
      </c>
      <c r="O73" s="353" t="s">
        <v>14747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14975</v>
      </c>
      <c r="D74" s="60" t="s">
        <v>11276</v>
      </c>
      <c r="E74" s="60" t="s">
        <v>4526</v>
      </c>
      <c r="F74" s="53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4" t="s">
        <v>14976</v>
      </c>
      <c r="O74" s="362" t="s">
        <v>14996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14975</v>
      </c>
      <c r="D75" s="60" t="s">
        <v>11681</v>
      </c>
      <c r="E75" s="60" t="s">
        <v>4526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4" t="s">
        <v>14976</v>
      </c>
      <c r="O75" s="362" t="s">
        <v>15011</v>
      </c>
      <c r="P75" s="53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15016</v>
      </c>
      <c r="D76" s="353" t="s">
        <v>15053</v>
      </c>
      <c r="E76" s="60" t="s">
        <v>70</v>
      </c>
      <c r="F76" s="77" t="s">
        <v>5244</v>
      </c>
      <c r="G76" s="77" t="s">
        <v>154</v>
      </c>
      <c r="H76" s="60"/>
      <c r="I76" s="60"/>
      <c r="J76" s="60"/>
      <c r="K76" s="60"/>
      <c r="M76" s="60" t="s">
        <v>3691</v>
      </c>
      <c r="N76" s="374" t="s">
        <v>14976</v>
      </c>
      <c r="O76" s="353" t="s">
        <v>15012</v>
      </c>
      <c r="P76" s="532">
        <v>45053</v>
      </c>
      <c r="Q76" s="60" t="s">
        <v>106</v>
      </c>
      <c r="R76" s="61">
        <v>500000</v>
      </c>
      <c r="S76" s="60" t="s">
        <v>16828</v>
      </c>
    </row>
    <row r="77" spans="1:19" x14ac:dyDescent="0.25">
      <c r="A77" s="60">
        <v>75</v>
      </c>
      <c r="B77" s="60" t="s">
        <v>400</v>
      </c>
      <c r="C77" s="60" t="s">
        <v>15016</v>
      </c>
      <c r="D77" s="353" t="s">
        <v>15054</v>
      </c>
      <c r="E77" s="60" t="s">
        <v>70</v>
      </c>
      <c r="F77" s="77" t="s">
        <v>5276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14975</v>
      </c>
      <c r="O77" s="60" t="s">
        <v>15013</v>
      </c>
      <c r="P77" s="86" t="s">
        <v>15014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15016</v>
      </c>
      <c r="D78" s="353" t="s">
        <v>14321</v>
      </c>
      <c r="E78" s="60" t="s">
        <v>70</v>
      </c>
      <c r="F78" s="77" t="s">
        <v>5258</v>
      </c>
      <c r="G78" s="77" t="s">
        <v>166</v>
      </c>
      <c r="H78" s="60"/>
      <c r="I78" s="353" t="s">
        <v>14022</v>
      </c>
      <c r="J78" s="60"/>
      <c r="K78" s="60"/>
      <c r="M78" s="60" t="s">
        <v>3691</v>
      </c>
      <c r="N78" s="60" t="s">
        <v>14982</v>
      </c>
      <c r="O78" s="353" t="s">
        <v>15015</v>
      </c>
      <c r="P78" s="86" t="s">
        <v>15014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5244</v>
      </c>
      <c r="C79" s="60" t="s">
        <v>14975</v>
      </c>
      <c r="D79" s="60" t="s">
        <v>4913</v>
      </c>
      <c r="E79" s="60" t="s">
        <v>4526</v>
      </c>
      <c r="F79" s="77" t="s">
        <v>5244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14982</v>
      </c>
      <c r="O79" s="60" t="s">
        <v>15017</v>
      </c>
      <c r="P79" s="86" t="s">
        <v>15014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5244</v>
      </c>
      <c r="C80" s="60" t="s">
        <v>14975</v>
      </c>
      <c r="D80" s="60" t="s">
        <v>4913</v>
      </c>
      <c r="E80" s="60" t="s">
        <v>4526</v>
      </c>
      <c r="F80" s="77" t="s">
        <v>5244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15018</v>
      </c>
      <c r="O80" s="60" t="s">
        <v>15019</v>
      </c>
      <c r="P80" s="86" t="s">
        <v>15014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5244</v>
      </c>
      <c r="C81" s="60" t="s">
        <v>14975</v>
      </c>
      <c r="D81" s="60" t="s">
        <v>4913</v>
      </c>
      <c r="E81" s="60" t="s">
        <v>4526</v>
      </c>
      <c r="F81" s="77" t="s">
        <v>5346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14982</v>
      </c>
      <c r="O81" s="60" t="s">
        <v>15020</v>
      </c>
      <c r="P81" s="86" t="s">
        <v>15014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5244</v>
      </c>
      <c r="C82" s="60" t="s">
        <v>14975</v>
      </c>
      <c r="D82" s="60" t="s">
        <v>4912</v>
      </c>
      <c r="E82" s="60" t="s">
        <v>4526</v>
      </c>
      <c r="F82" s="77" t="s">
        <v>5325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14982</v>
      </c>
      <c r="O82" s="77">
        <v>3822</v>
      </c>
      <c r="P82" s="86" t="s">
        <v>15014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5244</v>
      </c>
      <c r="C83" s="60" t="s">
        <v>14975</v>
      </c>
      <c r="D83" s="60" t="s">
        <v>4910</v>
      </c>
      <c r="E83" s="60" t="s">
        <v>4526</v>
      </c>
      <c r="F83" s="77" t="s">
        <v>5325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14982</v>
      </c>
      <c r="O83" s="77">
        <v>4622</v>
      </c>
      <c r="P83" s="86" t="s">
        <v>15014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5244</v>
      </c>
      <c r="C84" s="60" t="s">
        <v>14975</v>
      </c>
      <c r="D84" s="60" t="s">
        <v>11507</v>
      </c>
      <c r="E84" s="60" t="s">
        <v>4526</v>
      </c>
      <c r="F84" s="77" t="s">
        <v>15055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14975</v>
      </c>
      <c r="O84" s="60" t="s">
        <v>16642</v>
      </c>
      <c r="P84" s="532">
        <v>45145</v>
      </c>
      <c r="Q84" s="60" t="s">
        <v>106</v>
      </c>
      <c r="R84" s="61">
        <v>500000</v>
      </c>
      <c r="S84" s="60" t="s">
        <v>16828</v>
      </c>
    </row>
    <row r="85" spans="1:19" x14ac:dyDescent="0.25">
      <c r="A85" s="60">
        <v>83</v>
      </c>
      <c r="B85" s="60" t="s">
        <v>5244</v>
      </c>
      <c r="C85" s="60" t="s">
        <v>14975</v>
      </c>
      <c r="D85" s="60" t="s">
        <v>10994</v>
      </c>
      <c r="E85" s="60" t="s">
        <v>4526</v>
      </c>
      <c r="F85" s="77" t="s">
        <v>5276</v>
      </c>
      <c r="G85" s="77" t="s">
        <v>1043</v>
      </c>
      <c r="H85" s="60"/>
      <c r="I85" s="60"/>
      <c r="J85" s="60"/>
      <c r="K85" s="60"/>
      <c r="M85" s="60"/>
      <c r="N85" s="60" t="s">
        <v>14975</v>
      </c>
      <c r="O85" s="60" t="s">
        <v>15013</v>
      </c>
      <c r="P85" s="53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5244</v>
      </c>
      <c r="C86" s="60" t="s">
        <v>14975</v>
      </c>
      <c r="D86" s="60" t="s">
        <v>4914</v>
      </c>
      <c r="E86" s="60" t="s">
        <v>4526</v>
      </c>
      <c r="F86" s="77" t="s">
        <v>5325</v>
      </c>
      <c r="G86" s="77" t="s">
        <v>1146</v>
      </c>
      <c r="H86" s="60"/>
      <c r="I86" s="60"/>
      <c r="J86" s="60">
        <v>284289</v>
      </c>
      <c r="K86" s="60"/>
      <c r="M86" s="60" t="s">
        <v>16828</v>
      </c>
      <c r="N86" s="60" t="s">
        <v>14975</v>
      </c>
      <c r="O86" s="60" t="s">
        <v>15013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5244</v>
      </c>
      <c r="C87" s="60" t="s">
        <v>14975</v>
      </c>
      <c r="D87" s="60" t="s">
        <v>4912</v>
      </c>
      <c r="E87" s="60" t="s">
        <v>4526</v>
      </c>
      <c r="F87" s="77" t="s">
        <v>5276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5244</v>
      </c>
      <c r="C88" s="60" t="s">
        <v>14975</v>
      </c>
      <c r="D88" s="60" t="s">
        <v>4910</v>
      </c>
      <c r="E88" s="60" t="s">
        <v>4526</v>
      </c>
      <c r="F88" s="53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5244</v>
      </c>
      <c r="C89" s="60" t="s">
        <v>14975</v>
      </c>
      <c r="D89" s="60" t="s">
        <v>4913</v>
      </c>
      <c r="E89" s="60" t="s">
        <v>4526</v>
      </c>
      <c r="F89" s="77" t="s">
        <v>5244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5244</v>
      </c>
      <c r="C90" s="60" t="s">
        <v>14975</v>
      </c>
      <c r="D90" s="60" t="s">
        <v>4910</v>
      </c>
      <c r="E90" s="60" t="s">
        <v>4526</v>
      </c>
      <c r="F90" s="77" t="s">
        <v>5244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5244</v>
      </c>
      <c r="C91" s="60" t="s">
        <v>14975</v>
      </c>
      <c r="D91" s="60" t="s">
        <v>4912</v>
      </c>
      <c r="E91" s="60" t="s">
        <v>4526</v>
      </c>
      <c r="F91" s="53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5244</v>
      </c>
      <c r="C92" s="60" t="s">
        <v>14975</v>
      </c>
      <c r="D92" s="60" t="s">
        <v>11506</v>
      </c>
      <c r="E92" s="60" t="s">
        <v>4526</v>
      </c>
      <c r="F92" s="77" t="s">
        <v>5375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5244</v>
      </c>
      <c r="C93" s="60" t="s">
        <v>14975</v>
      </c>
      <c r="D93" s="60" t="s">
        <v>4910</v>
      </c>
      <c r="E93" s="60" t="s">
        <v>4526</v>
      </c>
      <c r="F93" s="53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5244</v>
      </c>
      <c r="C94" s="60" t="s">
        <v>15016</v>
      </c>
      <c r="D94" s="362" t="s">
        <v>15011</v>
      </c>
      <c r="E94" s="60" t="s">
        <v>15056</v>
      </c>
      <c r="F94" s="77" t="s">
        <v>5832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5244</v>
      </c>
      <c r="C95" s="60" t="s">
        <v>15016</v>
      </c>
      <c r="D95" s="362" t="s">
        <v>15057</v>
      </c>
      <c r="E95" s="60" t="s">
        <v>15056</v>
      </c>
      <c r="F95" s="77" t="s">
        <v>5632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5244</v>
      </c>
      <c r="C96" s="60" t="s">
        <v>15016</v>
      </c>
      <c r="D96" s="362" t="s">
        <v>14588</v>
      </c>
      <c r="E96" s="60" t="s">
        <v>15056</v>
      </c>
      <c r="F96" s="77" t="s">
        <v>5832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5244</v>
      </c>
      <c r="C97" s="60" t="s">
        <v>15016</v>
      </c>
      <c r="D97" s="362" t="s">
        <v>14747</v>
      </c>
      <c r="E97" s="60" t="s">
        <v>15056</v>
      </c>
      <c r="F97" s="53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5244</v>
      </c>
      <c r="C98" s="60" t="s">
        <v>15016</v>
      </c>
      <c r="D98" s="362" t="s">
        <v>9277</v>
      </c>
      <c r="E98" s="60" t="s">
        <v>15056</v>
      </c>
      <c r="F98" s="53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5244</v>
      </c>
      <c r="C99" s="60" t="s">
        <v>15016</v>
      </c>
      <c r="D99" s="362" t="s">
        <v>15058</v>
      </c>
      <c r="E99" s="60" t="s">
        <v>15056</v>
      </c>
      <c r="F99" s="77" t="s">
        <v>5808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5244</v>
      </c>
      <c r="C100" s="60" t="s">
        <v>15016</v>
      </c>
      <c r="D100" s="362" t="s">
        <v>14739</v>
      </c>
      <c r="E100" s="60" t="s">
        <v>15056</v>
      </c>
      <c r="F100" s="53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5244</v>
      </c>
      <c r="C101" s="60" t="s">
        <v>15016</v>
      </c>
      <c r="D101" s="362" t="s">
        <v>14419</v>
      </c>
      <c r="E101" s="60" t="s">
        <v>15056</v>
      </c>
      <c r="F101" s="77" t="s">
        <v>5303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5244</v>
      </c>
      <c r="C102" s="60" t="s">
        <v>15016</v>
      </c>
      <c r="D102" s="362" t="s">
        <v>14640</v>
      </c>
      <c r="E102" s="60" t="s">
        <v>15056</v>
      </c>
      <c r="F102" s="77" t="s">
        <v>5412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5244</v>
      </c>
      <c r="C103" s="60" t="s">
        <v>15016</v>
      </c>
      <c r="D103" s="362" t="s">
        <v>15059</v>
      </c>
      <c r="E103" s="60" t="s">
        <v>15056</v>
      </c>
      <c r="F103" s="53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5244</v>
      </c>
      <c r="C104" s="60" t="s">
        <v>15016</v>
      </c>
      <c r="D104" s="362" t="s">
        <v>15057</v>
      </c>
      <c r="E104" s="60" t="s">
        <v>15056</v>
      </c>
      <c r="F104" s="77" t="s">
        <v>5832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5244</v>
      </c>
      <c r="C105" s="60" t="s">
        <v>15016</v>
      </c>
      <c r="D105" s="362" t="s">
        <v>15060</v>
      </c>
      <c r="E105" s="60" t="s">
        <v>15056</v>
      </c>
      <c r="F105" s="77" t="s">
        <v>5632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5244</v>
      </c>
      <c r="C106" s="60" t="s">
        <v>15016</v>
      </c>
      <c r="D106" s="711" t="s">
        <v>9034</v>
      </c>
      <c r="E106" s="60" t="s">
        <v>15056</v>
      </c>
      <c r="F106" s="77" t="s">
        <v>5632</v>
      </c>
      <c r="G106" s="77" t="s">
        <v>1760</v>
      </c>
      <c r="H106" s="60" t="s">
        <v>2038</v>
      </c>
      <c r="I106" s="60" t="s">
        <v>15061</v>
      </c>
      <c r="J106" s="60"/>
      <c r="K106" s="60" t="s">
        <v>923</v>
      </c>
    </row>
    <row r="107" spans="1:11" x14ac:dyDescent="0.25">
      <c r="A107" s="60">
        <v>105</v>
      </c>
      <c r="B107" s="60" t="s">
        <v>5244</v>
      </c>
      <c r="C107" s="60" t="s">
        <v>15016</v>
      </c>
      <c r="D107" s="711" t="s">
        <v>14844</v>
      </c>
      <c r="E107" s="60" t="s">
        <v>15056</v>
      </c>
      <c r="F107" s="77" t="s">
        <v>5632</v>
      </c>
      <c r="G107" s="77" t="s">
        <v>1760</v>
      </c>
      <c r="H107" s="60" t="s">
        <v>2038</v>
      </c>
      <c r="I107" s="60" t="s">
        <v>15061</v>
      </c>
      <c r="J107" s="60"/>
      <c r="K107" s="60" t="s">
        <v>923</v>
      </c>
    </row>
    <row r="108" spans="1:11" x14ac:dyDescent="0.25">
      <c r="A108" s="60">
        <v>106</v>
      </c>
      <c r="B108" s="60" t="s">
        <v>5244</v>
      </c>
      <c r="C108" s="60" t="s">
        <v>15016</v>
      </c>
      <c r="D108" s="362" t="s">
        <v>15062</v>
      </c>
      <c r="E108" s="60" t="s">
        <v>15056</v>
      </c>
      <c r="F108" s="77" t="s">
        <v>5632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14975</v>
      </c>
      <c r="D109" s="362" t="s">
        <v>4912</v>
      </c>
      <c r="E109" s="60" t="s">
        <v>4526</v>
      </c>
      <c r="F109" s="53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14975</v>
      </c>
      <c r="D110" s="362" t="s">
        <v>4910</v>
      </c>
      <c r="E110" s="60" t="s">
        <v>4526</v>
      </c>
      <c r="F110" s="53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14975</v>
      </c>
      <c r="D111" s="362" t="s">
        <v>4910</v>
      </c>
      <c r="E111" s="60" t="s">
        <v>4526</v>
      </c>
      <c r="F111" s="77" t="s">
        <v>5632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14975</v>
      </c>
      <c r="D112" s="362" t="s">
        <v>4910</v>
      </c>
      <c r="E112" s="60" t="s">
        <v>4526</v>
      </c>
      <c r="F112" s="77" t="s">
        <v>5632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14975</v>
      </c>
      <c r="D113" s="60" t="s">
        <v>4913</v>
      </c>
      <c r="E113" s="60" t="s">
        <v>4526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32">
        <v>44777</v>
      </c>
      <c r="C114" s="60" t="s">
        <v>14975</v>
      </c>
      <c r="D114" s="60" t="s">
        <v>4914</v>
      </c>
      <c r="E114" s="60" t="s">
        <v>4526</v>
      </c>
      <c r="F114" s="77" t="s">
        <v>5597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32">
        <v>44777</v>
      </c>
      <c r="C115" s="60" t="s">
        <v>14975</v>
      </c>
      <c r="D115" s="60" t="s">
        <v>11679</v>
      </c>
      <c r="E115" s="60" t="s">
        <v>4526</v>
      </c>
      <c r="F115" s="77" t="s">
        <v>5597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32">
        <v>44777</v>
      </c>
      <c r="C116" s="60" t="s">
        <v>14975</v>
      </c>
      <c r="D116" s="60" t="s">
        <v>11679</v>
      </c>
      <c r="E116" s="60" t="s">
        <v>4526</v>
      </c>
      <c r="F116" s="77" t="s">
        <v>5597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32">
        <v>44777</v>
      </c>
      <c r="C117" s="60" t="s">
        <v>14975</v>
      </c>
      <c r="D117" s="60" t="s">
        <v>11276</v>
      </c>
      <c r="E117" s="60" t="s">
        <v>4526</v>
      </c>
      <c r="F117" s="77" t="s">
        <v>5597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32">
        <v>44777</v>
      </c>
      <c r="C118" s="60" t="s">
        <v>14975</v>
      </c>
      <c r="D118" s="60" t="s">
        <v>12362</v>
      </c>
      <c r="E118" s="60" t="s">
        <v>4526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32">
        <v>44777</v>
      </c>
      <c r="C119" s="60" t="s">
        <v>14975</v>
      </c>
      <c r="D119" s="60" t="s">
        <v>11155</v>
      </c>
      <c r="E119" s="60" t="s">
        <v>4526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32">
        <v>44777</v>
      </c>
      <c r="C120" s="60" t="s">
        <v>14975</v>
      </c>
      <c r="D120" s="60" t="s">
        <v>11155</v>
      </c>
      <c r="E120" s="60" t="s">
        <v>4526</v>
      </c>
      <c r="F120" s="77" t="s">
        <v>5597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14975</v>
      </c>
      <c r="D121" s="60" t="s">
        <v>11708</v>
      </c>
      <c r="E121" s="60" t="s">
        <v>4526</v>
      </c>
      <c r="F121" s="77" t="s">
        <v>5632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14975</v>
      </c>
      <c r="D122" s="60" t="s">
        <v>11708</v>
      </c>
      <c r="E122" s="60" t="s">
        <v>4526</v>
      </c>
      <c r="F122" s="53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14975</v>
      </c>
      <c r="D123" s="60" t="s">
        <v>11709</v>
      </c>
      <c r="E123" s="60" t="s">
        <v>4526</v>
      </c>
      <c r="F123" s="77" t="s">
        <v>5632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14975</v>
      </c>
      <c r="D124" s="60" t="s">
        <v>11940</v>
      </c>
      <c r="E124" s="60" t="s">
        <v>4526</v>
      </c>
      <c r="F124" s="53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14975</v>
      </c>
      <c r="D125" s="60" t="s">
        <v>11708</v>
      </c>
      <c r="E125" s="60" t="s">
        <v>4526</v>
      </c>
      <c r="F125" s="77" t="s">
        <v>5832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5671</v>
      </c>
      <c r="C126" s="60" t="s">
        <v>14975</v>
      </c>
      <c r="D126" s="60" t="s">
        <v>11941</v>
      </c>
      <c r="E126" s="60" t="s">
        <v>4526</v>
      </c>
      <c r="F126" s="53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5671</v>
      </c>
      <c r="C127" s="60" t="s">
        <v>14975</v>
      </c>
      <c r="D127" s="60" t="s">
        <v>11940</v>
      </c>
      <c r="E127" s="60" t="s">
        <v>4526</v>
      </c>
      <c r="F127" s="77" t="s">
        <v>5842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5671</v>
      </c>
      <c r="C128" s="60" t="s">
        <v>14975</v>
      </c>
      <c r="D128" s="60" t="s">
        <v>11940</v>
      </c>
      <c r="E128" s="60" t="s">
        <v>4526</v>
      </c>
      <c r="F128" s="77" t="s">
        <v>5842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5671</v>
      </c>
      <c r="C129" s="60" t="s">
        <v>14975</v>
      </c>
      <c r="D129" s="60" t="s">
        <v>11708</v>
      </c>
      <c r="E129" s="60" t="s">
        <v>4526</v>
      </c>
      <c r="F129" s="77" t="s">
        <v>5832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5671</v>
      </c>
      <c r="C130" s="60" t="s">
        <v>14975</v>
      </c>
      <c r="D130" s="60" t="s">
        <v>11940</v>
      </c>
      <c r="E130" s="60" t="s">
        <v>4526</v>
      </c>
      <c r="F130" s="53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14975</v>
      </c>
      <c r="D131" s="60" t="s">
        <v>11941</v>
      </c>
      <c r="E131" s="60" t="s">
        <v>4526</v>
      </c>
      <c r="F131" s="77" t="s">
        <v>6133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14975</v>
      </c>
      <c r="D132" s="60" t="s">
        <v>11941</v>
      </c>
      <c r="E132" s="60" t="s">
        <v>4526</v>
      </c>
      <c r="F132" s="77" t="s">
        <v>6133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14975</v>
      </c>
      <c r="D133" s="60" t="s">
        <v>11940</v>
      </c>
      <c r="E133" s="60" t="s">
        <v>4526</v>
      </c>
      <c r="F133" s="77" t="s">
        <v>6164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14975</v>
      </c>
      <c r="D134" s="60" t="s">
        <v>11940</v>
      </c>
      <c r="E134" s="60" t="s">
        <v>4526</v>
      </c>
      <c r="F134" s="77" t="s">
        <v>6164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14975</v>
      </c>
      <c r="D135" s="60" t="s">
        <v>11709</v>
      </c>
      <c r="E135" s="60" t="s">
        <v>4526</v>
      </c>
      <c r="F135" s="77" t="s">
        <v>6245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14975</v>
      </c>
      <c r="D136" s="60" t="s">
        <v>11941</v>
      </c>
      <c r="E136" s="60" t="s">
        <v>4526</v>
      </c>
      <c r="F136" s="77" t="s">
        <v>6245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14975</v>
      </c>
      <c r="D137" s="60" t="s">
        <v>11941</v>
      </c>
      <c r="E137" s="60" t="s">
        <v>4526</v>
      </c>
      <c r="F137" s="77" t="s">
        <v>6044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14975</v>
      </c>
      <c r="D138" s="60" t="s">
        <v>11708</v>
      </c>
      <c r="E138" s="60" t="s">
        <v>4526</v>
      </c>
      <c r="F138" s="77" t="s">
        <v>6044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6044</v>
      </c>
      <c r="C139" s="60" t="s">
        <v>15063</v>
      </c>
      <c r="D139" s="60">
        <v>105715665</v>
      </c>
      <c r="E139" s="60" t="s">
        <v>15064</v>
      </c>
      <c r="F139" s="77" t="s">
        <v>6459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6044</v>
      </c>
      <c r="C140" s="60" t="s">
        <v>15063</v>
      </c>
      <c r="D140" s="491">
        <v>105715429</v>
      </c>
      <c r="E140" s="60" t="s">
        <v>15064</v>
      </c>
      <c r="F140" s="77" t="s">
        <v>6459</v>
      </c>
      <c r="G140" s="77" t="s">
        <v>1637</v>
      </c>
      <c r="H140" s="60" t="s">
        <v>15065</v>
      </c>
      <c r="I140" s="60"/>
      <c r="J140" s="60"/>
      <c r="K140" s="60"/>
    </row>
    <row r="141" spans="1:11" x14ac:dyDescent="0.25">
      <c r="A141" s="60">
        <v>139</v>
      </c>
      <c r="B141" s="60" t="s">
        <v>6044</v>
      </c>
      <c r="C141" s="60" t="s">
        <v>15063</v>
      </c>
      <c r="D141" s="60">
        <v>105716072</v>
      </c>
      <c r="E141" s="60" t="s">
        <v>15064</v>
      </c>
      <c r="F141" s="77" t="s">
        <v>6459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6044</v>
      </c>
      <c r="C142" s="60" t="s">
        <v>15063</v>
      </c>
      <c r="D142" s="491">
        <v>105154047</v>
      </c>
      <c r="E142" s="60" t="s">
        <v>15064</v>
      </c>
      <c r="F142" s="77" t="s">
        <v>6459</v>
      </c>
      <c r="G142" s="77" t="s">
        <v>1637</v>
      </c>
      <c r="H142" s="60" t="s">
        <v>15065</v>
      </c>
      <c r="I142" s="60"/>
      <c r="J142" s="60"/>
      <c r="K142" s="60"/>
    </row>
    <row r="143" spans="1:11" x14ac:dyDescent="0.25">
      <c r="A143" s="60">
        <v>141</v>
      </c>
      <c r="B143" s="65" t="s">
        <v>6098</v>
      </c>
      <c r="C143" s="60" t="s">
        <v>15022</v>
      </c>
      <c r="D143" s="353" t="s">
        <v>14862</v>
      </c>
      <c r="E143" s="60" t="s">
        <v>10718</v>
      </c>
      <c r="F143" s="53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70">
        <v>142</v>
      </c>
      <c r="B144" s="65" t="s">
        <v>6098</v>
      </c>
      <c r="C144" s="60" t="s">
        <v>15022</v>
      </c>
      <c r="D144" s="353" t="s">
        <v>14692</v>
      </c>
      <c r="E144" s="60" t="s">
        <v>10718</v>
      </c>
      <c r="F144" s="53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6098</v>
      </c>
      <c r="C145" s="60" t="s">
        <v>15022</v>
      </c>
      <c r="D145" s="353" t="s">
        <v>15066</v>
      </c>
      <c r="E145" s="60" t="s">
        <v>10718</v>
      </c>
      <c r="F145" s="77" t="s">
        <v>6518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6098</v>
      </c>
      <c r="C146" s="60" t="s">
        <v>15022</v>
      </c>
      <c r="D146" s="353" t="s">
        <v>15067</v>
      </c>
      <c r="E146" s="60" t="s">
        <v>10718</v>
      </c>
      <c r="F146" s="77" t="s">
        <v>6174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6098</v>
      </c>
      <c r="C147" s="60" t="s">
        <v>15022</v>
      </c>
      <c r="D147" s="353" t="s">
        <v>15068</v>
      </c>
      <c r="E147" s="60" t="s">
        <v>10718</v>
      </c>
      <c r="F147" s="53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6098</v>
      </c>
      <c r="C148" s="60" t="s">
        <v>15022</v>
      </c>
      <c r="D148" s="353" t="s">
        <v>14695</v>
      </c>
      <c r="E148" s="60" t="s">
        <v>10718</v>
      </c>
      <c r="F148" s="77" t="s">
        <v>6133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6098</v>
      </c>
      <c r="C149" s="60" t="s">
        <v>15022</v>
      </c>
      <c r="D149" s="353" t="s">
        <v>12069</v>
      </c>
      <c r="E149" s="60" t="s">
        <v>10718</v>
      </c>
      <c r="F149" s="77" t="s">
        <v>6133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6098</v>
      </c>
      <c r="C150" s="60" t="s">
        <v>15022</v>
      </c>
      <c r="D150" s="353" t="s">
        <v>15008</v>
      </c>
      <c r="E150" s="60" t="s">
        <v>10718</v>
      </c>
      <c r="F150" s="77" t="s">
        <v>6133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6098</v>
      </c>
      <c r="C151" s="60" t="s">
        <v>15022</v>
      </c>
      <c r="D151" s="353" t="s">
        <v>12070</v>
      </c>
      <c r="E151" s="60" t="s">
        <v>10718</v>
      </c>
      <c r="F151" s="77" t="s">
        <v>6133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6098</v>
      </c>
      <c r="C152" s="60" t="s">
        <v>15022</v>
      </c>
      <c r="D152" s="353" t="s">
        <v>14963</v>
      </c>
      <c r="E152" s="60" t="s">
        <v>10718</v>
      </c>
      <c r="F152" s="77" t="s">
        <v>6518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6098</v>
      </c>
      <c r="C153" s="60" t="s">
        <v>15022</v>
      </c>
      <c r="D153" s="353" t="s">
        <v>14996</v>
      </c>
      <c r="E153" s="60" t="s">
        <v>10718</v>
      </c>
      <c r="F153" s="53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6098</v>
      </c>
      <c r="C154" s="60" t="s">
        <v>15022</v>
      </c>
      <c r="D154" s="353" t="s">
        <v>14995</v>
      </c>
      <c r="E154" s="60" t="s">
        <v>10718</v>
      </c>
      <c r="F154" s="77" t="s">
        <v>6245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6098</v>
      </c>
      <c r="C155" s="60" t="s">
        <v>15022</v>
      </c>
      <c r="D155" s="353" t="s">
        <v>12071</v>
      </c>
      <c r="E155" s="60" t="s">
        <v>10718</v>
      </c>
      <c r="F155" s="77" t="s">
        <v>6133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6098</v>
      </c>
      <c r="C156" s="60" t="s">
        <v>15022</v>
      </c>
      <c r="D156" s="353" t="s">
        <v>15069</v>
      </c>
      <c r="E156" s="60" t="s">
        <v>10718</v>
      </c>
      <c r="F156" s="77" t="s">
        <v>6133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6098</v>
      </c>
      <c r="C157" s="60" t="s">
        <v>15022</v>
      </c>
      <c r="D157" s="353" t="s">
        <v>12072</v>
      </c>
      <c r="E157" s="60" t="s">
        <v>10718</v>
      </c>
      <c r="F157" s="77" t="s">
        <v>6133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6211</v>
      </c>
      <c r="C158" s="60" t="s">
        <v>14975</v>
      </c>
      <c r="D158" s="60" t="s">
        <v>12409</v>
      </c>
      <c r="E158" s="60" t="s">
        <v>4526</v>
      </c>
      <c r="F158" s="53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6211</v>
      </c>
      <c r="C159" s="60" t="s">
        <v>14975</v>
      </c>
      <c r="D159" s="60" t="s">
        <v>12362</v>
      </c>
      <c r="E159" s="60" t="s">
        <v>4526</v>
      </c>
      <c r="F159" s="53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6211</v>
      </c>
      <c r="C160" s="60" t="s">
        <v>14975</v>
      </c>
      <c r="D160" s="60" t="s">
        <v>11276</v>
      </c>
      <c r="E160" s="60" t="s">
        <v>4526</v>
      </c>
      <c r="F160" s="53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6211</v>
      </c>
      <c r="C161" s="60" t="s">
        <v>14975</v>
      </c>
      <c r="D161" s="60" t="s">
        <v>12409</v>
      </c>
      <c r="E161" s="60" t="s">
        <v>4526</v>
      </c>
      <c r="F161" s="53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6211</v>
      </c>
      <c r="C162" s="60" t="s">
        <v>14975</v>
      </c>
      <c r="D162" s="60" t="s">
        <v>4913</v>
      </c>
      <c r="E162" s="60" t="s">
        <v>4526</v>
      </c>
      <c r="F162" s="53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6211</v>
      </c>
      <c r="C163" s="60" t="s">
        <v>14975</v>
      </c>
      <c r="D163" s="60" t="s">
        <v>12183</v>
      </c>
      <c r="E163" s="60" t="s">
        <v>4526</v>
      </c>
      <c r="F163" s="53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14975</v>
      </c>
      <c r="D164" s="60" t="s">
        <v>12187</v>
      </c>
      <c r="E164" s="60" t="s">
        <v>4526</v>
      </c>
      <c r="F164" s="53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14975</v>
      </c>
      <c r="D165" s="60" t="s">
        <v>12187</v>
      </c>
      <c r="E165" s="60" t="s">
        <v>4526</v>
      </c>
      <c r="F165" s="53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14975</v>
      </c>
      <c r="D166" s="60" t="s">
        <v>12185</v>
      </c>
      <c r="E166" s="60" t="s">
        <v>4526</v>
      </c>
      <c r="F166" s="53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14975</v>
      </c>
      <c r="D167" s="60" t="s">
        <v>12183</v>
      </c>
      <c r="E167" s="60" t="s">
        <v>4526</v>
      </c>
      <c r="F167" s="53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14975</v>
      </c>
      <c r="D168" s="60" t="s">
        <v>12184</v>
      </c>
      <c r="E168" s="60" t="s">
        <v>4526</v>
      </c>
      <c r="F168" s="53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14975</v>
      </c>
      <c r="D169" s="60" t="s">
        <v>12187</v>
      </c>
      <c r="E169" s="60" t="s">
        <v>4526</v>
      </c>
      <c r="F169" s="53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15022</v>
      </c>
      <c r="D170" s="353" t="s">
        <v>15070</v>
      </c>
      <c r="E170" s="60" t="s">
        <v>10718</v>
      </c>
      <c r="F170" s="77" t="s">
        <v>6423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15022</v>
      </c>
      <c r="D171" s="353" t="s">
        <v>15071</v>
      </c>
      <c r="E171" s="60" t="s">
        <v>10718</v>
      </c>
      <c r="F171" s="77" t="s">
        <v>6423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15022</v>
      </c>
      <c r="D172" s="353" t="s">
        <v>14362</v>
      </c>
      <c r="E172" s="60" t="s">
        <v>10718</v>
      </c>
      <c r="F172" s="77" t="s">
        <v>6478</v>
      </c>
      <c r="G172" s="77" t="s">
        <v>1043</v>
      </c>
      <c r="H172" s="60"/>
      <c r="I172" s="353" t="s">
        <v>14209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15022</v>
      </c>
      <c r="D173" s="353" t="s">
        <v>15072</v>
      </c>
      <c r="E173" s="60" t="s">
        <v>10718</v>
      </c>
      <c r="F173" s="77" t="s">
        <v>6489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15022</v>
      </c>
      <c r="D174" s="353" t="s">
        <v>14825</v>
      </c>
      <c r="E174" s="60" t="s">
        <v>10718</v>
      </c>
      <c r="F174" s="77" t="s">
        <v>6518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6453</v>
      </c>
      <c r="C175" s="60" t="s">
        <v>14975</v>
      </c>
      <c r="D175" s="60" t="s">
        <v>11681</v>
      </c>
      <c r="E175" s="60" t="s">
        <v>4526</v>
      </c>
      <c r="F175" s="53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6453</v>
      </c>
      <c r="C176" s="60" t="s">
        <v>14975</v>
      </c>
      <c r="D176" s="60" t="s">
        <v>12410</v>
      </c>
      <c r="E176" s="60" t="s">
        <v>4526</v>
      </c>
      <c r="F176" s="53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6453</v>
      </c>
      <c r="C177" s="60" t="s">
        <v>14975</v>
      </c>
      <c r="D177" s="60" t="s">
        <v>12409</v>
      </c>
      <c r="E177" s="60" t="s">
        <v>4526</v>
      </c>
      <c r="F177" s="53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6453</v>
      </c>
      <c r="C178" s="60" t="s">
        <v>14975</v>
      </c>
      <c r="D178" s="60" t="s">
        <v>12409</v>
      </c>
      <c r="E178" s="60" t="s">
        <v>4526</v>
      </c>
      <c r="F178" s="53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32">
        <v>44689</v>
      </c>
      <c r="C179" s="60" t="s">
        <v>14975</v>
      </c>
      <c r="D179" s="60" t="s">
        <v>10952</v>
      </c>
      <c r="E179" s="60" t="s">
        <v>4526</v>
      </c>
      <c r="F179" s="53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32">
        <v>44689</v>
      </c>
      <c r="C180" s="60" t="s">
        <v>14975</v>
      </c>
      <c r="D180" s="60" t="s">
        <v>11681</v>
      </c>
      <c r="E180" s="60" t="s">
        <v>4526</v>
      </c>
      <c r="F180" s="53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32">
        <v>44689</v>
      </c>
      <c r="C181" s="60" t="s">
        <v>14975</v>
      </c>
      <c r="D181" s="60" t="s">
        <v>12362</v>
      </c>
      <c r="E181" s="60" t="s">
        <v>4526</v>
      </c>
      <c r="F181" s="77" t="s">
        <v>6673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32">
        <v>44689</v>
      </c>
      <c r="C182" s="60" t="s">
        <v>14975</v>
      </c>
      <c r="D182" s="60" t="s">
        <v>12363</v>
      </c>
      <c r="E182" s="60" t="s">
        <v>4526</v>
      </c>
      <c r="F182" s="77" t="s">
        <v>6673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14975</v>
      </c>
      <c r="D183" s="60" t="s">
        <v>12363</v>
      </c>
      <c r="E183" s="60" t="s">
        <v>4526</v>
      </c>
      <c r="F183" s="53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14975</v>
      </c>
      <c r="D184" s="60" t="s">
        <v>4914</v>
      </c>
      <c r="E184" s="60" t="s">
        <v>4526</v>
      </c>
      <c r="F184" s="53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14975</v>
      </c>
      <c r="D185" s="60" t="s">
        <v>8772</v>
      </c>
      <c r="E185" s="60" t="s">
        <v>4526</v>
      </c>
      <c r="F185" s="77" t="s">
        <v>7097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14975</v>
      </c>
      <c r="D186" s="60" t="s">
        <v>8772</v>
      </c>
      <c r="E186" s="60" t="s">
        <v>4526</v>
      </c>
      <c r="F186" s="77" t="s">
        <v>7097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6691</v>
      </c>
      <c r="C187" s="60" t="s">
        <v>14975</v>
      </c>
      <c r="D187" s="60" t="s">
        <v>12409</v>
      </c>
      <c r="E187" s="60" t="s">
        <v>4526</v>
      </c>
      <c r="F187" s="77" t="s">
        <v>6791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6691</v>
      </c>
      <c r="C188" s="60" t="s">
        <v>14975</v>
      </c>
      <c r="D188" s="60" t="s">
        <v>15073</v>
      </c>
      <c r="E188" s="60" t="s">
        <v>4526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6691</v>
      </c>
      <c r="C189" s="60" t="s">
        <v>14975</v>
      </c>
      <c r="D189" s="60" t="s">
        <v>12410</v>
      </c>
      <c r="E189" s="60" t="s">
        <v>4526</v>
      </c>
      <c r="F189" s="77" t="s">
        <v>6791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6691</v>
      </c>
      <c r="C190" s="60" t="s">
        <v>14975</v>
      </c>
      <c r="D190" s="60" t="s">
        <v>12720</v>
      </c>
      <c r="E190" s="60" t="s">
        <v>4526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15022</v>
      </c>
      <c r="D191" s="353" t="s">
        <v>14887</v>
      </c>
      <c r="E191" s="60" t="s">
        <v>10718</v>
      </c>
      <c r="F191" s="53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15022</v>
      </c>
      <c r="D192" s="353" t="s">
        <v>15074</v>
      </c>
      <c r="E192" s="60" t="s">
        <v>10718</v>
      </c>
      <c r="F192" s="77" t="s">
        <v>6808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15022</v>
      </c>
      <c r="D193" s="353" t="s">
        <v>9278</v>
      </c>
      <c r="E193" s="60" t="s">
        <v>10718</v>
      </c>
      <c r="F193" s="77" t="s">
        <v>6816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15022</v>
      </c>
      <c r="D194" s="353" t="s">
        <v>15075</v>
      </c>
      <c r="E194" s="60" t="s">
        <v>10718</v>
      </c>
      <c r="F194" s="77" t="s">
        <v>6816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15022</v>
      </c>
      <c r="D195" s="353" t="s">
        <v>15076</v>
      </c>
      <c r="E195" s="60" t="s">
        <v>10718</v>
      </c>
      <c r="F195" s="77" t="s">
        <v>6848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15022</v>
      </c>
      <c r="D196" s="353" t="s">
        <v>15077</v>
      </c>
      <c r="E196" s="60" t="s">
        <v>10718</v>
      </c>
      <c r="F196" s="77" t="s">
        <v>6816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15022</v>
      </c>
      <c r="D197" s="353" t="s">
        <v>15078</v>
      </c>
      <c r="E197" s="60" t="s">
        <v>10718</v>
      </c>
      <c r="F197" s="77" t="s">
        <v>6848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15022</v>
      </c>
      <c r="D198" s="353" t="s">
        <v>15079</v>
      </c>
      <c r="E198" s="60" t="s">
        <v>10718</v>
      </c>
      <c r="F198" s="77" t="s">
        <v>6848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15022</v>
      </c>
      <c r="D199" s="353" t="s">
        <v>15080</v>
      </c>
      <c r="E199" s="60" t="s">
        <v>10718</v>
      </c>
      <c r="F199" s="53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15022</v>
      </c>
      <c r="D200" s="353" t="s">
        <v>15081</v>
      </c>
      <c r="E200" s="60" t="s">
        <v>10718</v>
      </c>
      <c r="F200" s="53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6791</v>
      </c>
      <c r="C201" s="60" t="s">
        <v>14975</v>
      </c>
      <c r="D201" s="60" t="s">
        <v>12410</v>
      </c>
      <c r="E201" s="60" t="s">
        <v>4526</v>
      </c>
      <c r="F201" s="77" t="s">
        <v>7028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6791</v>
      </c>
      <c r="C202" s="60" t="s">
        <v>14975</v>
      </c>
      <c r="D202" s="60" t="s">
        <v>11679</v>
      </c>
      <c r="E202" s="60" t="s">
        <v>4526</v>
      </c>
      <c r="F202" s="53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6791</v>
      </c>
      <c r="C203" s="60" t="s">
        <v>14975</v>
      </c>
      <c r="D203" s="60" t="s">
        <v>12410</v>
      </c>
      <c r="E203" s="60" t="s">
        <v>4526</v>
      </c>
      <c r="F203" s="53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6791</v>
      </c>
      <c r="C204" s="60" t="s">
        <v>14975</v>
      </c>
      <c r="D204" s="60" t="s">
        <v>12409</v>
      </c>
      <c r="E204" s="60" t="s">
        <v>4526</v>
      </c>
      <c r="F204" s="77" t="s">
        <v>7097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6816</v>
      </c>
      <c r="C205" s="60" t="s">
        <v>15063</v>
      </c>
      <c r="D205" s="60">
        <v>106011849</v>
      </c>
      <c r="E205" s="60" t="s">
        <v>15064</v>
      </c>
      <c r="F205" s="77" t="s">
        <v>7290</v>
      </c>
      <c r="G205" s="77" t="s">
        <v>15082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6816</v>
      </c>
      <c r="C206" s="60" t="s">
        <v>15063</v>
      </c>
      <c r="D206" s="60">
        <v>106100057</v>
      </c>
      <c r="E206" s="60" t="s">
        <v>15064</v>
      </c>
      <c r="F206" s="77" t="s">
        <v>7290</v>
      </c>
      <c r="G206" s="77" t="s">
        <v>15082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6816</v>
      </c>
      <c r="C207" s="60" t="s">
        <v>15063</v>
      </c>
      <c r="D207" s="60">
        <v>106100062</v>
      </c>
      <c r="E207" s="60" t="s">
        <v>15064</v>
      </c>
      <c r="F207" s="77" t="s">
        <v>7290</v>
      </c>
      <c r="G207" s="77" t="s">
        <v>15082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6816</v>
      </c>
      <c r="C208" s="60" t="s">
        <v>15063</v>
      </c>
      <c r="D208" s="60">
        <v>106099293</v>
      </c>
      <c r="E208" s="60" t="s">
        <v>15064</v>
      </c>
      <c r="F208" s="77" t="s">
        <v>7290</v>
      </c>
      <c r="G208" s="77" t="s">
        <v>15082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6816</v>
      </c>
      <c r="C209" s="60" t="s">
        <v>15063</v>
      </c>
      <c r="D209" s="60">
        <v>106100166</v>
      </c>
      <c r="E209" s="60" t="s">
        <v>15064</v>
      </c>
      <c r="F209" s="77" t="s">
        <v>7290</v>
      </c>
      <c r="G209" s="77" t="s">
        <v>15082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6816</v>
      </c>
      <c r="C210" s="60" t="s">
        <v>15063</v>
      </c>
      <c r="D210" s="60">
        <v>106099822</v>
      </c>
      <c r="E210" s="60" t="s">
        <v>15064</v>
      </c>
      <c r="F210" s="77" t="s">
        <v>7157</v>
      </c>
      <c r="G210" s="77" t="s">
        <v>15083</v>
      </c>
      <c r="H210" s="60" t="s">
        <v>15084</v>
      </c>
      <c r="I210" s="60"/>
      <c r="J210" s="60"/>
      <c r="K210" s="60"/>
      <c r="L210" t="s">
        <v>13979</v>
      </c>
    </row>
    <row r="211" spans="1:12" x14ac:dyDescent="0.25">
      <c r="A211" s="60">
        <v>209</v>
      </c>
      <c r="B211" s="65" t="s">
        <v>6816</v>
      </c>
      <c r="C211" s="60" t="s">
        <v>15063</v>
      </c>
      <c r="D211" s="60">
        <v>106099823</v>
      </c>
      <c r="E211" s="60" t="s">
        <v>15064</v>
      </c>
      <c r="F211" s="77" t="s">
        <v>7157</v>
      </c>
      <c r="G211" s="77" t="s">
        <v>15083</v>
      </c>
      <c r="H211" s="60" t="s">
        <v>15084</v>
      </c>
      <c r="I211" s="60"/>
      <c r="J211" s="60"/>
      <c r="K211" s="60"/>
    </row>
    <row r="212" spans="1:12" x14ac:dyDescent="0.25">
      <c r="A212" s="60">
        <v>210</v>
      </c>
      <c r="B212" s="65" t="s">
        <v>6816</v>
      </c>
      <c r="C212" s="60" t="s">
        <v>15063</v>
      </c>
      <c r="D212" s="60">
        <v>106099828</v>
      </c>
      <c r="E212" s="60" t="s">
        <v>15064</v>
      </c>
      <c r="F212" s="532">
        <v>44722</v>
      </c>
      <c r="G212" s="77" t="s">
        <v>15085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6816</v>
      </c>
      <c r="C213" s="60" t="s">
        <v>15063</v>
      </c>
      <c r="D213" s="60">
        <v>106100044</v>
      </c>
      <c r="E213" s="60" t="s">
        <v>15064</v>
      </c>
      <c r="F213" s="77" t="s">
        <v>7157</v>
      </c>
      <c r="G213" s="77" t="s">
        <v>15083</v>
      </c>
      <c r="H213" s="60" t="s">
        <v>15084</v>
      </c>
      <c r="I213" s="60"/>
      <c r="J213" s="60"/>
      <c r="K213" s="60"/>
    </row>
    <row r="214" spans="1:12" x14ac:dyDescent="0.25">
      <c r="A214" s="60">
        <v>212</v>
      </c>
      <c r="B214" s="65" t="s">
        <v>6816</v>
      </c>
      <c r="C214" s="60" t="s">
        <v>15063</v>
      </c>
      <c r="D214" s="60">
        <v>106099817</v>
      </c>
      <c r="E214" s="60" t="s">
        <v>15064</v>
      </c>
      <c r="F214" s="532">
        <v>44722</v>
      </c>
      <c r="G214" s="77" t="s">
        <v>15085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6816</v>
      </c>
      <c r="C215" s="60" t="s">
        <v>15063</v>
      </c>
      <c r="D215" s="60">
        <v>106100065</v>
      </c>
      <c r="E215" s="60" t="s">
        <v>15064</v>
      </c>
      <c r="F215" s="532">
        <v>44722</v>
      </c>
      <c r="G215" s="77" t="s">
        <v>15085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6816</v>
      </c>
      <c r="C216" s="60" t="s">
        <v>15063</v>
      </c>
      <c r="D216" s="60">
        <v>106099861</v>
      </c>
      <c r="E216" s="60" t="s">
        <v>15064</v>
      </c>
      <c r="F216" s="532">
        <v>44722</v>
      </c>
      <c r="G216" s="77" t="s">
        <v>15085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6816</v>
      </c>
      <c r="C217" s="60" t="s">
        <v>15063</v>
      </c>
      <c r="D217" s="60">
        <v>106012135</v>
      </c>
      <c r="E217" s="60" t="s">
        <v>15064</v>
      </c>
      <c r="F217" s="77" t="s">
        <v>7157</v>
      </c>
      <c r="G217" s="77" t="s">
        <v>15083</v>
      </c>
      <c r="H217" s="60" t="s">
        <v>15084</v>
      </c>
      <c r="I217" s="60"/>
      <c r="J217" s="60"/>
      <c r="K217" s="60"/>
    </row>
    <row r="218" spans="1:12" x14ac:dyDescent="0.25">
      <c r="A218" s="60">
        <v>216</v>
      </c>
      <c r="B218" s="65" t="s">
        <v>6816</v>
      </c>
      <c r="C218" s="60" t="s">
        <v>15063</v>
      </c>
      <c r="D218" s="60">
        <v>106100138</v>
      </c>
      <c r="E218" s="60" t="s">
        <v>15064</v>
      </c>
      <c r="F218" s="532">
        <v>44722</v>
      </c>
      <c r="G218" s="77" t="s">
        <v>15085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6816</v>
      </c>
      <c r="C219" s="60" t="s">
        <v>15063</v>
      </c>
      <c r="D219" s="491">
        <v>106099870</v>
      </c>
      <c r="E219" s="60" t="s">
        <v>15064</v>
      </c>
      <c r="F219" s="77" t="s">
        <v>7157</v>
      </c>
      <c r="G219" s="77" t="s">
        <v>15086</v>
      </c>
      <c r="H219" s="60" t="s">
        <v>15087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6816</v>
      </c>
      <c r="C220" s="60" t="s">
        <v>15063</v>
      </c>
      <c r="D220" s="491">
        <v>106099869</v>
      </c>
      <c r="E220" s="60" t="s">
        <v>15064</v>
      </c>
      <c r="F220" s="77" t="s">
        <v>7157</v>
      </c>
      <c r="G220" s="77" t="s">
        <v>15086</v>
      </c>
      <c r="H220" s="60" t="s">
        <v>15087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6816</v>
      </c>
      <c r="C221" s="60" t="s">
        <v>15063</v>
      </c>
      <c r="D221" s="60">
        <v>106100066</v>
      </c>
      <c r="E221" s="60" t="s">
        <v>15064</v>
      </c>
      <c r="F221" s="532">
        <v>44691</v>
      </c>
      <c r="G221" s="77" t="s">
        <v>15088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6816</v>
      </c>
      <c r="C222" s="60" t="s">
        <v>15063</v>
      </c>
      <c r="D222" s="60">
        <v>106100045</v>
      </c>
      <c r="E222" s="60" t="s">
        <v>15064</v>
      </c>
      <c r="F222" s="532">
        <v>44691</v>
      </c>
      <c r="G222" s="77" t="s">
        <v>15088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6816</v>
      </c>
      <c r="C223" s="60" t="s">
        <v>15063</v>
      </c>
      <c r="D223" s="60">
        <v>106100060</v>
      </c>
      <c r="E223" s="60" t="s">
        <v>15064</v>
      </c>
      <c r="F223" s="532">
        <v>44691</v>
      </c>
      <c r="G223" s="77" t="s">
        <v>15088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6816</v>
      </c>
      <c r="C224" s="60" t="s">
        <v>15063</v>
      </c>
      <c r="D224" s="60">
        <v>106100137</v>
      </c>
      <c r="E224" s="60" t="s">
        <v>15064</v>
      </c>
      <c r="F224" s="532">
        <v>44691</v>
      </c>
      <c r="G224" s="77" t="s">
        <v>15088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6816</v>
      </c>
      <c r="C225" s="60" t="s">
        <v>15063</v>
      </c>
      <c r="D225" s="60">
        <v>105658652</v>
      </c>
      <c r="E225" s="60" t="s">
        <v>15064</v>
      </c>
      <c r="F225" s="532">
        <v>44691</v>
      </c>
      <c r="G225" s="77" t="s">
        <v>15088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6816</v>
      </c>
      <c r="C226" s="60" t="s">
        <v>15063</v>
      </c>
      <c r="D226" s="60">
        <v>105658645</v>
      </c>
      <c r="E226" s="60" t="s">
        <v>15064</v>
      </c>
      <c r="F226" s="77" t="s">
        <v>7157</v>
      </c>
      <c r="G226" s="77" t="s">
        <v>15083</v>
      </c>
      <c r="H226" s="60" t="s">
        <v>15084</v>
      </c>
      <c r="I226" s="60"/>
      <c r="J226" s="60"/>
      <c r="K226" s="60"/>
    </row>
    <row r="227" spans="1:11" x14ac:dyDescent="0.25">
      <c r="A227" s="60">
        <v>225</v>
      </c>
      <c r="B227" s="65" t="s">
        <v>6816</v>
      </c>
      <c r="C227" s="60" t="s">
        <v>15063</v>
      </c>
      <c r="D227" s="491">
        <v>106012818</v>
      </c>
      <c r="E227" s="60" t="s">
        <v>15064</v>
      </c>
      <c r="F227" s="77" t="s">
        <v>7157</v>
      </c>
      <c r="G227" s="77" t="s">
        <v>15086</v>
      </c>
      <c r="H227" s="60" t="s">
        <v>15087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6816</v>
      </c>
      <c r="C228" s="60" t="s">
        <v>15063</v>
      </c>
      <c r="D228" s="60">
        <v>105716188</v>
      </c>
      <c r="E228" s="60" t="s">
        <v>15064</v>
      </c>
      <c r="F228" s="77" t="s">
        <v>7157</v>
      </c>
      <c r="G228" s="77" t="s">
        <v>15086</v>
      </c>
      <c r="H228" s="60" t="s">
        <v>15087</v>
      </c>
      <c r="I228" s="60"/>
      <c r="J228" s="60">
        <v>913</v>
      </c>
      <c r="K228" s="60" t="s">
        <v>9903</v>
      </c>
    </row>
    <row r="229" spans="1:11" x14ac:dyDescent="0.25">
      <c r="A229" s="60">
        <v>227</v>
      </c>
      <c r="B229" s="65" t="s">
        <v>6816</v>
      </c>
      <c r="C229" s="60" t="s">
        <v>15063</v>
      </c>
      <c r="D229" s="491">
        <v>105716030</v>
      </c>
      <c r="E229" s="60" t="s">
        <v>15064</v>
      </c>
      <c r="F229" s="77" t="s">
        <v>7157</v>
      </c>
      <c r="G229" s="77" t="s">
        <v>15086</v>
      </c>
      <c r="H229" s="60" t="s">
        <v>15087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15022</v>
      </c>
      <c r="D230" s="353" t="s">
        <v>15089</v>
      </c>
      <c r="E230" s="60" t="s">
        <v>10718</v>
      </c>
      <c r="F230" s="77" t="s">
        <v>7017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15022</v>
      </c>
      <c r="D231" s="353" t="s">
        <v>15090</v>
      </c>
      <c r="E231" s="60" t="s">
        <v>10718</v>
      </c>
      <c r="F231" s="77" t="s">
        <v>7028</v>
      </c>
      <c r="G231" s="77" t="s">
        <v>3947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15022</v>
      </c>
      <c r="D232" s="353" t="s">
        <v>15091</v>
      </c>
      <c r="E232" s="60" t="s">
        <v>10718</v>
      </c>
      <c r="F232" s="77" t="s">
        <v>7028</v>
      </c>
      <c r="G232" s="77" t="s">
        <v>3947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15022</v>
      </c>
      <c r="D233" s="353" t="s">
        <v>14712</v>
      </c>
      <c r="E233" s="60" t="s">
        <v>10718</v>
      </c>
      <c r="F233" s="77" t="s">
        <v>7141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15022</v>
      </c>
      <c r="D234" s="353" t="s">
        <v>14661</v>
      </c>
      <c r="E234" s="60" t="s">
        <v>10718</v>
      </c>
      <c r="F234" s="77" t="s">
        <v>7106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14975</v>
      </c>
      <c r="D235" s="60" t="s">
        <v>12410</v>
      </c>
      <c r="E235" s="60" t="s">
        <v>4526</v>
      </c>
      <c r="F235" s="77" t="s">
        <v>7070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14975</v>
      </c>
      <c r="D236" s="60" t="s">
        <v>12183</v>
      </c>
      <c r="E236" s="60" t="s">
        <v>4526</v>
      </c>
      <c r="F236" s="77" t="s">
        <v>7070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14975</v>
      </c>
      <c r="D237" s="60" t="s">
        <v>12629</v>
      </c>
      <c r="E237" s="60" t="s">
        <v>4526</v>
      </c>
      <c r="F237" s="77" t="s">
        <v>7070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14975</v>
      </c>
      <c r="D238" s="60" t="s">
        <v>12630</v>
      </c>
      <c r="E238" s="60" t="s">
        <v>4526</v>
      </c>
      <c r="F238" s="77" t="s">
        <v>7070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7141</v>
      </c>
      <c r="C239" s="60" t="s">
        <v>14975</v>
      </c>
      <c r="D239" s="60" t="s">
        <v>12721</v>
      </c>
      <c r="E239" s="60" t="s">
        <v>4526</v>
      </c>
      <c r="F239" s="53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7141</v>
      </c>
      <c r="C240" s="60" t="s">
        <v>14975</v>
      </c>
      <c r="D240" s="60" t="s">
        <v>11940</v>
      </c>
      <c r="E240" s="60" t="s">
        <v>4526</v>
      </c>
      <c r="F240" s="53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7141</v>
      </c>
      <c r="C241" s="60" t="s">
        <v>14975</v>
      </c>
      <c r="D241" s="60" t="s">
        <v>11708</v>
      </c>
      <c r="E241" s="60" t="s">
        <v>4526</v>
      </c>
      <c r="F241" s="53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7141</v>
      </c>
      <c r="C242" s="60" t="s">
        <v>14975</v>
      </c>
      <c r="D242" s="60" t="s">
        <v>12710</v>
      </c>
      <c r="E242" s="60" t="s">
        <v>4526</v>
      </c>
      <c r="F242" s="53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7141</v>
      </c>
      <c r="C243" s="60" t="s">
        <v>14975</v>
      </c>
      <c r="D243" s="60" t="s">
        <v>11679</v>
      </c>
      <c r="E243" s="60" t="s">
        <v>4526</v>
      </c>
      <c r="F243" s="53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7141</v>
      </c>
      <c r="C244" s="60" t="s">
        <v>14975</v>
      </c>
      <c r="D244" s="60" t="s">
        <v>12720</v>
      </c>
      <c r="E244" s="60" t="s">
        <v>4526</v>
      </c>
      <c r="F244" s="53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7157</v>
      </c>
      <c r="C245" s="60" t="s">
        <v>14975</v>
      </c>
      <c r="D245" s="60" t="s">
        <v>10092</v>
      </c>
      <c r="E245" s="60" t="s">
        <v>4048</v>
      </c>
      <c r="F245" s="58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7157</v>
      </c>
      <c r="C246" s="60" t="s">
        <v>14975</v>
      </c>
      <c r="D246" s="60" t="s">
        <v>15092</v>
      </c>
      <c r="E246" s="60" t="s">
        <v>4048</v>
      </c>
      <c r="F246" s="53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7157</v>
      </c>
      <c r="C247" s="60" t="s">
        <v>14975</v>
      </c>
      <c r="D247" s="60" t="s">
        <v>13054</v>
      </c>
      <c r="E247" s="60" t="s">
        <v>4048</v>
      </c>
      <c r="F247" s="53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7157</v>
      </c>
      <c r="C248" s="60" t="s">
        <v>14975</v>
      </c>
      <c r="D248" s="60" t="s">
        <v>9183</v>
      </c>
      <c r="E248" s="60" t="s">
        <v>4048</v>
      </c>
      <c r="F248" s="53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7157</v>
      </c>
      <c r="C249" s="60" t="s">
        <v>14975</v>
      </c>
      <c r="D249" s="60" t="s">
        <v>9797</v>
      </c>
      <c r="E249" s="60" t="s">
        <v>4048</v>
      </c>
      <c r="F249" s="53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7157</v>
      </c>
      <c r="C250" s="60" t="s">
        <v>14975</v>
      </c>
      <c r="D250" s="60" t="s">
        <v>9226</v>
      </c>
      <c r="E250" s="60" t="s">
        <v>4048</v>
      </c>
      <c r="F250" s="77" t="s">
        <v>7452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7157</v>
      </c>
      <c r="C251" s="60" t="s">
        <v>14975</v>
      </c>
      <c r="D251" s="60" t="s">
        <v>8495</v>
      </c>
      <c r="E251" s="60" t="s">
        <v>4048</v>
      </c>
      <c r="F251" s="77" t="s">
        <v>7471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7157</v>
      </c>
      <c r="C252" s="60" t="s">
        <v>14975</v>
      </c>
      <c r="D252" s="60" t="s">
        <v>15093</v>
      </c>
      <c r="E252" s="60" t="s">
        <v>4048</v>
      </c>
      <c r="F252" s="77" t="s">
        <v>7504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7157</v>
      </c>
      <c r="C253" s="60" t="s">
        <v>14975</v>
      </c>
      <c r="D253" s="60" t="s">
        <v>9302</v>
      </c>
      <c r="E253" s="60" t="s">
        <v>4048</v>
      </c>
      <c r="F253" s="77" t="s">
        <v>7406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7157</v>
      </c>
      <c r="C254" s="60" t="s">
        <v>14975</v>
      </c>
      <c r="D254" s="60" t="s">
        <v>12845</v>
      </c>
      <c r="E254" s="60" t="s">
        <v>4048</v>
      </c>
      <c r="F254" s="77" t="s">
        <v>7373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14975</v>
      </c>
      <c r="D255" s="60" t="s">
        <v>12773</v>
      </c>
      <c r="E255" s="60" t="s">
        <v>4526</v>
      </c>
      <c r="F255" s="53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14975</v>
      </c>
      <c r="D256" s="60" t="s">
        <v>12775</v>
      </c>
      <c r="E256" s="60" t="s">
        <v>4526</v>
      </c>
      <c r="F256" s="53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14975</v>
      </c>
      <c r="D257" s="60" t="s">
        <v>12776</v>
      </c>
      <c r="E257" s="60" t="s">
        <v>4526</v>
      </c>
      <c r="F257" s="53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14975</v>
      </c>
      <c r="D258" s="60" t="s">
        <v>12777</v>
      </c>
      <c r="E258" s="60" t="s">
        <v>4526</v>
      </c>
      <c r="F258" s="53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32">
        <v>44691</v>
      </c>
      <c r="C259" s="60" t="s">
        <v>14975</v>
      </c>
      <c r="D259" s="60" t="s">
        <v>12784</v>
      </c>
      <c r="E259" s="60" t="s">
        <v>4048</v>
      </c>
      <c r="F259" s="532">
        <v>44844</v>
      </c>
      <c r="G259" s="77" t="s">
        <v>9184</v>
      </c>
      <c r="H259" s="60"/>
      <c r="I259" s="60"/>
      <c r="J259" s="60"/>
      <c r="K259" s="60"/>
    </row>
    <row r="260" spans="1:11" x14ac:dyDescent="0.25">
      <c r="A260" s="60">
        <v>258</v>
      </c>
      <c r="B260" s="532">
        <v>44691</v>
      </c>
      <c r="C260" s="60" t="s">
        <v>14975</v>
      </c>
      <c r="D260" s="60" t="s">
        <v>208</v>
      </c>
      <c r="E260" s="60" t="s">
        <v>4048</v>
      </c>
      <c r="F260" s="532">
        <v>44844</v>
      </c>
      <c r="G260" s="77" t="s">
        <v>9184</v>
      </c>
      <c r="H260" s="60"/>
      <c r="I260" s="60"/>
      <c r="J260" s="60"/>
      <c r="K260" s="60"/>
    </row>
    <row r="261" spans="1:11" x14ac:dyDescent="0.25">
      <c r="A261" s="60">
        <v>259</v>
      </c>
      <c r="B261" s="532">
        <v>44691</v>
      </c>
      <c r="C261" s="60" t="s">
        <v>14975</v>
      </c>
      <c r="D261" s="60" t="s">
        <v>12796</v>
      </c>
      <c r="E261" s="60" t="s">
        <v>4048</v>
      </c>
      <c r="F261" s="532">
        <v>44844</v>
      </c>
      <c r="G261" s="77" t="s">
        <v>15094</v>
      </c>
      <c r="H261" s="60"/>
      <c r="I261" s="60"/>
      <c r="J261" s="60"/>
      <c r="K261" s="60"/>
    </row>
    <row r="262" spans="1:11" x14ac:dyDescent="0.25">
      <c r="A262" s="60">
        <v>260</v>
      </c>
      <c r="B262" s="532">
        <v>44691</v>
      </c>
      <c r="C262" s="60" t="s">
        <v>14975</v>
      </c>
      <c r="D262" s="60" t="s">
        <v>9823</v>
      </c>
      <c r="E262" s="60" t="s">
        <v>4048</v>
      </c>
      <c r="F262" s="532">
        <v>44844</v>
      </c>
      <c r="G262" s="77" t="s">
        <v>15094</v>
      </c>
      <c r="H262" s="60"/>
      <c r="I262" s="60"/>
      <c r="J262" s="60"/>
      <c r="K262" s="60"/>
    </row>
    <row r="263" spans="1:11" x14ac:dyDescent="0.25">
      <c r="A263" s="60">
        <v>261</v>
      </c>
      <c r="B263" s="532">
        <v>44691</v>
      </c>
      <c r="C263" s="60" t="s">
        <v>14975</v>
      </c>
      <c r="D263" s="60" t="s">
        <v>208</v>
      </c>
      <c r="E263" s="60" t="s">
        <v>4048</v>
      </c>
      <c r="F263" s="532">
        <v>44844</v>
      </c>
      <c r="G263" s="77" t="s">
        <v>15094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14975</v>
      </c>
      <c r="D264" s="60" t="s">
        <v>12798</v>
      </c>
      <c r="E264" s="60" t="s">
        <v>4048</v>
      </c>
      <c r="F264" s="532">
        <v>44844</v>
      </c>
      <c r="G264" s="77" t="s">
        <v>15094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14975</v>
      </c>
      <c r="D265" s="60" t="s">
        <v>9557</v>
      </c>
      <c r="E265" s="60" t="s">
        <v>4048</v>
      </c>
      <c r="F265" s="53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14975</v>
      </c>
      <c r="D266" s="60" t="s">
        <v>12764</v>
      </c>
      <c r="E266" s="60" t="s">
        <v>4048</v>
      </c>
      <c r="F266" s="53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14975</v>
      </c>
      <c r="D267" s="60" t="s">
        <v>15095</v>
      </c>
      <c r="E267" s="60" t="s">
        <v>4048</v>
      </c>
      <c r="F267" s="53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14975</v>
      </c>
      <c r="D268" s="60" t="s">
        <v>15096</v>
      </c>
      <c r="E268" s="60" t="s">
        <v>4048</v>
      </c>
      <c r="F268" s="53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7290</v>
      </c>
      <c r="C269" s="60" t="s">
        <v>14975</v>
      </c>
      <c r="D269" s="60" t="s">
        <v>15097</v>
      </c>
      <c r="E269" s="60" t="s">
        <v>4048</v>
      </c>
      <c r="F269" s="77" t="s">
        <v>7504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7290</v>
      </c>
      <c r="C270" s="60" t="s">
        <v>14975</v>
      </c>
      <c r="D270" s="60" t="s">
        <v>10069</v>
      </c>
      <c r="E270" s="60" t="s">
        <v>4048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7290</v>
      </c>
      <c r="C271" s="60" t="s">
        <v>14975</v>
      </c>
      <c r="D271" s="60" t="s">
        <v>9226</v>
      </c>
      <c r="E271" s="60" t="s">
        <v>4048</v>
      </c>
      <c r="F271" s="77" t="s">
        <v>7350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7290</v>
      </c>
      <c r="C272" s="60" t="s">
        <v>14975</v>
      </c>
      <c r="D272" s="60" t="s">
        <v>9823</v>
      </c>
      <c r="E272" s="60" t="s">
        <v>4048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7290</v>
      </c>
      <c r="C273" s="60" t="s">
        <v>14975</v>
      </c>
      <c r="D273" s="60" t="s">
        <v>12845</v>
      </c>
      <c r="E273" s="60" t="s">
        <v>4048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7304</v>
      </c>
      <c r="C274" s="60" t="s">
        <v>14975</v>
      </c>
      <c r="D274" s="60" t="s">
        <v>12823</v>
      </c>
      <c r="E274" s="60" t="s">
        <v>4526</v>
      </c>
      <c r="F274" s="77" t="s">
        <v>15098</v>
      </c>
      <c r="G274" s="77" t="s">
        <v>15099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7304</v>
      </c>
      <c r="C275" s="60" t="s">
        <v>14975</v>
      </c>
      <c r="D275" s="60" t="s">
        <v>12826</v>
      </c>
      <c r="E275" s="60" t="s">
        <v>4526</v>
      </c>
      <c r="F275" s="77" t="s">
        <v>15098</v>
      </c>
      <c r="G275" s="77" t="s">
        <v>15099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7304</v>
      </c>
      <c r="C276" s="60" t="s">
        <v>14975</v>
      </c>
      <c r="D276" s="60" t="s">
        <v>12827</v>
      </c>
      <c r="E276" s="60" t="s">
        <v>4526</v>
      </c>
      <c r="F276" s="77" t="s">
        <v>15098</v>
      </c>
      <c r="G276" s="77" t="s">
        <v>15099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7304</v>
      </c>
      <c r="C277" s="60" t="s">
        <v>14975</v>
      </c>
      <c r="D277" s="60" t="s">
        <v>12710</v>
      </c>
      <c r="E277" s="60" t="s">
        <v>4526</v>
      </c>
      <c r="F277" s="77" t="s">
        <v>15098</v>
      </c>
      <c r="G277" s="77" t="s">
        <v>15099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7304</v>
      </c>
      <c r="C278" s="60" t="s">
        <v>14975</v>
      </c>
      <c r="D278" s="60" t="s">
        <v>12826</v>
      </c>
      <c r="E278" s="60" t="s">
        <v>4526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7304</v>
      </c>
      <c r="C279" s="60" t="s">
        <v>14975</v>
      </c>
      <c r="D279" s="60" t="s">
        <v>12710</v>
      </c>
      <c r="E279" s="60" t="s">
        <v>4526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7304</v>
      </c>
      <c r="C280" s="60" t="s">
        <v>14975</v>
      </c>
      <c r="D280" s="60" t="s">
        <v>12834</v>
      </c>
      <c r="E280" s="60" t="s">
        <v>4526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7304</v>
      </c>
      <c r="C281" s="60" t="s">
        <v>14975</v>
      </c>
      <c r="D281" s="60" t="s">
        <v>12823</v>
      </c>
      <c r="E281" s="60" t="s">
        <v>4526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7360</v>
      </c>
      <c r="C282" s="60" t="s">
        <v>14975</v>
      </c>
      <c r="D282" s="60" t="s">
        <v>12970</v>
      </c>
      <c r="E282" s="60" t="s">
        <v>4526</v>
      </c>
      <c r="F282" s="77" t="s">
        <v>7491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7360</v>
      </c>
      <c r="C283" s="60" t="s">
        <v>14975</v>
      </c>
      <c r="D283" s="60" t="s">
        <v>12862</v>
      </c>
      <c r="E283" s="60" t="s">
        <v>4526</v>
      </c>
      <c r="F283" s="77" t="s">
        <v>7360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7360</v>
      </c>
      <c r="C284" s="60" t="s">
        <v>14975</v>
      </c>
      <c r="D284" s="60" t="s">
        <v>12864</v>
      </c>
      <c r="E284" s="60" t="s">
        <v>4526</v>
      </c>
      <c r="F284" s="77" t="s">
        <v>7360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7360</v>
      </c>
      <c r="C285" s="60" t="s">
        <v>14975</v>
      </c>
      <c r="D285" s="60" t="s">
        <v>12869</v>
      </c>
      <c r="E285" s="60" t="s">
        <v>4526</v>
      </c>
      <c r="F285" s="77" t="s">
        <v>7360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7360</v>
      </c>
      <c r="C286" s="60" t="s">
        <v>14975</v>
      </c>
      <c r="D286" s="60" t="s">
        <v>12871</v>
      </c>
      <c r="E286" s="60" t="s">
        <v>4526</v>
      </c>
      <c r="F286" s="77" t="s">
        <v>7360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7384</v>
      </c>
      <c r="C287" s="60" t="s">
        <v>14975</v>
      </c>
      <c r="D287" s="60" t="s">
        <v>12920</v>
      </c>
      <c r="E287" s="60" t="s">
        <v>4526</v>
      </c>
      <c r="F287" s="77" t="s">
        <v>7420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7384</v>
      </c>
      <c r="C288" s="60" t="s">
        <v>14975</v>
      </c>
      <c r="D288" s="60" t="s">
        <v>12921</v>
      </c>
      <c r="E288" s="60" t="s">
        <v>4526</v>
      </c>
      <c r="F288" s="77" t="s">
        <v>7420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7384</v>
      </c>
      <c r="C289" s="60" t="s">
        <v>14975</v>
      </c>
      <c r="D289" s="60" t="s">
        <v>12968</v>
      </c>
      <c r="E289" s="60" t="s">
        <v>4526</v>
      </c>
      <c r="F289" s="77" t="s">
        <v>7491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7384</v>
      </c>
      <c r="C290" s="60" t="s">
        <v>14975</v>
      </c>
      <c r="D290" s="60" t="s">
        <v>12922</v>
      </c>
      <c r="E290" s="60" t="s">
        <v>4526</v>
      </c>
      <c r="F290" s="77" t="s">
        <v>7420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7384</v>
      </c>
      <c r="C291" s="60" t="s">
        <v>14975</v>
      </c>
      <c r="D291" s="60" t="s">
        <v>12924</v>
      </c>
      <c r="E291" s="60" t="s">
        <v>4526</v>
      </c>
      <c r="F291" s="77" t="s">
        <v>7420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14975</v>
      </c>
      <c r="D292" s="60" t="s">
        <v>13190</v>
      </c>
      <c r="E292" s="60" t="s">
        <v>4526</v>
      </c>
      <c r="F292" s="77" t="s">
        <v>7685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14975</v>
      </c>
      <c r="D293" s="60" t="s">
        <v>13191</v>
      </c>
      <c r="E293" s="60" t="s">
        <v>4526</v>
      </c>
      <c r="F293" s="77" t="s">
        <v>7685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14975</v>
      </c>
      <c r="D294" s="60" t="s">
        <v>13068</v>
      </c>
      <c r="E294" s="60" t="s">
        <v>4526</v>
      </c>
      <c r="F294" s="532">
        <v>44692</v>
      </c>
      <c r="G294" s="54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14975</v>
      </c>
      <c r="D295" s="60" t="s">
        <v>13137</v>
      </c>
      <c r="E295" s="60" t="s">
        <v>4526</v>
      </c>
      <c r="F295" s="532">
        <v>44876</v>
      </c>
      <c r="G295" s="54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14975</v>
      </c>
      <c r="D296" s="60" t="s">
        <v>13067</v>
      </c>
      <c r="E296" s="60" t="s">
        <v>4526</v>
      </c>
      <c r="F296" s="532">
        <v>44692</v>
      </c>
      <c r="G296" s="54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32">
        <v>44662</v>
      </c>
      <c r="C297" s="60" t="s">
        <v>15022</v>
      </c>
      <c r="D297" s="353" t="s">
        <v>13547</v>
      </c>
      <c r="E297" s="60" t="s">
        <v>10718</v>
      </c>
      <c r="F297" s="77" t="s">
        <v>8090</v>
      </c>
      <c r="G297" s="77" t="s">
        <v>8091</v>
      </c>
      <c r="H297" s="60"/>
      <c r="I297" s="60"/>
      <c r="J297" s="60"/>
      <c r="K297" s="60"/>
    </row>
    <row r="298" spans="1:11" x14ac:dyDescent="0.25">
      <c r="A298" s="60">
        <v>296</v>
      </c>
      <c r="B298" s="532">
        <v>44662</v>
      </c>
      <c r="C298" s="60" t="s">
        <v>15022</v>
      </c>
      <c r="D298" s="365" t="s">
        <v>13548</v>
      </c>
      <c r="E298" s="60" t="s">
        <v>10718</v>
      </c>
      <c r="F298" s="77" t="s">
        <v>8090</v>
      </c>
      <c r="G298" s="77" t="s">
        <v>8091</v>
      </c>
      <c r="H298" s="60"/>
      <c r="I298" s="60"/>
      <c r="J298" s="60"/>
      <c r="K298" s="60"/>
    </row>
    <row r="299" spans="1:11" x14ac:dyDescent="0.25">
      <c r="A299" s="60">
        <v>297</v>
      </c>
      <c r="B299" s="532">
        <v>44662</v>
      </c>
      <c r="C299" s="60" t="s">
        <v>15022</v>
      </c>
      <c r="D299" s="353" t="s">
        <v>15100</v>
      </c>
      <c r="E299" s="60" t="s">
        <v>10718</v>
      </c>
      <c r="F299" s="53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32">
        <v>44662</v>
      </c>
      <c r="C300" s="60" t="s">
        <v>15022</v>
      </c>
      <c r="D300" s="353" t="s">
        <v>15101</v>
      </c>
      <c r="E300" s="60" t="s">
        <v>10718</v>
      </c>
      <c r="F300" s="53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32">
        <v>44662</v>
      </c>
      <c r="C301" s="60" t="s">
        <v>15022</v>
      </c>
      <c r="D301" s="353" t="s">
        <v>15102</v>
      </c>
      <c r="E301" s="60" t="s">
        <v>10718</v>
      </c>
      <c r="F301" s="53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32">
        <v>44662</v>
      </c>
      <c r="C302" s="60" t="s">
        <v>15022</v>
      </c>
      <c r="D302" s="353" t="s">
        <v>15103</v>
      </c>
      <c r="E302" s="60" t="s">
        <v>10718</v>
      </c>
      <c r="F302" s="77" t="s">
        <v>7817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32">
        <v>44662</v>
      </c>
      <c r="C303" s="60" t="s">
        <v>15022</v>
      </c>
      <c r="D303" s="353" t="s">
        <v>15104</v>
      </c>
      <c r="E303" s="60" t="s">
        <v>10718</v>
      </c>
      <c r="F303" s="77" t="s">
        <v>7750</v>
      </c>
      <c r="G303" s="77" t="s">
        <v>15105</v>
      </c>
      <c r="H303" s="60"/>
      <c r="I303" s="60"/>
      <c r="J303" s="60"/>
      <c r="K303" s="60"/>
    </row>
    <row r="304" spans="1:11" x14ac:dyDescent="0.25">
      <c r="A304" s="60">
        <v>302</v>
      </c>
      <c r="B304" s="532">
        <v>44662</v>
      </c>
      <c r="C304" s="60" t="s">
        <v>15022</v>
      </c>
      <c r="D304" s="353" t="s">
        <v>15106</v>
      </c>
      <c r="E304" s="60" t="s">
        <v>10718</v>
      </c>
      <c r="F304" s="532">
        <v>44906</v>
      </c>
      <c r="G304" s="86" t="s">
        <v>13158</v>
      </c>
      <c r="H304" s="60"/>
      <c r="I304" s="60"/>
      <c r="J304" s="60"/>
      <c r="K304" s="60"/>
    </row>
    <row r="305" spans="1:11" x14ac:dyDescent="0.25">
      <c r="A305" s="60">
        <v>303</v>
      </c>
      <c r="B305" s="532">
        <v>44662</v>
      </c>
      <c r="C305" s="60" t="s">
        <v>15022</v>
      </c>
      <c r="D305" s="507" t="s">
        <v>15107</v>
      </c>
      <c r="E305" s="60" t="s">
        <v>10718</v>
      </c>
      <c r="F305" s="532">
        <v>44906</v>
      </c>
      <c r="G305" s="54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32">
        <v>44662</v>
      </c>
      <c r="C306" s="60" t="s">
        <v>15022</v>
      </c>
      <c r="D306" s="353" t="s">
        <v>15108</v>
      </c>
      <c r="E306" s="60" t="s">
        <v>10718</v>
      </c>
      <c r="F306" s="532">
        <v>44906</v>
      </c>
      <c r="G306" s="86" t="s">
        <v>13158</v>
      </c>
      <c r="H306" s="60"/>
      <c r="I306" s="60"/>
      <c r="J306" s="60"/>
      <c r="K306" s="60"/>
    </row>
    <row r="307" spans="1:11" x14ac:dyDescent="0.25">
      <c r="A307" s="60">
        <v>305</v>
      </c>
      <c r="B307" s="532">
        <v>44662</v>
      </c>
      <c r="C307" s="60" t="s">
        <v>15022</v>
      </c>
      <c r="D307" s="353" t="s">
        <v>15109</v>
      </c>
      <c r="E307" s="60" t="s">
        <v>10718</v>
      </c>
      <c r="F307" s="532">
        <v>44845</v>
      </c>
      <c r="G307" s="77" t="s">
        <v>15094</v>
      </c>
      <c r="H307" s="60"/>
      <c r="I307" s="60"/>
      <c r="J307" s="60"/>
      <c r="K307" s="60"/>
    </row>
    <row r="308" spans="1:11" x14ac:dyDescent="0.25">
      <c r="A308" s="60">
        <v>306</v>
      </c>
      <c r="B308" s="532">
        <v>44662</v>
      </c>
      <c r="C308" s="60" t="s">
        <v>15022</v>
      </c>
      <c r="D308" s="353" t="s">
        <v>15110</v>
      </c>
      <c r="E308" s="60" t="s">
        <v>10718</v>
      </c>
      <c r="F308" s="532">
        <v>44845</v>
      </c>
      <c r="G308" s="77" t="s">
        <v>15094</v>
      </c>
      <c r="H308" s="60"/>
      <c r="I308" s="60"/>
      <c r="J308" s="60"/>
      <c r="K308" s="60"/>
    </row>
    <row r="309" spans="1:11" x14ac:dyDescent="0.25">
      <c r="A309" s="60">
        <v>307</v>
      </c>
      <c r="B309" s="532">
        <v>44662</v>
      </c>
      <c r="C309" s="60" t="s">
        <v>15022</v>
      </c>
      <c r="D309" s="353" t="s">
        <v>15111</v>
      </c>
      <c r="E309" s="60" t="s">
        <v>10718</v>
      </c>
      <c r="F309" s="532">
        <v>44845</v>
      </c>
      <c r="G309" s="77" t="s">
        <v>15094</v>
      </c>
      <c r="H309" s="60"/>
      <c r="I309" s="60"/>
      <c r="J309" s="60"/>
      <c r="K309" s="60"/>
    </row>
    <row r="310" spans="1:11" x14ac:dyDescent="0.25">
      <c r="A310" s="60">
        <v>308</v>
      </c>
      <c r="B310" s="532">
        <v>44662</v>
      </c>
      <c r="C310" s="60" t="s">
        <v>15022</v>
      </c>
      <c r="D310" s="353" t="s">
        <v>15112</v>
      </c>
      <c r="E310" s="60" t="s">
        <v>10718</v>
      </c>
      <c r="F310" s="532">
        <v>44876</v>
      </c>
      <c r="G310" s="54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32">
        <v>44662</v>
      </c>
      <c r="C311" s="60" t="s">
        <v>15022</v>
      </c>
      <c r="D311" s="353" t="s">
        <v>15113</v>
      </c>
      <c r="E311" s="60" t="s">
        <v>10718</v>
      </c>
      <c r="F311" s="532">
        <v>44845</v>
      </c>
      <c r="G311" s="77" t="s">
        <v>15114</v>
      </c>
      <c r="H311" s="60" t="s">
        <v>15115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14975</v>
      </c>
      <c r="D312" s="60" t="s">
        <v>13139</v>
      </c>
      <c r="E312" s="60" t="s">
        <v>4526</v>
      </c>
      <c r="F312" s="532">
        <v>44876</v>
      </c>
      <c r="G312" s="54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14975</v>
      </c>
      <c r="D313" s="60" t="s">
        <v>13138</v>
      </c>
      <c r="E313" s="60" t="s">
        <v>4526</v>
      </c>
      <c r="F313" s="532">
        <v>44876</v>
      </c>
      <c r="G313" s="54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14975</v>
      </c>
      <c r="D314" s="60" t="s">
        <v>15116</v>
      </c>
      <c r="E314" s="60" t="s">
        <v>4526</v>
      </c>
      <c r="F314" s="53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14975</v>
      </c>
      <c r="D315" s="60" t="s">
        <v>13136</v>
      </c>
      <c r="E315" s="60" t="s">
        <v>4526</v>
      </c>
      <c r="F315" s="532">
        <v>44876</v>
      </c>
      <c r="G315" s="54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14975</v>
      </c>
      <c r="D316" s="60" t="s">
        <v>15117</v>
      </c>
      <c r="E316" s="60" t="s">
        <v>4526</v>
      </c>
      <c r="F316" s="532">
        <v>44845</v>
      </c>
      <c r="G316" s="54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7685</v>
      </c>
      <c r="C317" s="60" t="s">
        <v>14975</v>
      </c>
      <c r="D317" s="60" t="s">
        <v>13289</v>
      </c>
      <c r="E317" s="60" t="s">
        <v>4526</v>
      </c>
      <c r="F317" s="77" t="s">
        <v>308</v>
      </c>
      <c r="G317" s="54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7685</v>
      </c>
      <c r="C318" s="60" t="s">
        <v>14975</v>
      </c>
      <c r="D318" s="60" t="s">
        <v>13269</v>
      </c>
      <c r="E318" s="60" t="s">
        <v>4526</v>
      </c>
      <c r="F318" s="77" t="s">
        <v>7781</v>
      </c>
      <c r="G318" s="54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7685</v>
      </c>
      <c r="C319" s="60" t="s">
        <v>14975</v>
      </c>
      <c r="D319" s="60" t="s">
        <v>13246</v>
      </c>
      <c r="E319" s="60" t="s">
        <v>4526</v>
      </c>
      <c r="F319" s="77" t="s">
        <v>7741</v>
      </c>
      <c r="G319" s="54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7685</v>
      </c>
      <c r="C320" s="60" t="s">
        <v>14975</v>
      </c>
      <c r="D320" s="60" t="s">
        <v>13267</v>
      </c>
      <c r="E320" s="60" t="s">
        <v>4526</v>
      </c>
      <c r="F320" s="77" t="s">
        <v>7781</v>
      </c>
      <c r="G320" s="54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7685</v>
      </c>
      <c r="C321" s="60" t="s">
        <v>14975</v>
      </c>
      <c r="D321" s="60" t="s">
        <v>15118</v>
      </c>
      <c r="E321" s="60" t="s">
        <v>4526</v>
      </c>
      <c r="F321" s="77" t="s">
        <v>7741</v>
      </c>
      <c r="G321" s="54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7762</v>
      </c>
      <c r="C322" s="60" t="s">
        <v>14975</v>
      </c>
      <c r="D322" s="60" t="s">
        <v>13303</v>
      </c>
      <c r="E322" s="60" t="s">
        <v>4526</v>
      </c>
      <c r="F322" s="77" t="s">
        <v>7817</v>
      </c>
      <c r="G322" s="54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7762</v>
      </c>
      <c r="C323" s="60" t="s">
        <v>14975</v>
      </c>
      <c r="D323" s="60" t="s">
        <v>13354</v>
      </c>
      <c r="E323" s="60" t="s">
        <v>4526</v>
      </c>
      <c r="F323" s="53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7762</v>
      </c>
      <c r="C324" s="60" t="s">
        <v>14975</v>
      </c>
      <c r="D324" s="60" t="s">
        <v>13287</v>
      </c>
      <c r="E324" s="60" t="s">
        <v>4526</v>
      </c>
      <c r="F324" s="77" t="s">
        <v>308</v>
      </c>
      <c r="G324" s="54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7762</v>
      </c>
      <c r="C325" s="60" t="s">
        <v>14975</v>
      </c>
      <c r="D325" s="60" t="s">
        <v>13301</v>
      </c>
      <c r="E325" s="60" t="s">
        <v>4526</v>
      </c>
      <c r="F325" s="77" t="s">
        <v>7817</v>
      </c>
      <c r="G325" s="54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14975</v>
      </c>
      <c r="D326" s="60" t="s">
        <v>13362</v>
      </c>
      <c r="E326" s="60" t="s">
        <v>4526</v>
      </c>
      <c r="F326" s="532">
        <v>44604</v>
      </c>
      <c r="G326" s="54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14975</v>
      </c>
      <c r="D327" s="60" t="s">
        <v>13450</v>
      </c>
      <c r="E327" s="60" t="s">
        <v>4526</v>
      </c>
      <c r="F327" s="53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14975</v>
      </c>
      <c r="D328" s="60" t="s">
        <v>13360</v>
      </c>
      <c r="E328" s="60" t="s">
        <v>4526</v>
      </c>
      <c r="F328" s="532">
        <v>44604</v>
      </c>
      <c r="G328" s="54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14975</v>
      </c>
      <c r="D329" s="60" t="s">
        <v>13448</v>
      </c>
      <c r="E329" s="60" t="s">
        <v>4526</v>
      </c>
      <c r="F329" s="53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14975</v>
      </c>
      <c r="D330" s="60" t="s">
        <v>13470</v>
      </c>
      <c r="E330" s="60" t="s">
        <v>4526</v>
      </c>
      <c r="F330" s="53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14975</v>
      </c>
      <c r="D331" s="60" t="s">
        <v>13412</v>
      </c>
      <c r="E331" s="60" t="s">
        <v>4526</v>
      </c>
      <c r="F331" s="53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14975</v>
      </c>
      <c r="D332" s="60" t="s">
        <v>13414</v>
      </c>
      <c r="E332" s="60" t="s">
        <v>4526</v>
      </c>
      <c r="F332" s="53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14975</v>
      </c>
      <c r="D333" s="60" t="s">
        <v>13389</v>
      </c>
      <c r="E333" s="60" t="s">
        <v>4526</v>
      </c>
      <c r="F333" s="532">
        <v>44632</v>
      </c>
      <c r="G333" s="86" t="s">
        <v>13390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14975</v>
      </c>
      <c r="D334" s="60" t="s">
        <v>13468</v>
      </c>
      <c r="E334" s="60" t="s">
        <v>4526</v>
      </c>
      <c r="F334" s="53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14975</v>
      </c>
      <c r="D335" s="60" t="s">
        <v>13391</v>
      </c>
      <c r="E335" s="60" t="s">
        <v>4526</v>
      </c>
      <c r="F335" s="532">
        <v>44632</v>
      </c>
      <c r="G335" s="86" t="s">
        <v>13390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14975</v>
      </c>
      <c r="D336" s="60" t="s">
        <v>13494</v>
      </c>
      <c r="E336" s="60" t="s">
        <v>4526</v>
      </c>
      <c r="F336" s="53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14975</v>
      </c>
      <c r="D337" s="60" t="s">
        <v>13472</v>
      </c>
      <c r="E337" s="60" t="s">
        <v>4526</v>
      </c>
      <c r="F337" s="53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14975</v>
      </c>
      <c r="D338" s="60" t="s">
        <v>13492</v>
      </c>
      <c r="E338" s="60" t="s">
        <v>4526</v>
      </c>
      <c r="F338" s="53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14975</v>
      </c>
      <c r="D339" s="60" t="s">
        <v>13471</v>
      </c>
      <c r="E339" s="60" t="s">
        <v>4526</v>
      </c>
      <c r="F339" s="53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14975</v>
      </c>
      <c r="D340" s="60" t="s">
        <v>13517</v>
      </c>
      <c r="E340" s="60" t="s">
        <v>4526</v>
      </c>
      <c r="F340" s="53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8058</v>
      </c>
      <c r="C341" s="60" t="s">
        <v>14975</v>
      </c>
      <c r="D341" s="60" t="s">
        <v>13543</v>
      </c>
      <c r="E341" s="60" t="s">
        <v>4526</v>
      </c>
      <c r="F341" s="77" t="s">
        <v>8079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8058</v>
      </c>
      <c r="C342" s="60" t="s">
        <v>14975</v>
      </c>
      <c r="D342" s="60" t="s">
        <v>15119</v>
      </c>
      <c r="E342" s="60" t="s">
        <v>4526</v>
      </c>
      <c r="F342" s="77" t="s">
        <v>8079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8058</v>
      </c>
      <c r="C343" s="60" t="s">
        <v>14975</v>
      </c>
      <c r="D343" s="60" t="s">
        <v>13545</v>
      </c>
      <c r="E343" s="60" t="s">
        <v>4526</v>
      </c>
      <c r="F343" s="77" t="s">
        <v>8090</v>
      </c>
      <c r="G343" s="77" t="s">
        <v>8091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8058</v>
      </c>
      <c r="C344" s="60" t="s">
        <v>14975</v>
      </c>
      <c r="D344" s="60" t="s">
        <v>13531</v>
      </c>
      <c r="E344" s="60" t="s">
        <v>4526</v>
      </c>
      <c r="F344" s="77" t="s">
        <v>8079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8058</v>
      </c>
      <c r="C345" s="60" t="s">
        <v>14975</v>
      </c>
      <c r="D345" s="60" t="s">
        <v>13529</v>
      </c>
      <c r="E345" s="60" t="s">
        <v>4526</v>
      </c>
      <c r="F345" s="77" t="s">
        <v>8079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8058</v>
      </c>
      <c r="C346" s="60" t="s">
        <v>14975</v>
      </c>
      <c r="D346" s="60" t="s">
        <v>13546</v>
      </c>
      <c r="E346" s="60" t="s">
        <v>4526</v>
      </c>
      <c r="F346" s="77" t="s">
        <v>8090</v>
      </c>
      <c r="G346" s="77" t="s">
        <v>8091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8234</v>
      </c>
      <c r="C347" s="60" t="s">
        <v>14975</v>
      </c>
      <c r="D347" s="60" t="s">
        <v>13635</v>
      </c>
      <c r="E347" s="60" t="s">
        <v>4526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8234</v>
      </c>
      <c r="C348" s="60" t="s">
        <v>14975</v>
      </c>
      <c r="D348" s="60" t="s">
        <v>13636</v>
      </c>
      <c r="E348" s="60" t="s">
        <v>4526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8234</v>
      </c>
      <c r="C349" s="60" t="s">
        <v>14975</v>
      </c>
      <c r="D349" s="60" t="s">
        <v>13620</v>
      </c>
      <c r="E349" s="60" t="s">
        <v>4526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8234</v>
      </c>
      <c r="C350" s="60" t="s">
        <v>14975</v>
      </c>
      <c r="D350" s="60" t="s">
        <v>13637</v>
      </c>
      <c r="E350" s="60" t="s">
        <v>4526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8234</v>
      </c>
      <c r="C351" s="60" t="s">
        <v>14975</v>
      </c>
      <c r="D351" s="60" t="s">
        <v>13622</v>
      </c>
      <c r="E351" s="60" t="s">
        <v>4526</v>
      </c>
      <c r="F351" s="77" t="s">
        <v>8234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8234</v>
      </c>
      <c r="C352" s="60" t="s">
        <v>14975</v>
      </c>
      <c r="D352" s="60" t="s">
        <v>15120</v>
      </c>
      <c r="E352" s="60" t="s">
        <v>4526</v>
      </c>
      <c r="F352" s="77" t="s">
        <v>8234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8275</v>
      </c>
      <c r="C353" s="60" t="s">
        <v>14975</v>
      </c>
      <c r="D353" s="60" t="s">
        <v>8358</v>
      </c>
      <c r="E353" s="60" t="s">
        <v>4526</v>
      </c>
      <c r="F353" s="53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8275</v>
      </c>
      <c r="C354" s="60" t="s">
        <v>14975</v>
      </c>
      <c r="D354" s="60" t="s">
        <v>8359</v>
      </c>
      <c r="E354" s="60" t="s">
        <v>4526</v>
      </c>
      <c r="F354" s="53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8275</v>
      </c>
      <c r="C355" s="60" t="s">
        <v>14975</v>
      </c>
      <c r="D355" s="60" t="s">
        <v>15121</v>
      </c>
      <c r="E355" s="60" t="s">
        <v>4526</v>
      </c>
      <c r="F355" s="53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8275</v>
      </c>
      <c r="C356" s="60" t="s">
        <v>14975</v>
      </c>
      <c r="D356" s="60" t="s">
        <v>13709</v>
      </c>
      <c r="E356" s="60" t="s">
        <v>4526</v>
      </c>
      <c r="F356" s="77" t="s">
        <v>8287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8275</v>
      </c>
      <c r="C357" s="60" t="s">
        <v>14975</v>
      </c>
      <c r="D357" s="60" t="s">
        <v>13684</v>
      </c>
      <c r="E357" s="60" t="s">
        <v>4526</v>
      </c>
      <c r="F357" s="77" t="s">
        <v>8275</v>
      </c>
      <c r="G357" s="77" t="s">
        <v>12686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8275</v>
      </c>
      <c r="C358" s="60" t="s">
        <v>14975</v>
      </c>
      <c r="D358" s="60" t="s">
        <v>15122</v>
      </c>
      <c r="E358" s="60" t="s">
        <v>4526</v>
      </c>
      <c r="F358" s="53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8275</v>
      </c>
      <c r="C359" s="60" t="s">
        <v>14975</v>
      </c>
      <c r="D359" s="60" t="s">
        <v>13686</v>
      </c>
      <c r="E359" s="60" t="s">
        <v>4526</v>
      </c>
      <c r="F359" s="77" t="s">
        <v>8275</v>
      </c>
      <c r="G359" s="77" t="s">
        <v>12686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8275</v>
      </c>
      <c r="C360" s="60" t="s">
        <v>14975</v>
      </c>
      <c r="D360" s="60" t="s">
        <v>15123</v>
      </c>
      <c r="E360" s="60" t="s">
        <v>4526</v>
      </c>
      <c r="F360" s="53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8275</v>
      </c>
      <c r="C361" s="60" t="s">
        <v>14975</v>
      </c>
      <c r="D361" s="60" t="s">
        <v>15124</v>
      </c>
      <c r="E361" s="60" t="s">
        <v>4526</v>
      </c>
      <c r="F361" s="53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8275</v>
      </c>
      <c r="C362" s="60" t="s">
        <v>14975</v>
      </c>
      <c r="D362" s="60" t="s">
        <v>13711</v>
      </c>
      <c r="E362" s="60" t="s">
        <v>4526</v>
      </c>
      <c r="F362" s="77" t="s">
        <v>8287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8275</v>
      </c>
      <c r="C363" s="60" t="s">
        <v>14975</v>
      </c>
      <c r="D363" s="60" t="s">
        <v>8495</v>
      </c>
      <c r="E363" s="60" t="s">
        <v>4526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8275</v>
      </c>
      <c r="C364" s="60" t="s">
        <v>14975</v>
      </c>
      <c r="D364" s="60" t="s">
        <v>8421</v>
      </c>
      <c r="E364" s="60" t="s">
        <v>4526</v>
      </c>
      <c r="F364" s="53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8275</v>
      </c>
      <c r="C365" s="60" t="s">
        <v>14975</v>
      </c>
      <c r="D365" s="60" t="s">
        <v>13708</v>
      </c>
      <c r="E365" s="60" t="s">
        <v>4526</v>
      </c>
      <c r="F365" s="77" t="s">
        <v>8287</v>
      </c>
      <c r="G365" s="69" t="s">
        <v>7926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8275</v>
      </c>
      <c r="C366" s="60" t="s">
        <v>14975</v>
      </c>
      <c r="D366" s="60" t="s">
        <v>15125</v>
      </c>
      <c r="E366" s="60" t="s">
        <v>4526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8275</v>
      </c>
      <c r="C367" s="60" t="s">
        <v>14975</v>
      </c>
      <c r="D367" s="60" t="s">
        <v>8363</v>
      </c>
      <c r="E367" s="60" t="s">
        <v>4526</v>
      </c>
      <c r="F367" s="53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8275</v>
      </c>
      <c r="C368" s="60" t="s">
        <v>14975</v>
      </c>
      <c r="D368" s="60" t="s">
        <v>13712</v>
      </c>
      <c r="E368" s="60" t="s">
        <v>4526</v>
      </c>
      <c r="F368" s="77" t="s">
        <v>8287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14975</v>
      </c>
      <c r="D369" s="60" t="s">
        <v>8443</v>
      </c>
      <c r="E369" s="60" t="s">
        <v>4526</v>
      </c>
      <c r="F369" s="53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14975</v>
      </c>
      <c r="D370" s="60" t="s">
        <v>8445</v>
      </c>
      <c r="E370" s="60" t="s">
        <v>4526</v>
      </c>
      <c r="F370" s="53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14975</v>
      </c>
      <c r="D371" s="60" t="s">
        <v>8447</v>
      </c>
      <c r="E371" s="60" t="s">
        <v>4526</v>
      </c>
      <c r="F371" s="53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14975</v>
      </c>
      <c r="D372" s="60" t="s">
        <v>8557</v>
      </c>
      <c r="E372" s="60" t="s">
        <v>4526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14975</v>
      </c>
      <c r="D373" s="60" t="s">
        <v>8556</v>
      </c>
      <c r="E373" s="60" t="s">
        <v>4526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14975</v>
      </c>
      <c r="D374" s="60" t="s">
        <v>8555</v>
      </c>
      <c r="E374" s="60" t="s">
        <v>4526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14975</v>
      </c>
      <c r="D375" s="60" t="s">
        <v>8553</v>
      </c>
      <c r="E375" s="60" t="s">
        <v>4526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14975</v>
      </c>
      <c r="D376" s="60" t="s">
        <v>8446</v>
      </c>
      <c r="E376" s="60" t="s">
        <v>4526</v>
      </c>
      <c r="F376" s="53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14975</v>
      </c>
      <c r="D377" s="60" t="s">
        <v>8645</v>
      </c>
      <c r="E377" s="60" t="s">
        <v>4526</v>
      </c>
      <c r="F377" s="77" t="s">
        <v>1198</v>
      </c>
      <c r="G377" s="77" t="s">
        <v>8732</v>
      </c>
      <c r="H377" s="60" t="s">
        <v>15126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14975</v>
      </c>
      <c r="D378" s="60" t="s">
        <v>8561</v>
      </c>
      <c r="E378" s="60" t="s">
        <v>4526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14975</v>
      </c>
      <c r="D379" s="60" t="s">
        <v>8590</v>
      </c>
      <c r="E379" s="60" t="s">
        <v>4526</v>
      </c>
      <c r="F379" s="77" t="s">
        <v>1086</v>
      </c>
      <c r="G379" s="77" t="s">
        <v>1105</v>
      </c>
      <c r="H379" s="60" t="s">
        <v>15127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14975</v>
      </c>
      <c r="D380" s="60" t="s">
        <v>8495</v>
      </c>
      <c r="E380" s="60" t="s">
        <v>4526</v>
      </c>
      <c r="F380" s="77" t="s">
        <v>1086</v>
      </c>
      <c r="G380" s="77" t="s">
        <v>1105</v>
      </c>
      <c r="H380" s="60" t="s">
        <v>15127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14975</v>
      </c>
      <c r="D381" s="60" t="s">
        <v>208</v>
      </c>
      <c r="E381" s="60" t="s">
        <v>4526</v>
      </c>
      <c r="F381" s="77" t="s">
        <v>1395</v>
      </c>
      <c r="G381" s="77" t="s">
        <v>7681</v>
      </c>
      <c r="H381" s="60" t="s">
        <v>15127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14975</v>
      </c>
      <c r="D382" s="60" t="s">
        <v>9226</v>
      </c>
      <c r="E382" s="60" t="s">
        <v>4526</v>
      </c>
      <c r="F382" s="77" t="s">
        <v>1055</v>
      </c>
      <c r="G382" s="77" t="s">
        <v>714</v>
      </c>
      <c r="H382" s="60" t="s">
        <v>15127</v>
      </c>
      <c r="I382" s="353" t="s">
        <v>14609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14975</v>
      </c>
      <c r="D383" s="60" t="s">
        <v>8580</v>
      </c>
      <c r="E383" s="60" t="s">
        <v>4526</v>
      </c>
      <c r="F383" s="77" t="s">
        <v>1068</v>
      </c>
      <c r="G383" s="77" t="s">
        <v>1101</v>
      </c>
      <c r="H383" s="60" t="s">
        <v>15127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14975</v>
      </c>
      <c r="D384" s="60" t="s">
        <v>8773</v>
      </c>
      <c r="E384" s="60" t="s">
        <v>4526</v>
      </c>
      <c r="F384" s="53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14975</v>
      </c>
      <c r="D385" s="60" t="s">
        <v>8649</v>
      </c>
      <c r="E385" s="60" t="s">
        <v>4526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14975</v>
      </c>
      <c r="D386" s="60" t="s">
        <v>8765</v>
      </c>
      <c r="E386" s="60" t="s">
        <v>4526</v>
      </c>
      <c r="F386" s="532">
        <v>45079</v>
      </c>
      <c r="G386" s="77" t="s">
        <v>198</v>
      </c>
      <c r="H386" s="60" t="s">
        <v>15128</v>
      </c>
      <c r="I386" s="60" t="s">
        <v>13136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14975</v>
      </c>
      <c r="D387" s="60" t="s">
        <v>8642</v>
      </c>
      <c r="E387" s="60" t="s">
        <v>4526</v>
      </c>
      <c r="F387" s="77" t="s">
        <v>1198</v>
      </c>
      <c r="G387" s="77" t="s">
        <v>9983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14975</v>
      </c>
      <c r="D388" s="60" t="s">
        <v>8651</v>
      </c>
      <c r="E388" s="60" t="s">
        <v>4526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14975</v>
      </c>
      <c r="D389" s="60" t="s">
        <v>15129</v>
      </c>
      <c r="E389" s="60" t="s">
        <v>4526</v>
      </c>
      <c r="F389" s="77" t="s">
        <v>1198</v>
      </c>
      <c r="G389" s="77" t="s">
        <v>15130</v>
      </c>
      <c r="H389" s="60" t="s">
        <v>15131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14975</v>
      </c>
      <c r="D390" s="60" t="s">
        <v>8626</v>
      </c>
      <c r="E390" s="60" t="s">
        <v>4526</v>
      </c>
      <c r="F390" s="77" t="s">
        <v>1198</v>
      </c>
      <c r="G390" s="77" t="s">
        <v>2274</v>
      </c>
      <c r="H390" s="60"/>
      <c r="I390" s="60" t="s">
        <v>13289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14975</v>
      </c>
      <c r="D391" s="60" t="s">
        <v>8643</v>
      </c>
      <c r="E391" s="60" t="s">
        <v>4526</v>
      </c>
      <c r="F391" s="77" t="s">
        <v>1198</v>
      </c>
      <c r="G391" s="77" t="s">
        <v>9983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14975</v>
      </c>
      <c r="D392" s="60" t="s">
        <v>8772</v>
      </c>
      <c r="E392" s="60" t="s">
        <v>70</v>
      </c>
      <c r="F392" s="532">
        <v>45140</v>
      </c>
      <c r="G392" s="65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15022</v>
      </c>
      <c r="D393" s="353" t="s">
        <v>15132</v>
      </c>
      <c r="E393" s="60" t="s">
        <v>13761</v>
      </c>
      <c r="F393" s="218">
        <v>45172</v>
      </c>
      <c r="G393" s="657" t="s">
        <v>166</v>
      </c>
      <c r="H393" s="218">
        <v>45172</v>
      </c>
      <c r="I393" s="353" t="s">
        <v>14712</v>
      </c>
      <c r="J393" s="60" t="s">
        <v>15133</v>
      </c>
      <c r="K393" s="218"/>
    </row>
    <row r="394" spans="1:11" x14ac:dyDescent="0.25">
      <c r="A394" s="60">
        <v>392</v>
      </c>
      <c r="B394" s="532">
        <v>45232</v>
      </c>
      <c r="C394" s="60" t="s">
        <v>15134</v>
      </c>
      <c r="D394" s="60" t="s">
        <v>8923</v>
      </c>
      <c r="E394" s="60" t="s">
        <v>15135</v>
      </c>
      <c r="F394" s="77" t="s">
        <v>1888</v>
      </c>
      <c r="G394" s="77" t="s">
        <v>15136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32">
        <v>45232</v>
      </c>
      <c r="C395" s="60" t="s">
        <v>15134</v>
      </c>
      <c r="D395" s="378" t="s">
        <v>9022</v>
      </c>
      <c r="E395" s="60" t="s">
        <v>15135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32">
        <v>45232</v>
      </c>
      <c r="C396" s="60" t="s">
        <v>15134</v>
      </c>
      <c r="D396" s="60" t="s">
        <v>9006</v>
      </c>
      <c r="E396" s="60" t="s">
        <v>15135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32">
        <v>45232</v>
      </c>
      <c r="C397" s="60" t="s">
        <v>15134</v>
      </c>
      <c r="D397" s="378" t="s">
        <v>9024</v>
      </c>
      <c r="E397" s="60" t="s">
        <v>15135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32">
        <v>45232</v>
      </c>
      <c r="C398" s="60" t="s">
        <v>15137</v>
      </c>
      <c r="D398" s="60" t="s">
        <v>15138</v>
      </c>
      <c r="E398" s="60" t="s">
        <v>15135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32">
        <v>45232</v>
      </c>
      <c r="C399" s="60" t="s">
        <v>15134</v>
      </c>
      <c r="D399" s="60" t="s">
        <v>15139</v>
      </c>
      <c r="E399" s="60" t="s">
        <v>15135</v>
      </c>
      <c r="F399" s="77" t="s">
        <v>1888</v>
      </c>
      <c r="G399" s="77" t="s">
        <v>15136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32">
        <v>45232</v>
      </c>
      <c r="C400" s="60" t="s">
        <v>15134</v>
      </c>
      <c r="D400" s="60" t="s">
        <v>15140</v>
      </c>
      <c r="E400" s="60" t="s">
        <v>15135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32">
        <v>45232</v>
      </c>
      <c r="C401" s="60" t="s">
        <v>15137</v>
      </c>
      <c r="D401" s="60" t="s">
        <v>15141</v>
      </c>
      <c r="E401" s="60" t="s">
        <v>15135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32">
        <v>45232</v>
      </c>
      <c r="C402" s="60" t="s">
        <v>15134</v>
      </c>
      <c r="D402" s="60" t="s">
        <v>8924</v>
      </c>
      <c r="E402" s="60" t="s">
        <v>15135</v>
      </c>
      <c r="F402" s="77" t="s">
        <v>1888</v>
      </c>
      <c r="G402" s="77" t="s">
        <v>2007</v>
      </c>
      <c r="H402" s="60" t="s">
        <v>15126</v>
      </c>
      <c r="I402" s="60"/>
      <c r="J402" s="60"/>
      <c r="K402" s="60"/>
    </row>
    <row r="403" spans="1:11" x14ac:dyDescent="0.25">
      <c r="A403" s="60">
        <v>401</v>
      </c>
      <c r="B403" s="532">
        <v>45232</v>
      </c>
      <c r="C403" s="60" t="s">
        <v>15134</v>
      </c>
      <c r="D403" s="60" t="s">
        <v>15142</v>
      </c>
      <c r="E403" s="60" t="s">
        <v>15135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32">
        <v>45232</v>
      </c>
      <c r="C404" s="60" t="s">
        <v>15134</v>
      </c>
      <c r="D404" s="60" t="s">
        <v>15143</v>
      </c>
      <c r="E404" s="60" t="s">
        <v>15135</v>
      </c>
      <c r="F404" s="77" t="s">
        <v>1888</v>
      </c>
      <c r="G404" s="77" t="s">
        <v>2007</v>
      </c>
      <c r="H404" s="60" t="s">
        <v>15126</v>
      </c>
      <c r="I404" s="60"/>
      <c r="J404" s="60"/>
      <c r="K404" s="60"/>
    </row>
    <row r="405" spans="1:11" x14ac:dyDescent="0.25">
      <c r="A405" s="60">
        <v>403</v>
      </c>
      <c r="B405" s="532">
        <v>45232</v>
      </c>
      <c r="C405" s="60" t="s">
        <v>15134</v>
      </c>
      <c r="D405" s="60" t="s">
        <v>8922</v>
      </c>
      <c r="E405" s="60" t="s">
        <v>15135</v>
      </c>
      <c r="F405" s="77" t="s">
        <v>1888</v>
      </c>
      <c r="G405" s="77" t="s">
        <v>15136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15022</v>
      </c>
      <c r="D406" s="496" t="s">
        <v>15144</v>
      </c>
      <c r="E406" s="60" t="s">
        <v>70</v>
      </c>
      <c r="F406" s="77" t="s">
        <v>1808</v>
      </c>
      <c r="G406" s="77" t="s">
        <v>160</v>
      </c>
      <c r="H406" s="60"/>
      <c r="I406" s="353" t="s">
        <v>14637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15022</v>
      </c>
      <c r="D407" s="483" t="s">
        <v>15145</v>
      </c>
      <c r="E407" s="60" t="s">
        <v>70</v>
      </c>
      <c r="F407" s="77" t="s">
        <v>15146</v>
      </c>
      <c r="G407" s="77" t="s">
        <v>631</v>
      </c>
      <c r="H407" s="60"/>
      <c r="I407" s="353" t="s">
        <v>15006</v>
      </c>
      <c r="J407" s="60" t="s">
        <v>15147</v>
      </c>
      <c r="K407" s="60"/>
    </row>
    <row r="408" spans="1:11" x14ac:dyDescent="0.25">
      <c r="A408" s="60">
        <v>406</v>
      </c>
      <c r="B408" s="60" t="s">
        <v>1841</v>
      </c>
      <c r="C408" s="60" t="s">
        <v>14975</v>
      </c>
      <c r="D408" s="60" t="s">
        <v>9236</v>
      </c>
      <c r="E408" s="60" t="s">
        <v>15148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14975</v>
      </c>
      <c r="D409" s="60" t="s">
        <v>9238</v>
      </c>
      <c r="E409" s="60" t="s">
        <v>15148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14975</v>
      </c>
      <c r="D410" s="60" t="s">
        <v>15149</v>
      </c>
      <c r="E410" s="60" t="s">
        <v>15148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14975</v>
      </c>
      <c r="D411" s="60" t="s">
        <v>15150</v>
      </c>
      <c r="E411" s="60" t="s">
        <v>15148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14975</v>
      </c>
      <c r="D412" s="60" t="s">
        <v>15151</v>
      </c>
      <c r="E412" s="60" t="s">
        <v>15148</v>
      </c>
      <c r="F412" s="77" t="s">
        <v>1841</v>
      </c>
      <c r="G412" s="77" t="s">
        <v>138</v>
      </c>
      <c r="H412" s="60"/>
      <c r="I412" s="353" t="s">
        <v>14552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14975</v>
      </c>
      <c r="D413" s="60" t="s">
        <v>15152</v>
      </c>
      <c r="E413" s="60" t="s">
        <v>15148</v>
      </c>
      <c r="F413" s="77" t="s">
        <v>1841</v>
      </c>
      <c r="G413" s="77" t="s">
        <v>138</v>
      </c>
      <c r="H413" s="60"/>
      <c r="I413" s="353" t="s">
        <v>14640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15022</v>
      </c>
      <c r="D414" s="353" t="s">
        <v>15153</v>
      </c>
      <c r="E414" s="60" t="s">
        <v>70</v>
      </c>
      <c r="F414" s="77" t="s">
        <v>1906</v>
      </c>
      <c r="G414" s="77" t="s">
        <v>1606</v>
      </c>
      <c r="H414" s="60"/>
      <c r="I414" s="60" t="s">
        <v>9302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15022</v>
      </c>
      <c r="D415" s="353" t="s">
        <v>15154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15022</v>
      </c>
      <c r="D416" s="353" t="s">
        <v>15155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15022</v>
      </c>
      <c r="D417" s="353" t="s">
        <v>9050</v>
      </c>
      <c r="E417" s="60" t="s">
        <v>70</v>
      </c>
      <c r="F417" s="53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15022</v>
      </c>
      <c r="D418" s="353" t="s">
        <v>9047</v>
      </c>
      <c r="E418" s="60" t="s">
        <v>70</v>
      </c>
      <c r="F418" s="53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15022</v>
      </c>
      <c r="D419" s="353" t="s">
        <v>9049</v>
      </c>
      <c r="E419" s="60" t="s">
        <v>70</v>
      </c>
      <c r="F419" s="53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15022</v>
      </c>
      <c r="D420" s="353" t="s">
        <v>2223</v>
      </c>
      <c r="E420" s="60" t="s">
        <v>70</v>
      </c>
      <c r="F420" s="532">
        <v>45110</v>
      </c>
      <c r="G420" s="77" t="s">
        <v>2003</v>
      </c>
      <c r="H420" s="60"/>
      <c r="I420" s="353" t="s">
        <v>14677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15156</v>
      </c>
      <c r="D421" s="60">
        <v>2093004081</v>
      </c>
      <c r="E421" s="60" t="s">
        <v>70</v>
      </c>
      <c r="F421" s="53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15156</v>
      </c>
      <c r="D422" s="60">
        <v>2092025036</v>
      </c>
      <c r="E422" s="60" t="s">
        <v>70</v>
      </c>
      <c r="F422" s="53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32">
        <v>45202</v>
      </c>
      <c r="C423" s="60" t="s">
        <v>14975</v>
      </c>
      <c r="D423" s="60" t="s">
        <v>15157</v>
      </c>
      <c r="E423" s="60" t="s">
        <v>4526</v>
      </c>
      <c r="F423" s="77" t="s">
        <v>520</v>
      </c>
      <c r="G423" s="77" t="s">
        <v>620</v>
      </c>
      <c r="H423" s="60"/>
      <c r="I423" s="353" t="s">
        <v>14730</v>
      </c>
      <c r="J423" s="60"/>
      <c r="K423" s="60"/>
    </row>
    <row r="424" spans="1:11" x14ac:dyDescent="0.25">
      <c r="A424" s="60">
        <v>422</v>
      </c>
      <c r="B424" s="532">
        <v>45202</v>
      </c>
      <c r="C424" s="60" t="s">
        <v>14975</v>
      </c>
      <c r="D424" s="60" t="s">
        <v>15158</v>
      </c>
      <c r="E424" s="60" t="s">
        <v>4526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32">
        <v>45202</v>
      </c>
      <c r="C425" s="60" t="s">
        <v>14975</v>
      </c>
      <c r="D425" s="60" t="s">
        <v>15159</v>
      </c>
      <c r="E425" s="60" t="s">
        <v>4526</v>
      </c>
      <c r="F425" s="532">
        <v>45233</v>
      </c>
      <c r="G425" s="77" t="s">
        <v>789</v>
      </c>
      <c r="H425" s="60"/>
      <c r="I425" s="353" t="s">
        <v>14692</v>
      </c>
      <c r="J425" s="60">
        <v>254549</v>
      </c>
      <c r="K425" s="60"/>
    </row>
    <row r="426" spans="1:11" x14ac:dyDescent="0.25">
      <c r="A426" s="60">
        <v>424</v>
      </c>
      <c r="B426" s="532">
        <v>45202</v>
      </c>
      <c r="C426" s="60" t="s">
        <v>14975</v>
      </c>
      <c r="D426" s="60" t="s">
        <v>14932</v>
      </c>
      <c r="E426" s="60" t="s">
        <v>4526</v>
      </c>
      <c r="F426" s="77" t="s">
        <v>408</v>
      </c>
      <c r="G426" s="77" t="s">
        <v>909</v>
      </c>
      <c r="H426" s="60"/>
      <c r="I426" s="353" t="s">
        <v>14708</v>
      </c>
      <c r="J426" s="60">
        <v>36179</v>
      </c>
      <c r="K426" s="60"/>
    </row>
    <row r="427" spans="1:11" x14ac:dyDescent="0.25">
      <c r="A427" s="60">
        <v>425</v>
      </c>
      <c r="B427" s="532">
        <v>45202</v>
      </c>
      <c r="C427" s="60" t="s">
        <v>14975</v>
      </c>
      <c r="D427" s="60" t="s">
        <v>15160</v>
      </c>
      <c r="E427" s="60" t="s">
        <v>4526</v>
      </c>
      <c r="F427" s="532">
        <v>45233</v>
      </c>
      <c r="G427" s="77" t="s">
        <v>1095</v>
      </c>
      <c r="H427" s="60"/>
      <c r="I427" s="353" t="s">
        <v>14695</v>
      </c>
      <c r="J427" s="60">
        <v>198727</v>
      </c>
      <c r="K427" s="60"/>
    </row>
    <row r="428" spans="1:11" x14ac:dyDescent="0.25">
      <c r="A428" s="60">
        <v>426</v>
      </c>
      <c r="B428" s="532">
        <v>45202</v>
      </c>
      <c r="C428" s="60" t="s">
        <v>14975</v>
      </c>
      <c r="D428" s="60" t="s">
        <v>14932</v>
      </c>
      <c r="E428" s="60" t="s">
        <v>4526</v>
      </c>
      <c r="F428" s="532">
        <v>45233</v>
      </c>
      <c r="G428" s="77" t="s">
        <v>3530</v>
      </c>
      <c r="H428" s="60"/>
      <c r="I428" s="353" t="s">
        <v>14702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14975</v>
      </c>
      <c r="D429" s="60" t="s">
        <v>9201</v>
      </c>
      <c r="E429" s="60" t="s">
        <v>4526</v>
      </c>
      <c r="F429" s="532">
        <v>45202</v>
      </c>
      <c r="G429" s="77" t="s">
        <v>126</v>
      </c>
      <c r="H429" s="60"/>
      <c r="I429" s="60" t="s">
        <v>12515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14975</v>
      </c>
      <c r="D430" s="60" t="s">
        <v>9179</v>
      </c>
      <c r="E430" s="60" t="s">
        <v>4526</v>
      </c>
      <c r="F430" s="532">
        <v>45233</v>
      </c>
      <c r="G430" s="77" t="s">
        <v>3530</v>
      </c>
      <c r="H430" s="60"/>
      <c r="I430" s="60" t="s">
        <v>15162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14975</v>
      </c>
      <c r="D431" s="60" t="s">
        <v>9182</v>
      </c>
      <c r="E431" s="60" t="s">
        <v>4526</v>
      </c>
      <c r="F431" s="532">
        <v>45233</v>
      </c>
      <c r="G431" s="77" t="s">
        <v>3530</v>
      </c>
      <c r="H431" s="60"/>
      <c r="I431" s="60" t="s">
        <v>15163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14975</v>
      </c>
      <c r="D432" s="60" t="s">
        <v>9150</v>
      </c>
      <c r="E432" s="60" t="s">
        <v>4526</v>
      </c>
      <c r="F432" s="77" t="s">
        <v>2541</v>
      </c>
      <c r="G432" s="77" t="s">
        <v>8732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14975</v>
      </c>
      <c r="D433" s="60" t="s">
        <v>9199</v>
      </c>
      <c r="E433" s="60" t="s">
        <v>4526</v>
      </c>
      <c r="F433" s="77" t="s">
        <v>2358</v>
      </c>
      <c r="G433" s="77" t="s">
        <v>9103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14975</v>
      </c>
      <c r="D434" s="60" t="s">
        <v>9201</v>
      </c>
      <c r="E434" s="60" t="s">
        <v>4526</v>
      </c>
      <c r="F434" s="77" t="s">
        <v>2358</v>
      </c>
      <c r="G434" s="77" t="s">
        <v>9103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14975</v>
      </c>
      <c r="D435" s="60" t="s">
        <v>9150</v>
      </c>
      <c r="E435" s="60" t="s">
        <v>4526</v>
      </c>
      <c r="F435" s="532">
        <v>45202</v>
      </c>
      <c r="G435" s="77" t="s">
        <v>126</v>
      </c>
      <c r="H435" s="60"/>
      <c r="I435" s="60" t="s">
        <v>12516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15156</v>
      </c>
      <c r="D436" s="87" t="s">
        <v>9272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15156</v>
      </c>
      <c r="D437" s="87" t="s">
        <v>9275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15156</v>
      </c>
      <c r="D438" s="386" t="s">
        <v>15164</v>
      </c>
      <c r="E438" s="60" t="s">
        <v>70</v>
      </c>
      <c r="F438" s="77" t="s">
        <v>2503</v>
      </c>
      <c r="G438" s="77" t="s">
        <v>1095</v>
      </c>
      <c r="H438" s="60"/>
      <c r="I438" s="60" t="s">
        <v>12864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15156</v>
      </c>
      <c r="D439" s="386" t="s">
        <v>15165</v>
      </c>
      <c r="E439" s="60" t="s">
        <v>70</v>
      </c>
      <c r="F439" s="77" t="s">
        <v>2503</v>
      </c>
      <c r="G439" s="77" t="s">
        <v>1095</v>
      </c>
      <c r="H439" s="60"/>
      <c r="I439" s="60" t="s">
        <v>12862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15156</v>
      </c>
      <c r="D440" s="386" t="s">
        <v>9269</v>
      </c>
      <c r="E440" s="60" t="s">
        <v>70</v>
      </c>
      <c r="F440" s="53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15156</v>
      </c>
      <c r="D441" s="386" t="s">
        <v>9271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6" t="s">
        <v>15156</v>
      </c>
      <c r="D442" s="386" t="s">
        <v>9357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6" t="s">
        <v>15156</v>
      </c>
      <c r="D443" s="386" t="s">
        <v>9359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15166</v>
      </c>
      <c r="C444" s="386" t="s">
        <v>15022</v>
      </c>
      <c r="D444" s="677" t="s">
        <v>15167</v>
      </c>
      <c r="E444" s="60" t="s">
        <v>70</v>
      </c>
      <c r="F444" s="77" t="s">
        <v>520</v>
      </c>
      <c r="G444" s="77" t="s">
        <v>198</v>
      </c>
      <c r="H444" s="60"/>
      <c r="I444" s="353" t="s">
        <v>15072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14975</v>
      </c>
      <c r="D445" s="386" t="s">
        <v>9419</v>
      </c>
      <c r="E445" s="60" t="s">
        <v>4526</v>
      </c>
      <c r="F445" s="53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14975</v>
      </c>
      <c r="D446" s="386" t="s">
        <v>9179</v>
      </c>
      <c r="E446" s="60" t="s">
        <v>4526</v>
      </c>
      <c r="F446" s="532">
        <v>44930</v>
      </c>
      <c r="G446" s="77" t="s">
        <v>9983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14975</v>
      </c>
      <c r="D447" s="386" t="s">
        <v>9308</v>
      </c>
      <c r="E447" s="60" t="s">
        <v>4526</v>
      </c>
      <c r="F447" s="53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14975</v>
      </c>
      <c r="D448" s="386" t="s">
        <v>9199</v>
      </c>
      <c r="E448" s="60" t="s">
        <v>4526</v>
      </c>
      <c r="F448" s="532">
        <v>44930</v>
      </c>
      <c r="G448" s="77" t="s">
        <v>9983</v>
      </c>
      <c r="H448" s="60"/>
      <c r="I448" s="353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14975</v>
      </c>
      <c r="D449" s="386" t="s">
        <v>9417</v>
      </c>
      <c r="E449" s="60" t="s">
        <v>4526</v>
      </c>
      <c r="F449" s="53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14975</v>
      </c>
      <c r="D450" s="386" t="s">
        <v>9543</v>
      </c>
      <c r="E450" s="60" t="s">
        <v>4526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14975</v>
      </c>
      <c r="D451" s="386" t="s">
        <v>9425</v>
      </c>
      <c r="E451" s="60" t="s">
        <v>4526</v>
      </c>
      <c r="F451" s="532">
        <v>44930</v>
      </c>
      <c r="G451" s="77" t="s">
        <v>9983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14975</v>
      </c>
      <c r="D452" s="60" t="s">
        <v>9308</v>
      </c>
      <c r="E452" s="60" t="s">
        <v>4526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14975</v>
      </c>
      <c r="D453" s="60" t="s">
        <v>9418</v>
      </c>
      <c r="E453" s="60" t="s">
        <v>4526</v>
      </c>
      <c r="F453" s="53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14975</v>
      </c>
      <c r="D454" s="60" t="s">
        <v>9199</v>
      </c>
      <c r="E454" s="60" t="s">
        <v>4526</v>
      </c>
      <c r="F454" s="532">
        <v>44930</v>
      </c>
      <c r="G454" s="77" t="s">
        <v>9983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15022</v>
      </c>
      <c r="D455" s="353" t="s">
        <v>9371</v>
      </c>
      <c r="E455" s="60" t="s">
        <v>15168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15022</v>
      </c>
      <c r="D456" s="353" t="s">
        <v>9415</v>
      </c>
      <c r="E456" s="60" t="s">
        <v>15168</v>
      </c>
      <c r="F456" s="77" t="s">
        <v>2674</v>
      </c>
      <c r="G456" s="77" t="s">
        <v>7681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14975</v>
      </c>
      <c r="D457" s="60" t="s">
        <v>9199</v>
      </c>
      <c r="E457" s="60" t="s">
        <v>4526</v>
      </c>
      <c r="F457" s="532">
        <v>45020</v>
      </c>
      <c r="G457" s="77" t="s">
        <v>8585</v>
      </c>
      <c r="H457" s="60" t="s">
        <v>15087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14975</v>
      </c>
      <c r="D458" s="60" t="s">
        <v>9425</v>
      </c>
      <c r="E458" s="60" t="s">
        <v>4526</v>
      </c>
      <c r="F458" s="77" t="s">
        <v>2924</v>
      </c>
      <c r="G458" s="77" t="s">
        <v>9227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14975</v>
      </c>
      <c r="D459" s="60" t="s">
        <v>9540</v>
      </c>
      <c r="E459" s="60" t="s">
        <v>4526</v>
      </c>
      <c r="F459" s="532">
        <v>45020</v>
      </c>
      <c r="G459" s="77" t="s">
        <v>8585</v>
      </c>
      <c r="H459" s="60" t="s">
        <v>15087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14975</v>
      </c>
      <c r="D460" s="60" t="s">
        <v>9417</v>
      </c>
      <c r="E460" s="60" t="s">
        <v>4526</v>
      </c>
      <c r="F460" s="53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14975</v>
      </c>
      <c r="D461" s="60" t="s">
        <v>9417</v>
      </c>
      <c r="E461" s="60" t="s">
        <v>4526</v>
      </c>
      <c r="F461" s="53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14975</v>
      </c>
      <c r="D462" s="60" t="s">
        <v>9425</v>
      </c>
      <c r="E462" s="60" t="s">
        <v>4526</v>
      </c>
      <c r="F462" s="53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15022</v>
      </c>
      <c r="D463" s="362" t="s">
        <v>15169</v>
      </c>
      <c r="E463" s="60" t="s">
        <v>70</v>
      </c>
      <c r="F463" s="77" t="s">
        <v>2875</v>
      </c>
      <c r="G463" s="77" t="s">
        <v>8091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15022</v>
      </c>
      <c r="D464" s="362" t="s">
        <v>15170</v>
      </c>
      <c r="E464" s="60" t="s">
        <v>70</v>
      </c>
      <c r="F464" s="53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15022</v>
      </c>
      <c r="D465" s="362" t="s">
        <v>15171</v>
      </c>
      <c r="E465" s="60" t="s">
        <v>70</v>
      </c>
      <c r="F465" s="53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15022</v>
      </c>
      <c r="D466" s="362" t="s">
        <v>15172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15022</v>
      </c>
      <c r="D467" s="362" t="s">
        <v>15173</v>
      </c>
      <c r="E467" s="60" t="s">
        <v>70</v>
      </c>
      <c r="F467" s="532">
        <v>45081</v>
      </c>
      <c r="G467" s="77" t="s">
        <v>1788</v>
      </c>
      <c r="H467" s="60"/>
      <c r="I467" s="60" t="s">
        <v>15174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15175</v>
      </c>
      <c r="D468" s="362" t="s">
        <v>15176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15175</v>
      </c>
      <c r="D469" s="60" t="s">
        <v>15177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14975</v>
      </c>
      <c r="D470" s="60" t="s">
        <v>9425</v>
      </c>
      <c r="E470" s="60" t="s">
        <v>4526</v>
      </c>
      <c r="F470" s="532">
        <v>45234</v>
      </c>
      <c r="G470" s="77" t="s">
        <v>15178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14975</v>
      </c>
      <c r="D471" s="60" t="s">
        <v>9540</v>
      </c>
      <c r="E471" s="60" t="s">
        <v>4526</v>
      </c>
      <c r="F471" s="532">
        <v>45234</v>
      </c>
      <c r="G471" s="77" t="s">
        <v>15178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14975</v>
      </c>
      <c r="D472" s="60" t="s">
        <v>9417</v>
      </c>
      <c r="E472" s="60" t="s">
        <v>4526</v>
      </c>
      <c r="F472" s="532">
        <v>45234</v>
      </c>
      <c r="G472" s="77" t="s">
        <v>15178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14975</v>
      </c>
      <c r="D473" s="60" t="s">
        <v>9540</v>
      </c>
      <c r="E473" s="60" t="s">
        <v>4526</v>
      </c>
      <c r="F473" s="532">
        <v>45234</v>
      </c>
      <c r="G473" s="77" t="s">
        <v>15178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14975</v>
      </c>
      <c r="D474" s="60" t="s">
        <v>9179</v>
      </c>
      <c r="E474" s="60" t="s">
        <v>4526</v>
      </c>
      <c r="F474" s="532">
        <v>45234</v>
      </c>
      <c r="G474" s="77" t="s">
        <v>15179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14975</v>
      </c>
      <c r="D475" s="60" t="s">
        <v>9417</v>
      </c>
      <c r="E475" s="60" t="s">
        <v>4526</v>
      </c>
      <c r="F475" s="532">
        <v>45234</v>
      </c>
      <c r="G475" s="77" t="s">
        <v>15179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14975</v>
      </c>
      <c r="D476" s="60" t="s">
        <v>9425</v>
      </c>
      <c r="E476" s="60" t="s">
        <v>4526</v>
      </c>
      <c r="F476" s="532">
        <v>45234</v>
      </c>
      <c r="G476" s="77" t="s">
        <v>15179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14975</v>
      </c>
      <c r="D477" s="60" t="s">
        <v>9532</v>
      </c>
      <c r="E477" s="60" t="s">
        <v>4526</v>
      </c>
      <c r="F477" s="532">
        <v>45234</v>
      </c>
      <c r="G477" s="77" t="s">
        <v>15179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14975</v>
      </c>
      <c r="D478" s="60" t="s">
        <v>9425</v>
      </c>
      <c r="E478" s="60" t="s">
        <v>4526</v>
      </c>
      <c r="F478" s="53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14975</v>
      </c>
      <c r="D479" s="60" t="s">
        <v>9532</v>
      </c>
      <c r="E479" s="60" t="s">
        <v>4526</v>
      </c>
      <c r="F479" s="53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14975</v>
      </c>
      <c r="D480" s="60" t="s">
        <v>9417</v>
      </c>
      <c r="E480" s="60" t="s">
        <v>4526</v>
      </c>
      <c r="F480" s="532">
        <v>45264</v>
      </c>
      <c r="G480" s="77" t="s">
        <v>15180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14975</v>
      </c>
      <c r="D481" s="60" t="s">
        <v>9419</v>
      </c>
      <c r="E481" s="60" t="s">
        <v>4526</v>
      </c>
      <c r="F481" s="532">
        <v>45264</v>
      </c>
      <c r="G481" s="77" t="s">
        <v>15180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14975</v>
      </c>
      <c r="D482" s="60" t="s">
        <v>9543</v>
      </c>
      <c r="E482" s="60" t="s">
        <v>4526</v>
      </c>
      <c r="F482" s="532">
        <v>45264</v>
      </c>
      <c r="G482" s="77" t="s">
        <v>15180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14975</v>
      </c>
      <c r="D483" s="60" t="s">
        <v>9417</v>
      </c>
      <c r="E483" s="60" t="s">
        <v>4526</v>
      </c>
      <c r="F483" s="532">
        <v>45264</v>
      </c>
      <c r="G483" s="77" t="s">
        <v>15180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14975</v>
      </c>
      <c r="D484" s="60" t="s">
        <v>9540</v>
      </c>
      <c r="E484" s="60" t="s">
        <v>4526</v>
      </c>
      <c r="F484" s="532">
        <v>45234</v>
      </c>
      <c r="G484" s="77" t="s">
        <v>15179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14975</v>
      </c>
      <c r="D485" s="60" t="s">
        <v>9199</v>
      </c>
      <c r="E485" s="60" t="s">
        <v>4526</v>
      </c>
      <c r="F485" s="77" t="s">
        <v>2924</v>
      </c>
      <c r="G485" s="77" t="s">
        <v>9184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14975</v>
      </c>
      <c r="D486" s="60" t="s">
        <v>9543</v>
      </c>
      <c r="E486" s="60" t="s">
        <v>4526</v>
      </c>
      <c r="F486" s="532">
        <v>45234</v>
      </c>
      <c r="G486" s="77" t="s">
        <v>15178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14975</v>
      </c>
      <c r="D487" s="60" t="s">
        <v>9419</v>
      </c>
      <c r="E487" s="60" t="s">
        <v>4526</v>
      </c>
      <c r="F487" s="53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14975</v>
      </c>
      <c r="D488" s="60" t="s">
        <v>9150</v>
      </c>
      <c r="E488" s="60" t="s">
        <v>4526</v>
      </c>
      <c r="F488" s="53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14975</v>
      </c>
      <c r="D489" s="60" t="s">
        <v>9419</v>
      </c>
      <c r="E489" s="60" t="s">
        <v>4526</v>
      </c>
      <c r="F489" s="532">
        <v>45264</v>
      </c>
      <c r="G489" s="77" t="s">
        <v>15180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14975</v>
      </c>
      <c r="D490" s="60" t="s">
        <v>9557</v>
      </c>
      <c r="E490" s="60" t="s">
        <v>15181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14975</v>
      </c>
      <c r="D491" s="60" t="s">
        <v>9226</v>
      </c>
      <c r="E491" s="60" t="s">
        <v>15181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14975</v>
      </c>
      <c r="D492" s="60" t="s">
        <v>9638</v>
      </c>
      <c r="E492" s="60" t="s">
        <v>15181</v>
      </c>
      <c r="F492" s="53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14975</v>
      </c>
      <c r="D493" s="60" t="s">
        <v>9755</v>
      </c>
      <c r="E493" s="60" t="s">
        <v>15181</v>
      </c>
      <c r="F493" s="53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14975</v>
      </c>
      <c r="D494" s="60" t="s">
        <v>9667</v>
      </c>
      <c r="E494" s="60" t="s">
        <v>15181</v>
      </c>
      <c r="F494" s="53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14975</v>
      </c>
      <c r="D495" s="60" t="s">
        <v>15182</v>
      </c>
      <c r="E495" s="60" t="s">
        <v>15181</v>
      </c>
      <c r="F495" s="53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14975</v>
      </c>
      <c r="D496" s="60" t="s">
        <v>9667</v>
      </c>
      <c r="E496" s="60" t="s">
        <v>15181</v>
      </c>
      <c r="F496" s="77" t="s">
        <v>3682</v>
      </c>
      <c r="G496" s="86" t="s">
        <v>10093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14975</v>
      </c>
      <c r="D497" s="60" t="s">
        <v>10069</v>
      </c>
      <c r="E497" s="60" t="s">
        <v>15181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14975</v>
      </c>
      <c r="D498" s="60" t="s">
        <v>9226</v>
      </c>
      <c r="E498" s="60" t="s">
        <v>15181</v>
      </c>
      <c r="F498" s="53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14975</v>
      </c>
      <c r="D499" s="60" t="s">
        <v>10106</v>
      </c>
      <c r="E499" s="60" t="s">
        <v>15181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14975</v>
      </c>
      <c r="D500" s="60" t="s">
        <v>10014</v>
      </c>
      <c r="E500" s="60" t="s">
        <v>15181</v>
      </c>
      <c r="F500" s="53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14975</v>
      </c>
      <c r="D501" s="60" t="s">
        <v>9667</v>
      </c>
      <c r="E501" s="60" t="s">
        <v>15181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14975</v>
      </c>
      <c r="D502" s="60" t="s">
        <v>15183</v>
      </c>
      <c r="E502" s="60" t="s">
        <v>15181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14975</v>
      </c>
      <c r="D503" s="60" t="s">
        <v>9823</v>
      </c>
      <c r="E503" s="60" t="s">
        <v>15181</v>
      </c>
      <c r="F503" s="53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14975</v>
      </c>
      <c r="D504" s="60" t="s">
        <v>10016</v>
      </c>
      <c r="E504" s="60" t="s">
        <v>15181</v>
      </c>
      <c r="F504" s="53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14975</v>
      </c>
      <c r="D505" s="347" t="s">
        <v>9596</v>
      </c>
      <c r="E505" s="60" t="s">
        <v>4526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14975</v>
      </c>
      <c r="D506" s="144" t="s">
        <v>9308</v>
      </c>
      <c r="E506" s="60" t="s">
        <v>4526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14975</v>
      </c>
      <c r="D507" s="60" t="s">
        <v>9532</v>
      </c>
      <c r="E507" s="60" t="s">
        <v>4526</v>
      </c>
      <c r="F507" s="532">
        <v>44990</v>
      </c>
      <c r="G507" s="77" t="s">
        <v>1105</v>
      </c>
      <c r="H507" s="60" t="s">
        <v>15184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14975</v>
      </c>
      <c r="D508" s="60" t="s">
        <v>9532</v>
      </c>
      <c r="E508" s="60" t="s">
        <v>4526</v>
      </c>
      <c r="F508" s="532">
        <v>44990</v>
      </c>
      <c r="G508" s="77" t="s">
        <v>1105</v>
      </c>
      <c r="H508" s="60" t="s">
        <v>15184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14975</v>
      </c>
      <c r="D509" s="60" t="s">
        <v>9532</v>
      </c>
      <c r="E509" s="60" t="s">
        <v>4526</v>
      </c>
      <c r="F509" s="532">
        <v>44990</v>
      </c>
      <c r="G509" s="77" t="s">
        <v>8585</v>
      </c>
      <c r="H509" s="60" t="s">
        <v>15087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14975</v>
      </c>
      <c r="D510" s="60" t="s">
        <v>9425</v>
      </c>
      <c r="E510" s="60" t="s">
        <v>4526</v>
      </c>
      <c r="F510" s="532">
        <v>44990</v>
      </c>
      <c r="G510" s="77" t="s">
        <v>8585</v>
      </c>
      <c r="H510" s="60" t="s">
        <v>15087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6" t="s">
        <v>15156</v>
      </c>
      <c r="D511" s="60" t="s">
        <v>9635</v>
      </c>
      <c r="E511" s="60" t="s">
        <v>70</v>
      </c>
      <c r="F511" s="53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6" t="s">
        <v>15156</v>
      </c>
      <c r="D512" s="60" t="s">
        <v>9637</v>
      </c>
      <c r="E512" s="60" t="s">
        <v>70</v>
      </c>
      <c r="F512" s="53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6" t="s">
        <v>15156</v>
      </c>
      <c r="D513" s="60" t="s">
        <v>15185</v>
      </c>
      <c r="E513" s="60" t="s">
        <v>15186</v>
      </c>
      <c r="F513" s="53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6" t="s">
        <v>15156</v>
      </c>
      <c r="D514" s="60" t="s">
        <v>9707</v>
      </c>
      <c r="E514" s="60" t="s">
        <v>15186</v>
      </c>
      <c r="F514" s="532">
        <v>45174</v>
      </c>
      <c r="G514" s="77" t="s">
        <v>3027</v>
      </c>
      <c r="H514" s="60" t="s">
        <v>13979</v>
      </c>
      <c r="I514" s="65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6" t="s">
        <v>15156</v>
      </c>
      <c r="D515" s="60" t="s">
        <v>9709</v>
      </c>
      <c r="E515" s="60" t="s">
        <v>15186</v>
      </c>
      <c r="F515" s="532">
        <v>45174</v>
      </c>
      <c r="G515" s="77" t="s">
        <v>3027</v>
      </c>
      <c r="H515" s="60" t="s">
        <v>13979</v>
      </c>
      <c r="I515" s="65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6" t="s">
        <v>15156</v>
      </c>
      <c r="D516" s="60" t="s">
        <v>15187</v>
      </c>
      <c r="E516" s="60" t="s">
        <v>15186</v>
      </c>
      <c r="F516" s="53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6" t="s">
        <v>15156</v>
      </c>
      <c r="D517" s="60" t="s">
        <v>9888</v>
      </c>
      <c r="E517" s="60" t="s">
        <v>15186</v>
      </c>
      <c r="F517" s="77" t="s">
        <v>3360</v>
      </c>
      <c r="G517" s="69" t="s">
        <v>9887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6" t="s">
        <v>15156</v>
      </c>
      <c r="D518" s="60" t="s">
        <v>9886</v>
      </c>
      <c r="E518" s="60" t="s">
        <v>15186</v>
      </c>
      <c r="F518" s="77" t="s">
        <v>3360</v>
      </c>
      <c r="G518" s="69" t="s">
        <v>9887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6" t="s">
        <v>15156</v>
      </c>
      <c r="D519" s="60" t="s">
        <v>15188</v>
      </c>
      <c r="E519" s="60" t="s">
        <v>15186</v>
      </c>
      <c r="F519" s="53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6" t="s">
        <v>15156</v>
      </c>
      <c r="D520" s="60" t="s">
        <v>15189</v>
      </c>
      <c r="E520" s="60" t="s">
        <v>15186</v>
      </c>
      <c r="F520" s="53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32">
        <v>45174</v>
      </c>
      <c r="C521" s="60" t="s">
        <v>14975</v>
      </c>
      <c r="D521" s="60" t="s">
        <v>9419</v>
      </c>
      <c r="E521" s="60" t="s">
        <v>4526</v>
      </c>
      <c r="F521" s="53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32">
        <v>45174</v>
      </c>
      <c r="C522" s="60" t="s">
        <v>14975</v>
      </c>
      <c r="D522" s="60" t="s">
        <v>9417</v>
      </c>
      <c r="E522" s="60" t="s">
        <v>4526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32">
        <v>45174</v>
      </c>
      <c r="C523" s="60" t="s">
        <v>14975</v>
      </c>
      <c r="D523" s="60" t="s">
        <v>9179</v>
      </c>
      <c r="E523" s="60" t="s">
        <v>4526</v>
      </c>
      <c r="F523" s="77" t="s">
        <v>3176</v>
      </c>
      <c r="G523" s="77" t="s">
        <v>8732</v>
      </c>
      <c r="H523" s="60"/>
      <c r="I523" s="60"/>
      <c r="J523" s="60"/>
      <c r="K523" s="60"/>
    </row>
    <row r="524" spans="1:11" x14ac:dyDescent="0.25">
      <c r="A524" s="60">
        <v>522</v>
      </c>
      <c r="B524" s="532">
        <v>45174</v>
      </c>
      <c r="C524" s="60" t="s">
        <v>14975</v>
      </c>
      <c r="D524" s="60" t="s">
        <v>9201</v>
      </c>
      <c r="E524" s="60" t="s">
        <v>4526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32">
        <v>45174</v>
      </c>
      <c r="C525" s="60" t="s">
        <v>14975</v>
      </c>
      <c r="D525" s="60" t="s">
        <v>9540</v>
      </c>
      <c r="E525" s="60" t="s">
        <v>4526</v>
      </c>
      <c r="F525" s="77" t="s">
        <v>3224</v>
      </c>
      <c r="G525" s="77" t="s">
        <v>9103</v>
      </c>
      <c r="H525" s="60"/>
      <c r="I525" s="60"/>
      <c r="J525" s="60"/>
      <c r="K525" s="60"/>
    </row>
    <row r="526" spans="1:11" x14ac:dyDescent="0.25">
      <c r="A526" s="60">
        <v>524</v>
      </c>
      <c r="B526" s="532">
        <v>45174</v>
      </c>
      <c r="C526" s="60" t="s">
        <v>14975</v>
      </c>
      <c r="D526" s="60" t="s">
        <v>9425</v>
      </c>
      <c r="E526" s="60" t="s">
        <v>4526</v>
      </c>
      <c r="F526" s="53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32">
        <v>45174</v>
      </c>
      <c r="C527" s="60" t="s">
        <v>14975</v>
      </c>
      <c r="D527" s="60" t="s">
        <v>9425</v>
      </c>
      <c r="E527" s="60" t="s">
        <v>4526</v>
      </c>
      <c r="F527" s="77" t="s">
        <v>3176</v>
      </c>
      <c r="G527" s="77" t="s">
        <v>8732</v>
      </c>
      <c r="H527" s="60"/>
      <c r="I527" s="60"/>
      <c r="J527" s="60"/>
      <c r="K527" s="60"/>
    </row>
    <row r="528" spans="1:11" x14ac:dyDescent="0.25">
      <c r="A528" s="60">
        <v>526</v>
      </c>
      <c r="B528" s="532">
        <v>45174</v>
      </c>
      <c r="C528" s="60" t="s">
        <v>14975</v>
      </c>
      <c r="D528" s="60" t="s">
        <v>9417</v>
      </c>
      <c r="E528" s="60" t="s">
        <v>4526</v>
      </c>
      <c r="F528" s="77" t="s">
        <v>3224</v>
      </c>
      <c r="G528" s="77" t="s">
        <v>9103</v>
      </c>
      <c r="H528" s="60"/>
      <c r="I528" s="60"/>
      <c r="J528" s="60"/>
      <c r="K528" s="60"/>
    </row>
    <row r="529" spans="1:11" x14ac:dyDescent="0.25">
      <c r="A529" s="60">
        <v>527</v>
      </c>
      <c r="B529" s="532">
        <v>45174</v>
      </c>
      <c r="C529" s="60" t="s">
        <v>14975</v>
      </c>
      <c r="D529" s="60" t="s">
        <v>9417</v>
      </c>
      <c r="E529" s="60" t="s">
        <v>4526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32">
        <v>45174</v>
      </c>
      <c r="C530" s="60" t="s">
        <v>14975</v>
      </c>
      <c r="D530" s="60" t="s">
        <v>9543</v>
      </c>
      <c r="E530" s="60" t="s">
        <v>4526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14975</v>
      </c>
      <c r="D531" s="60" t="s">
        <v>9419</v>
      </c>
      <c r="E531" s="60" t="s">
        <v>4526</v>
      </c>
      <c r="F531" s="532">
        <v>45052</v>
      </c>
      <c r="G531" s="77" t="s">
        <v>9227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14975</v>
      </c>
      <c r="D532" s="60" t="s">
        <v>9425</v>
      </c>
      <c r="E532" s="60" t="s">
        <v>4526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14975</v>
      </c>
      <c r="D533" s="60" t="s">
        <v>9532</v>
      </c>
      <c r="E533" s="60" t="s">
        <v>4526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14975</v>
      </c>
      <c r="D534" s="60" t="s">
        <v>9425</v>
      </c>
      <c r="E534" s="60" t="s">
        <v>4526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14975</v>
      </c>
      <c r="D535" s="60" t="s">
        <v>9419</v>
      </c>
      <c r="E535" s="60" t="s">
        <v>4526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14975</v>
      </c>
      <c r="D536" s="60" t="s">
        <v>9417</v>
      </c>
      <c r="E536" s="60" t="s">
        <v>4526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14975</v>
      </c>
      <c r="D537" s="60" t="s">
        <v>9419</v>
      </c>
      <c r="E537" s="60" t="s">
        <v>4526</v>
      </c>
      <c r="F537" s="77" t="s">
        <v>3445</v>
      </c>
      <c r="G537" s="77" t="s">
        <v>9184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14975</v>
      </c>
      <c r="D538" s="60" t="s">
        <v>9201</v>
      </c>
      <c r="E538" s="60" t="s">
        <v>4526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14975</v>
      </c>
      <c r="D539" s="60" t="s">
        <v>9425</v>
      </c>
      <c r="E539" s="60" t="s">
        <v>4526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14975</v>
      </c>
      <c r="D540" s="60" t="s">
        <v>9419</v>
      </c>
      <c r="E540" s="60" t="s">
        <v>4526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14975</v>
      </c>
      <c r="D541" s="60" t="s">
        <v>9532</v>
      </c>
      <c r="E541" s="60" t="s">
        <v>4526</v>
      </c>
      <c r="F541" s="77" t="s">
        <v>3445</v>
      </c>
      <c r="G541" s="77" t="s">
        <v>9184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14975</v>
      </c>
      <c r="D542" s="60" t="s">
        <v>9419</v>
      </c>
      <c r="E542" s="60" t="s">
        <v>4526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14975</v>
      </c>
      <c r="D543" s="60" t="s">
        <v>9425</v>
      </c>
      <c r="E543" s="60" t="s">
        <v>4526</v>
      </c>
      <c r="F543" s="53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14975</v>
      </c>
      <c r="D544" s="60" t="s">
        <v>9417</v>
      </c>
      <c r="E544" s="60" t="s">
        <v>4526</v>
      </c>
      <c r="F544" s="53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6" t="s">
        <v>15156</v>
      </c>
      <c r="D545" s="60" t="s">
        <v>15190</v>
      </c>
      <c r="E545" s="60" t="s">
        <v>15186</v>
      </c>
      <c r="F545" s="532"/>
      <c r="G545" s="77"/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6" t="s">
        <v>15156</v>
      </c>
      <c r="D546" s="60" t="s">
        <v>10010</v>
      </c>
      <c r="E546" s="60" t="s">
        <v>15186</v>
      </c>
      <c r="F546" s="53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6" t="s">
        <v>15156</v>
      </c>
      <c r="D547" s="60" t="s">
        <v>15191</v>
      </c>
      <c r="E547" s="60" t="s">
        <v>15186</v>
      </c>
      <c r="F547" s="532"/>
      <c r="G547" s="77"/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6" t="s">
        <v>15156</v>
      </c>
      <c r="D548" s="60" t="s">
        <v>10012</v>
      </c>
      <c r="E548" s="60" t="s">
        <v>15186</v>
      </c>
      <c r="F548" s="53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6" t="s">
        <v>15156</v>
      </c>
      <c r="D549" s="60" t="s">
        <v>15192</v>
      </c>
      <c r="E549" s="60" t="s">
        <v>15186</v>
      </c>
      <c r="F549" s="532">
        <v>45144</v>
      </c>
      <c r="G549" s="77" t="s">
        <v>1606</v>
      </c>
      <c r="H549" s="378" t="s">
        <v>15193</v>
      </c>
      <c r="I549" s="644" t="s">
        <v>9367</v>
      </c>
      <c r="J549" s="712">
        <v>0.65</v>
      </c>
      <c r="K549" s="378"/>
    </row>
    <row r="550" spans="1:11" x14ac:dyDescent="0.25">
      <c r="A550" s="60">
        <v>548</v>
      </c>
      <c r="B550" s="60" t="s">
        <v>123</v>
      </c>
      <c r="C550" s="386" t="s">
        <v>15156</v>
      </c>
      <c r="D550" s="60" t="s">
        <v>15194</v>
      </c>
      <c r="E550" s="60" t="s">
        <v>15186</v>
      </c>
      <c r="F550" s="532">
        <v>45144</v>
      </c>
      <c r="G550" s="77" t="s">
        <v>1606</v>
      </c>
      <c r="H550" s="378" t="s">
        <v>15193</v>
      </c>
      <c r="I550" s="644" t="s">
        <v>9369</v>
      </c>
      <c r="J550" s="712">
        <v>0.65</v>
      </c>
      <c r="K550" s="378"/>
    </row>
    <row r="551" spans="1:11" x14ac:dyDescent="0.25">
      <c r="A551" s="60">
        <v>549</v>
      </c>
      <c r="B551" s="218">
        <v>45113</v>
      </c>
      <c r="C551" s="60" t="s">
        <v>15195</v>
      </c>
      <c r="D551" s="60" t="s">
        <v>10169</v>
      </c>
      <c r="E551" s="60" t="s">
        <v>15196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15195</v>
      </c>
      <c r="D552" s="60" t="s">
        <v>10171</v>
      </c>
      <c r="E552" s="60" t="s">
        <v>15196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14975</v>
      </c>
      <c r="D553" s="60" t="s">
        <v>9532</v>
      </c>
      <c r="E553" s="60" t="s">
        <v>4526</v>
      </c>
      <c r="F553" s="53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14975</v>
      </c>
      <c r="D554" s="60" t="s">
        <v>9150</v>
      </c>
      <c r="E554" s="60" t="s">
        <v>4526</v>
      </c>
      <c r="F554" s="53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14975</v>
      </c>
      <c r="D555" s="60" t="s">
        <v>9425</v>
      </c>
      <c r="E555" s="60" t="s">
        <v>4526</v>
      </c>
      <c r="F555" s="53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14975</v>
      </c>
      <c r="D556" s="60" t="s">
        <v>9543</v>
      </c>
      <c r="E556" s="60" t="s">
        <v>4526</v>
      </c>
      <c r="F556" s="53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14975</v>
      </c>
      <c r="D557" s="60" t="s">
        <v>9543</v>
      </c>
      <c r="E557" s="60" t="s">
        <v>4526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14975</v>
      </c>
      <c r="D558" s="60" t="s">
        <v>9419</v>
      </c>
      <c r="E558" s="60" t="s">
        <v>4526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14975</v>
      </c>
      <c r="D559" s="60" t="s">
        <v>9532</v>
      </c>
      <c r="E559" s="60" t="s">
        <v>4526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14975</v>
      </c>
      <c r="D560" s="60" t="s">
        <v>9543</v>
      </c>
      <c r="E560" s="60" t="s">
        <v>4526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14975</v>
      </c>
      <c r="D561" s="60" t="s">
        <v>9201</v>
      </c>
      <c r="E561" s="60" t="s">
        <v>4526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14975</v>
      </c>
      <c r="D562" s="60" t="s">
        <v>10183</v>
      </c>
      <c r="E562" s="60" t="s">
        <v>4526</v>
      </c>
      <c r="F562" s="77" t="s">
        <v>327</v>
      </c>
      <c r="G562" s="77" t="s">
        <v>10184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14975</v>
      </c>
      <c r="D563" s="60" t="s">
        <v>9540</v>
      </c>
      <c r="E563" s="60" t="s">
        <v>4526</v>
      </c>
      <c r="F563" s="77" t="s">
        <v>327</v>
      </c>
      <c r="G563" s="77" t="s">
        <v>10184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14975</v>
      </c>
      <c r="D564" s="60" t="s">
        <v>9532</v>
      </c>
      <c r="E564" s="60" t="s">
        <v>4526</v>
      </c>
      <c r="F564" s="77" t="s">
        <v>327</v>
      </c>
      <c r="G564" s="77" t="s">
        <v>10184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14975</v>
      </c>
      <c r="D565" s="60" t="s">
        <v>9417</v>
      </c>
      <c r="E565" s="60" t="s">
        <v>4526</v>
      </c>
      <c r="F565" s="77" t="s">
        <v>327</v>
      </c>
      <c r="G565" s="77" t="s">
        <v>10184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14975</v>
      </c>
      <c r="D566" s="60" t="s">
        <v>9419</v>
      </c>
      <c r="E566" s="60" t="s">
        <v>4526</v>
      </c>
      <c r="F566" s="77" t="s">
        <v>327</v>
      </c>
      <c r="G566" s="77" t="s">
        <v>10184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14975</v>
      </c>
      <c r="D567" s="60" t="s">
        <v>9150</v>
      </c>
      <c r="E567" s="60" t="s">
        <v>4526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14975</v>
      </c>
      <c r="D568" s="60" t="s">
        <v>9417</v>
      </c>
      <c r="E568" s="60" t="s">
        <v>4526</v>
      </c>
      <c r="F568" s="53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14975</v>
      </c>
      <c r="D569" s="60" t="s">
        <v>9596</v>
      </c>
      <c r="E569" s="60" t="s">
        <v>4526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14975</v>
      </c>
      <c r="D570" s="60" t="s">
        <v>9150</v>
      </c>
      <c r="E570" s="60" t="s">
        <v>4526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14975</v>
      </c>
      <c r="D571" s="60" t="s">
        <v>10196</v>
      </c>
      <c r="E571" s="60" t="s">
        <v>4526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14975</v>
      </c>
      <c r="D572" s="60" t="s">
        <v>9540</v>
      </c>
      <c r="E572" s="60" t="s">
        <v>4526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14975</v>
      </c>
      <c r="D573" s="60" t="s">
        <v>9540</v>
      </c>
      <c r="E573" s="60" t="s">
        <v>4526</v>
      </c>
      <c r="F573" s="53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14975</v>
      </c>
      <c r="D574" s="60" t="s">
        <v>9418</v>
      </c>
      <c r="E574" s="60" t="s">
        <v>4526</v>
      </c>
      <c r="F574" s="53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14975</v>
      </c>
      <c r="D575" s="60" t="s">
        <v>9179</v>
      </c>
      <c r="E575" s="60" t="s">
        <v>4526</v>
      </c>
      <c r="F575" s="53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14975</v>
      </c>
      <c r="D576" s="60" t="s">
        <v>9199</v>
      </c>
      <c r="E576" s="60" t="s">
        <v>4526</v>
      </c>
      <c r="F576" s="53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14975</v>
      </c>
      <c r="D577" s="60" t="s">
        <v>10198</v>
      </c>
      <c r="E577" s="60" t="s">
        <v>15197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14975</v>
      </c>
      <c r="D578" s="60" t="s">
        <v>208</v>
      </c>
      <c r="E578" s="60" t="s">
        <v>15181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14975</v>
      </c>
      <c r="D579" s="60" t="s">
        <v>212</v>
      </c>
      <c r="E579" s="60" t="s">
        <v>15181</v>
      </c>
      <c r="F579" s="77" t="s">
        <v>3873</v>
      </c>
      <c r="G579" s="77" t="s">
        <v>2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14975</v>
      </c>
      <c r="D580" s="60" t="s">
        <v>16594</v>
      </c>
      <c r="E580" s="60" t="s">
        <v>15181</v>
      </c>
      <c r="F580" s="53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14975</v>
      </c>
      <c r="D581" s="60" t="s">
        <v>9797</v>
      </c>
      <c r="E581" s="60" t="s">
        <v>15181</v>
      </c>
      <c r="F581" s="77" t="s">
        <v>16869</v>
      </c>
      <c r="G581" s="77" t="s">
        <v>8585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14975</v>
      </c>
      <c r="D582" s="60" t="s">
        <v>8495</v>
      </c>
      <c r="E582" s="60" t="s">
        <v>15181</v>
      </c>
      <c r="F582" s="77" t="s">
        <v>16869</v>
      </c>
      <c r="G582" s="77" t="s">
        <v>8585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14975</v>
      </c>
      <c r="D583" s="60"/>
      <c r="E583" s="60" t="s">
        <v>15181</v>
      </c>
      <c r="F583" s="77"/>
      <c r="G583" s="77"/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14975</v>
      </c>
      <c r="D584" s="60"/>
      <c r="E584" s="60" t="s">
        <v>15181</v>
      </c>
      <c r="F584" s="77"/>
      <c r="G584" s="77"/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14975</v>
      </c>
      <c r="D585" s="60"/>
      <c r="E585" s="60" t="s">
        <v>15181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14975</v>
      </c>
      <c r="D586" s="60"/>
      <c r="E586" s="60" t="s">
        <v>15181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15134</v>
      </c>
      <c r="D587" s="60" t="s">
        <v>16614</v>
      </c>
      <c r="E587" s="60" t="s">
        <v>15135</v>
      </c>
      <c r="F587" s="77"/>
      <c r="G587" s="77"/>
      <c r="H587" s="60"/>
      <c r="I587" s="60"/>
      <c r="J587" s="60"/>
      <c r="K587" s="60"/>
      <c r="L587" t="s">
        <v>13979</v>
      </c>
    </row>
    <row r="588" spans="1:12" x14ac:dyDescent="0.25">
      <c r="A588" s="60">
        <v>586</v>
      </c>
      <c r="B588" s="218">
        <v>45145</v>
      </c>
      <c r="C588" s="60" t="s">
        <v>15134</v>
      </c>
      <c r="D588" s="60" t="s">
        <v>16615</v>
      </c>
      <c r="E588" s="60" t="s">
        <v>15135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15134</v>
      </c>
      <c r="D589" s="60" t="s">
        <v>16616</v>
      </c>
      <c r="E589" s="60" t="s">
        <v>15135</v>
      </c>
      <c r="F589" s="77"/>
      <c r="G589" s="77"/>
      <c r="H589" s="60"/>
      <c r="I589" s="60"/>
      <c r="J589" s="60"/>
      <c r="K589" s="60"/>
      <c r="L589" t="s">
        <v>15161</v>
      </c>
    </row>
    <row r="590" spans="1:12" x14ac:dyDescent="0.25">
      <c r="A590" s="60">
        <v>588</v>
      </c>
      <c r="B590" s="218">
        <v>45145</v>
      </c>
      <c r="C590" s="60" t="s">
        <v>15134</v>
      </c>
      <c r="D590" s="60" t="s">
        <v>16617</v>
      </c>
      <c r="E590" s="60" t="s">
        <v>15135</v>
      </c>
      <c r="F590" s="77"/>
      <c r="G590" s="77"/>
      <c r="H590" s="60"/>
      <c r="I590" s="60"/>
      <c r="J590" s="60"/>
      <c r="K590" s="60"/>
      <c r="L590" t="s">
        <v>15161</v>
      </c>
    </row>
    <row r="591" spans="1:12" x14ac:dyDescent="0.25">
      <c r="A591" s="60">
        <v>589</v>
      </c>
      <c r="B591" s="218">
        <v>45145</v>
      </c>
      <c r="C591" s="60" t="s">
        <v>15134</v>
      </c>
      <c r="D591" s="60" t="s">
        <v>16618</v>
      </c>
      <c r="E591" s="60" t="s">
        <v>15135</v>
      </c>
      <c r="F591" s="77"/>
      <c r="G591" s="77"/>
      <c r="H591" s="60"/>
      <c r="I591" s="60"/>
      <c r="J591" s="60"/>
      <c r="K591" s="60"/>
      <c r="L591" t="s">
        <v>13979</v>
      </c>
    </row>
    <row r="592" spans="1:12" x14ac:dyDescent="0.25">
      <c r="A592" s="60">
        <v>590</v>
      </c>
      <c r="B592" s="218">
        <v>45145</v>
      </c>
      <c r="C592" s="60" t="s">
        <v>15134</v>
      </c>
      <c r="D592" s="60" t="s">
        <v>16619</v>
      </c>
      <c r="E592" s="60" t="s">
        <v>15135</v>
      </c>
      <c r="F592" s="77"/>
      <c r="G592" s="77"/>
      <c r="H592" s="60"/>
      <c r="I592" s="60"/>
      <c r="J592" s="60"/>
      <c r="K592" s="60"/>
      <c r="L592" t="s">
        <v>14019</v>
      </c>
    </row>
    <row r="593" spans="1:12" x14ac:dyDescent="0.25">
      <c r="A593" s="60">
        <v>591</v>
      </c>
      <c r="B593" s="218">
        <v>45145</v>
      </c>
      <c r="C593" s="60" t="s">
        <v>15134</v>
      </c>
      <c r="D593" s="60" t="s">
        <v>16620</v>
      </c>
      <c r="E593" s="60" t="s">
        <v>15135</v>
      </c>
      <c r="F593" s="77"/>
      <c r="G593" s="77"/>
      <c r="H593" s="60"/>
      <c r="I593" s="60"/>
      <c r="J593" s="60"/>
      <c r="K593" s="60"/>
      <c r="L593" t="s">
        <v>14019</v>
      </c>
    </row>
    <row r="594" spans="1:12" x14ac:dyDescent="0.25">
      <c r="A594" s="60">
        <v>592</v>
      </c>
      <c r="B594" s="218">
        <v>45145</v>
      </c>
      <c r="C594" s="60" t="s">
        <v>15134</v>
      </c>
      <c r="D594" s="60" t="s">
        <v>16621</v>
      </c>
      <c r="E594" s="60" t="s">
        <v>15135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15134</v>
      </c>
      <c r="D595" s="60" t="s">
        <v>16622</v>
      </c>
      <c r="E595" s="60" t="s">
        <v>15135</v>
      </c>
      <c r="F595" s="77"/>
      <c r="G595" s="77"/>
      <c r="H595" s="60"/>
      <c r="I595" s="60"/>
      <c r="J595" s="60"/>
      <c r="K595" s="60"/>
      <c r="L595" t="s">
        <v>14019</v>
      </c>
    </row>
    <row r="596" spans="1:12" x14ac:dyDescent="0.25">
      <c r="A596" s="60">
        <v>594</v>
      </c>
      <c r="B596" s="218">
        <v>45145</v>
      </c>
      <c r="C596" s="60" t="s">
        <v>15134</v>
      </c>
      <c r="D596" s="60" t="s">
        <v>16623</v>
      </c>
      <c r="E596" s="60" t="s">
        <v>15135</v>
      </c>
      <c r="F596" s="77"/>
      <c r="G596" s="77"/>
      <c r="H596" s="60"/>
      <c r="I596" s="60"/>
      <c r="J596" s="60"/>
      <c r="K596" s="60"/>
      <c r="L596" t="s">
        <v>14019</v>
      </c>
    </row>
    <row r="597" spans="1:12" x14ac:dyDescent="0.25">
      <c r="A597" s="60">
        <v>595</v>
      </c>
      <c r="B597" s="218">
        <v>45145</v>
      </c>
      <c r="C597" s="60" t="s">
        <v>15134</v>
      </c>
      <c r="D597" s="60" t="s">
        <v>16624</v>
      </c>
      <c r="E597" s="60" t="s">
        <v>15135</v>
      </c>
      <c r="F597" s="77"/>
      <c r="G597" s="77"/>
      <c r="H597" s="60"/>
      <c r="I597" s="60"/>
      <c r="J597" s="60"/>
      <c r="K597" s="60"/>
      <c r="L597" t="s">
        <v>13979</v>
      </c>
    </row>
    <row r="598" spans="1:12" x14ac:dyDescent="0.25">
      <c r="A598" s="60">
        <v>596</v>
      </c>
      <c r="B598" s="218">
        <v>45145</v>
      </c>
      <c r="C598" s="60" t="s">
        <v>15134</v>
      </c>
      <c r="D598" s="60" t="s">
        <v>16625</v>
      </c>
      <c r="E598" s="60" t="s">
        <v>15135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15134</v>
      </c>
      <c r="D599" s="60" t="s">
        <v>16626</v>
      </c>
      <c r="E599" s="60" t="s">
        <v>15135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15134</v>
      </c>
      <c r="D600" s="60" t="s">
        <v>16627</v>
      </c>
      <c r="E600" s="60" t="s">
        <v>15135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15134</v>
      </c>
      <c r="D601" s="60" t="s">
        <v>16628</v>
      </c>
      <c r="E601" s="60" t="s">
        <v>15135</v>
      </c>
      <c r="F601" s="77"/>
      <c r="G601" s="77"/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15134</v>
      </c>
      <c r="D602" s="60" t="s">
        <v>16629</v>
      </c>
      <c r="E602" s="60" t="s">
        <v>15135</v>
      </c>
      <c r="F602" s="77"/>
      <c r="G602" s="77"/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15134</v>
      </c>
      <c r="D603" s="60" t="s">
        <v>16630</v>
      </c>
      <c r="E603" s="60" t="s">
        <v>15135</v>
      </c>
      <c r="F603" s="77"/>
      <c r="G603" s="77"/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15134</v>
      </c>
      <c r="D604" s="60" t="s">
        <v>16631</v>
      </c>
      <c r="E604" s="60" t="s">
        <v>15135</v>
      </c>
      <c r="F604" s="77"/>
      <c r="G604" s="77"/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15134</v>
      </c>
      <c r="D605" s="60" t="s">
        <v>16632</v>
      </c>
      <c r="E605" s="60" t="s">
        <v>15135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15134</v>
      </c>
      <c r="D606" s="60" t="s">
        <v>16633</v>
      </c>
      <c r="E606" s="60" t="s">
        <v>15135</v>
      </c>
      <c r="F606" s="77"/>
      <c r="G606" s="77"/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15134</v>
      </c>
      <c r="D607" s="60" t="s">
        <v>16634</v>
      </c>
      <c r="E607" s="60" t="s">
        <v>15135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15134</v>
      </c>
      <c r="D608" s="60" t="s">
        <v>16635</v>
      </c>
      <c r="E608" s="60" t="s">
        <v>15135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15134</v>
      </c>
      <c r="D609" s="60" t="s">
        <v>16636</v>
      </c>
      <c r="E609" s="60" t="s">
        <v>15135</v>
      </c>
      <c r="F609" s="77"/>
      <c r="G609" s="77"/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15134</v>
      </c>
      <c r="D610" s="60" t="s">
        <v>16637</v>
      </c>
      <c r="E610" s="60" t="s">
        <v>15135</v>
      </c>
      <c r="F610" s="77"/>
      <c r="G610" s="77"/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15134</v>
      </c>
      <c r="D611" s="60" t="s">
        <v>16638</v>
      </c>
      <c r="E611" s="60" t="s">
        <v>15135</v>
      </c>
      <c r="F611" s="77"/>
      <c r="G611" s="77"/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G1" workbookViewId="0">
      <pane ySplit="2" topLeftCell="A283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1" t="s">
        <v>15198</v>
      </c>
      <c r="C1" s="901"/>
      <c r="D1" s="3"/>
      <c r="F1" s="5"/>
      <c r="G1" s="5"/>
      <c r="N1" s="713" t="s">
        <v>15199</v>
      </c>
      <c r="O1" s="713"/>
    </row>
    <row r="2" spans="1:20" ht="15.75" thickBot="1" x14ac:dyDescent="0.3">
      <c r="A2" s="714" t="s">
        <v>3</v>
      </c>
      <c r="B2" s="715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7" t="s">
        <v>23</v>
      </c>
      <c r="H2" s="716" t="s">
        <v>578</v>
      </c>
      <c r="I2" s="716" t="s">
        <v>14971</v>
      </c>
      <c r="J2" s="716" t="s">
        <v>14972</v>
      </c>
      <c r="K2" s="716" t="s">
        <v>14973</v>
      </c>
      <c r="L2" s="702" t="s">
        <v>15200</v>
      </c>
      <c r="N2" s="702" t="s">
        <v>14970</v>
      </c>
      <c r="O2" s="702" t="s">
        <v>14967</v>
      </c>
      <c r="P2" s="702" t="s">
        <v>14968</v>
      </c>
      <c r="Q2" s="702" t="s">
        <v>17</v>
      </c>
      <c r="R2" s="702" t="s">
        <v>23</v>
      </c>
      <c r="S2" s="702" t="s">
        <v>578</v>
      </c>
      <c r="T2" s="702" t="s">
        <v>14974</v>
      </c>
    </row>
    <row r="3" spans="1:20" ht="15.75" thickTop="1" x14ac:dyDescent="0.25">
      <c r="A3" s="80">
        <v>1</v>
      </c>
      <c r="B3" s="209">
        <v>44509</v>
      </c>
      <c r="C3" s="80" t="s">
        <v>15016</v>
      </c>
      <c r="D3" s="718" t="s">
        <v>13910</v>
      </c>
      <c r="E3" s="80" t="s">
        <v>15201</v>
      </c>
      <c r="F3" s="719" t="s">
        <v>13809</v>
      </c>
      <c r="G3" s="703" t="s">
        <v>1788</v>
      </c>
      <c r="H3" s="80" t="s">
        <v>15202</v>
      </c>
      <c r="I3" s="80"/>
      <c r="J3" s="80">
        <v>96037</v>
      </c>
      <c r="K3" s="80">
        <f>J3+30000</f>
        <v>126037</v>
      </c>
      <c r="L3" s="60"/>
      <c r="N3" s="614">
        <v>44906</v>
      </c>
      <c r="O3" s="491" t="s">
        <v>15022</v>
      </c>
      <c r="P3" s="625" t="s">
        <v>15203</v>
      </c>
      <c r="Q3" s="707" t="s">
        <v>14980</v>
      </c>
      <c r="R3" s="491"/>
      <c r="S3" s="491"/>
      <c r="T3" s="491"/>
    </row>
    <row r="4" spans="1:20" x14ac:dyDescent="0.25">
      <c r="A4" s="60">
        <v>2</v>
      </c>
      <c r="B4" s="209">
        <v>44509</v>
      </c>
      <c r="C4" s="80" t="s">
        <v>15016</v>
      </c>
      <c r="D4" s="520" t="s">
        <v>15204</v>
      </c>
      <c r="E4" s="80" t="s">
        <v>15201</v>
      </c>
      <c r="F4" s="703" t="s">
        <v>13809</v>
      </c>
      <c r="G4" s="703" t="s">
        <v>1788</v>
      </c>
      <c r="H4" s="80" t="s">
        <v>15202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15022</v>
      </c>
      <c r="P4" s="353" t="s">
        <v>13371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15016</v>
      </c>
      <c r="D5" s="520" t="s">
        <v>15205</v>
      </c>
      <c r="E5" s="60" t="s">
        <v>6107</v>
      </c>
      <c r="F5" s="703" t="s">
        <v>4179</v>
      </c>
      <c r="G5" s="192" t="s">
        <v>9983</v>
      </c>
      <c r="H5" s="80"/>
      <c r="I5" s="60"/>
      <c r="J5" s="60"/>
      <c r="K5" s="60"/>
      <c r="L5" s="60"/>
      <c r="N5" s="218">
        <v>44906</v>
      </c>
      <c r="O5" s="60" t="s">
        <v>15022</v>
      </c>
      <c r="P5" s="353" t="s">
        <v>13372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15016</v>
      </c>
      <c r="D6" s="520" t="s">
        <v>15206</v>
      </c>
      <c r="E6" s="60" t="s">
        <v>6107</v>
      </c>
      <c r="F6" s="703" t="s">
        <v>4179</v>
      </c>
      <c r="G6" s="192" t="s">
        <v>9983</v>
      </c>
      <c r="H6" s="80" t="s">
        <v>15207</v>
      </c>
      <c r="I6" s="60"/>
      <c r="J6" s="60"/>
      <c r="K6" s="60"/>
      <c r="L6" s="60"/>
      <c r="N6" s="218">
        <v>44906</v>
      </c>
      <c r="O6" s="60" t="s">
        <v>15022</v>
      </c>
      <c r="P6" s="353" t="s">
        <v>13370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15016</v>
      </c>
      <c r="D7" s="520" t="s">
        <v>14040</v>
      </c>
      <c r="E7" s="60" t="s">
        <v>6107</v>
      </c>
      <c r="F7" s="703">
        <v>44389</v>
      </c>
      <c r="G7" s="192" t="s">
        <v>160</v>
      </c>
      <c r="H7" s="80"/>
      <c r="I7" s="353" t="s">
        <v>13784</v>
      </c>
      <c r="J7" s="60"/>
      <c r="K7" s="60"/>
      <c r="L7" s="60"/>
      <c r="N7" s="60"/>
      <c r="O7" s="60" t="s">
        <v>15022</v>
      </c>
      <c r="P7" s="353" t="s">
        <v>14574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15016</v>
      </c>
      <c r="D8" s="520" t="s">
        <v>15208</v>
      </c>
      <c r="E8" s="60" t="s">
        <v>6107</v>
      </c>
      <c r="F8" s="703" t="s">
        <v>4179</v>
      </c>
      <c r="G8" s="192" t="s">
        <v>9983</v>
      </c>
      <c r="H8" s="80" t="s">
        <v>15207</v>
      </c>
      <c r="I8" s="60"/>
      <c r="J8" s="60"/>
      <c r="K8" s="60"/>
      <c r="L8" s="60"/>
      <c r="N8" s="60"/>
      <c r="O8" s="60" t="s">
        <v>15022</v>
      </c>
      <c r="P8" s="353" t="s">
        <v>8758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15016</v>
      </c>
      <c r="D9" s="520" t="s">
        <v>15209</v>
      </c>
      <c r="E9" s="60" t="s">
        <v>6107</v>
      </c>
      <c r="F9" s="703" t="s">
        <v>4035</v>
      </c>
      <c r="G9" s="192" t="s">
        <v>909</v>
      </c>
      <c r="H9" s="80"/>
      <c r="I9" s="353" t="s">
        <v>13841</v>
      </c>
      <c r="J9" s="60">
        <v>189983</v>
      </c>
      <c r="K9" s="60"/>
      <c r="L9" s="60"/>
      <c r="N9" s="60"/>
      <c r="O9" s="60" t="s">
        <v>15022</v>
      </c>
      <c r="P9" s="353" t="s">
        <v>15210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15016</v>
      </c>
      <c r="D10" s="520" t="s">
        <v>15211</v>
      </c>
      <c r="E10" s="60" t="s">
        <v>6107</v>
      </c>
      <c r="F10" s="703" t="s">
        <v>4035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15018</v>
      </c>
      <c r="P10" s="60" t="s">
        <v>15212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15016</v>
      </c>
      <c r="D11" s="520" t="s">
        <v>15213</v>
      </c>
      <c r="E11" s="60" t="s">
        <v>6107</v>
      </c>
      <c r="F11" s="703" t="s">
        <v>4035</v>
      </c>
      <c r="G11" s="192" t="s">
        <v>15214</v>
      </c>
      <c r="H11" s="80"/>
      <c r="I11" s="60"/>
      <c r="J11" s="60"/>
      <c r="K11" s="60"/>
      <c r="L11" s="60"/>
      <c r="N11" s="218">
        <v>45018</v>
      </c>
      <c r="O11" s="60" t="s">
        <v>15022</v>
      </c>
      <c r="P11" s="353" t="s">
        <v>8759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15016</v>
      </c>
      <c r="D12" s="520" t="s">
        <v>15215</v>
      </c>
      <c r="E12" s="60" t="s">
        <v>6107</v>
      </c>
      <c r="F12" s="703" t="s">
        <v>4035</v>
      </c>
      <c r="G12" s="192" t="s">
        <v>15214</v>
      </c>
      <c r="H12" s="80"/>
      <c r="I12" s="60"/>
      <c r="J12" s="60"/>
      <c r="K12" s="60"/>
      <c r="L12" s="60"/>
      <c r="N12" s="218">
        <v>45018</v>
      </c>
      <c r="O12" s="60" t="s">
        <v>15216</v>
      </c>
      <c r="P12" s="353" t="s">
        <v>14600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15016</v>
      </c>
      <c r="D13" s="520" t="s">
        <v>15217</v>
      </c>
      <c r="E13" s="60" t="s">
        <v>6107</v>
      </c>
      <c r="F13" s="703" t="s">
        <v>4035</v>
      </c>
      <c r="G13" s="192" t="s">
        <v>15214</v>
      </c>
      <c r="H13" s="80"/>
      <c r="I13" s="60"/>
      <c r="J13" s="60"/>
      <c r="K13" s="60"/>
      <c r="L13" s="60"/>
      <c r="N13" s="218">
        <v>45018</v>
      </c>
      <c r="O13" s="60" t="s">
        <v>15216</v>
      </c>
      <c r="P13" s="353" t="s">
        <v>15218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15016</v>
      </c>
      <c r="D14" s="520" t="s">
        <v>15219</v>
      </c>
      <c r="E14" s="60" t="s">
        <v>6107</v>
      </c>
      <c r="F14" s="703" t="s">
        <v>4035</v>
      </c>
      <c r="G14" s="192" t="s">
        <v>15214</v>
      </c>
      <c r="H14" s="80"/>
      <c r="I14" s="60"/>
      <c r="J14" s="60"/>
      <c r="K14" s="60"/>
      <c r="L14" s="60"/>
      <c r="N14" s="614">
        <v>45018</v>
      </c>
      <c r="O14" s="491" t="s">
        <v>15022</v>
      </c>
      <c r="P14" s="625" t="s">
        <v>15220</v>
      </c>
      <c r="Q14" s="614" t="s">
        <v>1841</v>
      </c>
      <c r="R14" s="491"/>
      <c r="S14" s="491" t="s">
        <v>14980</v>
      </c>
      <c r="T14" s="491"/>
    </row>
    <row r="15" spans="1:20" x14ac:dyDescent="0.25">
      <c r="A15" s="60">
        <v>13</v>
      </c>
      <c r="B15" s="209" t="s">
        <v>268</v>
      </c>
      <c r="C15" s="80" t="s">
        <v>15016</v>
      </c>
      <c r="D15" s="520" t="s">
        <v>15221</v>
      </c>
      <c r="E15" s="60" t="s">
        <v>6107</v>
      </c>
      <c r="F15" s="703" t="s">
        <v>4035</v>
      </c>
      <c r="G15" s="192" t="s">
        <v>15214</v>
      </c>
      <c r="H15" s="80"/>
      <c r="I15" s="60"/>
      <c r="J15" s="60"/>
      <c r="K15" s="60"/>
      <c r="L15" s="60"/>
      <c r="N15" s="218">
        <v>45080</v>
      </c>
      <c r="O15" s="60" t="s">
        <v>15018</v>
      </c>
      <c r="P15" s="60" t="s">
        <v>9222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15016</v>
      </c>
      <c r="D16" s="520" t="s">
        <v>15222</v>
      </c>
      <c r="E16" s="60" t="s">
        <v>6107</v>
      </c>
      <c r="F16" s="703" t="s">
        <v>4016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15018</v>
      </c>
      <c r="P16" s="60" t="s">
        <v>9221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15016</v>
      </c>
      <c r="D17" s="520" t="s">
        <v>13989</v>
      </c>
      <c r="E17" s="60" t="s">
        <v>6107</v>
      </c>
      <c r="F17" s="70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15018</v>
      </c>
      <c r="P17" s="60" t="s">
        <v>9220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15016</v>
      </c>
      <c r="D18" s="353" t="s">
        <v>15223</v>
      </c>
      <c r="E18" s="60" t="s">
        <v>6107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15018</v>
      </c>
      <c r="P18" s="60" t="s">
        <v>9230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15016</v>
      </c>
      <c r="D19" s="353" t="s">
        <v>13940</v>
      </c>
      <c r="E19" s="60" t="s">
        <v>6107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15018</v>
      </c>
      <c r="P19" s="60" t="s">
        <v>9233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15016</v>
      </c>
      <c r="D20" s="353" t="s">
        <v>14047</v>
      </c>
      <c r="E20" s="60" t="s">
        <v>6107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15018</v>
      </c>
      <c r="P20" s="60" t="s">
        <v>9218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15016</v>
      </c>
      <c r="D21" s="353" t="s">
        <v>15224</v>
      </c>
      <c r="E21" s="60" t="s">
        <v>6107</v>
      </c>
      <c r="F21" s="218">
        <v>44207</v>
      </c>
      <c r="G21" s="60" t="s">
        <v>12487</v>
      </c>
      <c r="H21" s="60"/>
      <c r="I21" s="60"/>
      <c r="J21" s="60"/>
      <c r="K21" s="60"/>
      <c r="L21" s="60"/>
      <c r="N21" s="60"/>
      <c r="O21" s="60" t="s">
        <v>15022</v>
      </c>
      <c r="P21" s="353" t="s">
        <v>9385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15016</v>
      </c>
      <c r="D22" s="353" t="s">
        <v>14049</v>
      </c>
      <c r="E22" s="60" t="s">
        <v>6107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15022</v>
      </c>
      <c r="P22" s="362" t="s">
        <v>14895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15016</v>
      </c>
      <c r="D23" s="353" t="s">
        <v>14164</v>
      </c>
      <c r="E23" s="60" t="s">
        <v>6107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15022</v>
      </c>
      <c r="P23" s="353" t="s">
        <v>15358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15016</v>
      </c>
      <c r="D24" s="353" t="s">
        <v>14162</v>
      </c>
      <c r="E24" s="60" t="s">
        <v>6107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15016</v>
      </c>
      <c r="D25" s="353" t="s">
        <v>13834</v>
      </c>
      <c r="E25" s="60" t="s">
        <v>6107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20" t="s">
        <v>268</v>
      </c>
      <c r="C26" s="579" t="s">
        <v>15016</v>
      </c>
      <c r="D26" s="644" t="s">
        <v>13835</v>
      </c>
      <c r="E26" s="378" t="s">
        <v>6107</v>
      </c>
      <c r="F26" s="378" t="s">
        <v>490</v>
      </c>
      <c r="G26" s="378" t="s">
        <v>1760</v>
      </c>
      <c r="H26" s="378" t="s">
        <v>3530</v>
      </c>
      <c r="I26" s="378"/>
      <c r="J26" s="378"/>
      <c r="K26" s="378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15016</v>
      </c>
      <c r="D27" s="353" t="s">
        <v>13975</v>
      </c>
      <c r="E27" s="60" t="s">
        <v>6107</v>
      </c>
      <c r="F27" s="60" t="s">
        <v>13829</v>
      </c>
      <c r="G27" s="60" t="s">
        <v>1788</v>
      </c>
      <c r="H27" s="60" t="s">
        <v>15225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15016</v>
      </c>
      <c r="D28" s="353" t="s">
        <v>13973</v>
      </c>
      <c r="E28" s="60" t="s">
        <v>6107</v>
      </c>
      <c r="F28" s="60" t="s">
        <v>13829</v>
      </c>
      <c r="G28" s="60" t="s">
        <v>1788</v>
      </c>
      <c r="H28" s="60" t="s">
        <v>15225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15016</v>
      </c>
      <c r="D29" s="353" t="s">
        <v>13837</v>
      </c>
      <c r="E29" s="60" t="s">
        <v>6107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15016</v>
      </c>
      <c r="D30" s="353" t="s">
        <v>15226</v>
      </c>
      <c r="E30" s="60" t="s">
        <v>6107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15016</v>
      </c>
      <c r="D31" s="353" t="s">
        <v>13983</v>
      </c>
      <c r="E31" s="60" t="s">
        <v>6107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15016</v>
      </c>
      <c r="D32" s="353" t="s">
        <v>15227</v>
      </c>
      <c r="E32" s="60" t="s">
        <v>6107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15016</v>
      </c>
      <c r="D33" s="353" t="s">
        <v>13843</v>
      </c>
      <c r="E33" s="60" t="s">
        <v>6107</v>
      </c>
      <c r="F33" s="218">
        <v>44510</v>
      </c>
      <c r="G33" s="60" t="s">
        <v>2038</v>
      </c>
      <c r="H33" s="60" t="s">
        <v>15228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15016</v>
      </c>
      <c r="D34" s="353" t="s">
        <v>15229</v>
      </c>
      <c r="E34" s="60" t="s">
        <v>6107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15016</v>
      </c>
      <c r="D35" s="353" t="s">
        <v>15230</v>
      </c>
      <c r="E35" s="60" t="s">
        <v>6107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15016</v>
      </c>
      <c r="D36" s="353" t="s">
        <v>13952</v>
      </c>
      <c r="E36" s="60" t="s">
        <v>6107</v>
      </c>
      <c r="F36" s="218">
        <v>44449</v>
      </c>
      <c r="G36" s="60" t="s">
        <v>2003</v>
      </c>
      <c r="H36" s="60" t="s">
        <v>15231</v>
      </c>
      <c r="I36" s="353" t="s">
        <v>13825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15016</v>
      </c>
      <c r="D37" s="353" t="s">
        <v>13954</v>
      </c>
      <c r="E37" s="60" t="s">
        <v>6107</v>
      </c>
      <c r="F37" s="218">
        <v>44449</v>
      </c>
      <c r="G37" s="60" t="s">
        <v>2003</v>
      </c>
      <c r="H37" s="60" t="s">
        <v>15231</v>
      </c>
      <c r="I37" s="353" t="s">
        <v>13824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15016</v>
      </c>
      <c r="D38" s="353" t="s">
        <v>14164</v>
      </c>
      <c r="E38" s="60" t="s">
        <v>6107</v>
      </c>
      <c r="F38" s="218">
        <v>44296</v>
      </c>
      <c r="G38" s="60" t="s">
        <v>909</v>
      </c>
      <c r="H38" s="60"/>
      <c r="I38" s="721" t="s">
        <v>13821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15016</v>
      </c>
      <c r="D39" s="353" t="s">
        <v>13961</v>
      </c>
      <c r="E39" s="60" t="s">
        <v>6107</v>
      </c>
      <c r="F39" s="60" t="s">
        <v>13816</v>
      </c>
      <c r="G39" s="60" t="s">
        <v>1791</v>
      </c>
      <c r="H39" s="60"/>
      <c r="I39" s="353" t="s">
        <v>13818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15016</v>
      </c>
      <c r="D40" s="353" t="s">
        <v>13963</v>
      </c>
      <c r="E40" s="60" t="s">
        <v>6107</v>
      </c>
      <c r="F40" s="60" t="s">
        <v>13816</v>
      </c>
      <c r="G40" s="60" t="s">
        <v>1791</v>
      </c>
      <c r="H40" s="60"/>
      <c r="I40" s="353" t="s">
        <v>13819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15016</v>
      </c>
      <c r="D41" s="353" t="s">
        <v>13815</v>
      </c>
      <c r="E41" s="60" t="s">
        <v>6107</v>
      </c>
      <c r="F41" s="60" t="s">
        <v>13816</v>
      </c>
      <c r="G41" s="60" t="s">
        <v>3096</v>
      </c>
      <c r="H41" s="60" t="s">
        <v>15231</v>
      </c>
      <c r="I41" s="60" t="s">
        <v>15014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15016</v>
      </c>
      <c r="D42" s="353" t="s">
        <v>13817</v>
      </c>
      <c r="E42" s="60" t="s">
        <v>6107</v>
      </c>
      <c r="F42" s="60" t="s">
        <v>13816</v>
      </c>
      <c r="G42" s="60" t="s">
        <v>3096</v>
      </c>
      <c r="H42" s="60" t="s">
        <v>15231</v>
      </c>
      <c r="I42" s="60" t="s">
        <v>15014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15016</v>
      </c>
      <c r="D43" s="353" t="s">
        <v>15232</v>
      </c>
      <c r="E43" s="60" t="s">
        <v>6107</v>
      </c>
      <c r="F43" s="218">
        <v>44296</v>
      </c>
      <c r="G43" s="60" t="s">
        <v>909</v>
      </c>
      <c r="H43" s="60"/>
      <c r="I43" s="721" t="s">
        <v>13822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15016</v>
      </c>
      <c r="D44" s="353" t="s">
        <v>13836</v>
      </c>
      <c r="E44" s="60" t="s">
        <v>6107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14975</v>
      </c>
      <c r="D45" s="60" t="s">
        <v>15233</v>
      </c>
      <c r="E45" s="60" t="s">
        <v>4526</v>
      </c>
      <c r="F45" s="60" t="s">
        <v>4035</v>
      </c>
      <c r="G45" s="60" t="s">
        <v>2003</v>
      </c>
      <c r="H45" s="60" t="s">
        <v>15234</v>
      </c>
      <c r="I45" s="353" t="s">
        <v>13839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14975</v>
      </c>
      <c r="D46" s="60" t="s">
        <v>15235</v>
      </c>
      <c r="E46" s="60" t="s">
        <v>4526</v>
      </c>
      <c r="F46" s="60" t="s">
        <v>4035</v>
      </c>
      <c r="G46" s="60" t="s">
        <v>2003</v>
      </c>
      <c r="H46" s="60" t="s">
        <v>15234</v>
      </c>
      <c r="I46" s="353" t="s">
        <v>13840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14975</v>
      </c>
      <c r="D47" s="60" t="s">
        <v>15236</v>
      </c>
      <c r="E47" s="60" t="s">
        <v>4526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14975</v>
      </c>
      <c r="D48" s="60" t="s">
        <v>15237</v>
      </c>
      <c r="E48" s="60" t="s">
        <v>4526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14975</v>
      </c>
      <c r="D49" s="60" t="s">
        <v>15235</v>
      </c>
      <c r="E49" s="60" t="s">
        <v>4526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4139</v>
      </c>
      <c r="C50" s="60" t="s">
        <v>15016</v>
      </c>
      <c r="D50" s="353" t="s">
        <v>15238</v>
      </c>
      <c r="E50" s="60" t="s">
        <v>15239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4139</v>
      </c>
      <c r="C51" s="60" t="s">
        <v>15016</v>
      </c>
      <c r="D51" s="353" t="s">
        <v>14141</v>
      </c>
      <c r="E51" s="60" t="s">
        <v>15239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4139</v>
      </c>
      <c r="C52" s="60" t="s">
        <v>15016</v>
      </c>
      <c r="D52" s="353" t="s">
        <v>15240</v>
      </c>
      <c r="E52" s="60" t="s">
        <v>15239</v>
      </c>
      <c r="F52" s="60" t="s">
        <v>4498</v>
      </c>
      <c r="G52" s="60" t="s">
        <v>536</v>
      </c>
      <c r="H52" s="60"/>
      <c r="I52" s="353" t="s">
        <v>13863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4139</v>
      </c>
      <c r="C53" s="60" t="s">
        <v>15016</v>
      </c>
      <c r="D53" s="353" t="s">
        <v>15241</v>
      </c>
      <c r="E53" s="60" t="s">
        <v>15239</v>
      </c>
      <c r="F53" s="60" t="s">
        <v>4498</v>
      </c>
      <c r="G53" s="60" t="s">
        <v>536</v>
      </c>
      <c r="H53" s="60"/>
      <c r="I53" s="353" t="s">
        <v>13864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4139</v>
      </c>
      <c r="C54" s="60" t="s">
        <v>15016</v>
      </c>
      <c r="D54" s="353" t="s">
        <v>15242</v>
      </c>
      <c r="E54" s="60" t="s">
        <v>15239</v>
      </c>
      <c r="F54" s="60" t="s">
        <v>4491</v>
      </c>
      <c r="G54" s="60" t="s">
        <v>1606</v>
      </c>
      <c r="H54" s="60"/>
      <c r="I54" s="353" t="s">
        <v>13861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4139</v>
      </c>
      <c r="C55" s="60" t="s">
        <v>15016</v>
      </c>
      <c r="D55" s="353" t="s">
        <v>15243</v>
      </c>
      <c r="E55" s="60" t="s">
        <v>15239</v>
      </c>
      <c r="F55" s="60" t="s">
        <v>4491</v>
      </c>
      <c r="G55" s="60" t="s">
        <v>1606</v>
      </c>
      <c r="H55" s="60"/>
      <c r="I55" s="353" t="s">
        <v>13862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4139</v>
      </c>
      <c r="C56" s="60" t="s">
        <v>15016</v>
      </c>
      <c r="D56" s="353" t="s">
        <v>10663</v>
      </c>
      <c r="E56" s="60" t="s">
        <v>15239</v>
      </c>
      <c r="F56" s="60" t="s">
        <v>4461</v>
      </c>
      <c r="G56" s="60" t="s">
        <v>3239</v>
      </c>
      <c r="H56" s="60" t="s">
        <v>15234</v>
      </c>
      <c r="I56" s="353" t="s">
        <v>13859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4139</v>
      </c>
      <c r="C57" s="60" t="s">
        <v>15016</v>
      </c>
      <c r="D57" s="353" t="s">
        <v>10661</v>
      </c>
      <c r="E57" s="60" t="s">
        <v>15239</v>
      </c>
      <c r="F57" s="60" t="s">
        <v>4461</v>
      </c>
      <c r="G57" s="60" t="s">
        <v>3239</v>
      </c>
      <c r="H57" s="60" t="s">
        <v>15234</v>
      </c>
      <c r="I57" s="353" t="s">
        <v>13860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4139</v>
      </c>
      <c r="C58" s="60" t="s">
        <v>15016</v>
      </c>
      <c r="D58" s="353" t="s">
        <v>15244</v>
      </c>
      <c r="E58" s="60" t="s">
        <v>15239</v>
      </c>
      <c r="F58" s="60" t="s">
        <v>4427</v>
      </c>
      <c r="G58" s="60" t="s">
        <v>2048</v>
      </c>
      <c r="H58" s="60"/>
      <c r="I58" s="353" t="s">
        <v>15245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4139</v>
      </c>
      <c r="C59" s="60" t="s">
        <v>15016</v>
      </c>
      <c r="D59" s="353" t="s">
        <v>15203</v>
      </c>
      <c r="E59" s="60" t="s">
        <v>15239</v>
      </c>
      <c r="F59" s="60" t="s">
        <v>4427</v>
      </c>
      <c r="G59" s="60" t="s">
        <v>2048</v>
      </c>
      <c r="H59" s="60"/>
      <c r="I59" s="353" t="s">
        <v>15246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4139</v>
      </c>
      <c r="C60" s="60" t="s">
        <v>15016</v>
      </c>
      <c r="D60" s="353" t="s">
        <v>15247</v>
      </c>
      <c r="E60" s="60" t="s">
        <v>15239</v>
      </c>
      <c r="F60" s="60" t="s">
        <v>10584</v>
      </c>
      <c r="G60" s="60" t="s">
        <v>9983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4139</v>
      </c>
      <c r="C61" s="60" t="s">
        <v>15016</v>
      </c>
      <c r="D61" s="353" t="s">
        <v>15248</v>
      </c>
      <c r="E61" s="60" t="s">
        <v>15239</v>
      </c>
      <c r="F61" s="60" t="s">
        <v>10584</v>
      </c>
      <c r="G61" s="60" t="s">
        <v>9983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4139</v>
      </c>
      <c r="C62" s="60" t="s">
        <v>15016</v>
      </c>
      <c r="D62" s="353" t="s">
        <v>15249</v>
      </c>
      <c r="E62" s="60" t="s">
        <v>15239</v>
      </c>
      <c r="F62" s="60" t="s">
        <v>10584</v>
      </c>
      <c r="G62" s="60" t="s">
        <v>9983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4139</v>
      </c>
      <c r="C63" s="60" t="s">
        <v>15016</v>
      </c>
      <c r="D63" s="353" t="s">
        <v>15250</v>
      </c>
      <c r="E63" s="60" t="s">
        <v>15239</v>
      </c>
      <c r="F63" s="60" t="s">
        <v>10584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4139</v>
      </c>
      <c r="C64" s="60" t="s">
        <v>15016</v>
      </c>
      <c r="D64" s="353" t="s">
        <v>15251</v>
      </c>
      <c r="E64" s="60" t="s">
        <v>15239</v>
      </c>
      <c r="F64" s="60" t="s">
        <v>10584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4139</v>
      </c>
      <c r="C65" s="60" t="s">
        <v>15016</v>
      </c>
      <c r="D65" s="353" t="s">
        <v>14158</v>
      </c>
      <c r="E65" s="60" t="s">
        <v>15239</v>
      </c>
      <c r="F65" s="60" t="s">
        <v>10584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4139</v>
      </c>
      <c r="C66" s="60" t="s">
        <v>15016</v>
      </c>
      <c r="D66" s="353" t="s">
        <v>15252</v>
      </c>
      <c r="E66" s="60" t="s">
        <v>15239</v>
      </c>
      <c r="F66" s="60" t="s">
        <v>4391</v>
      </c>
      <c r="G66" s="60" t="s">
        <v>620</v>
      </c>
      <c r="H66" s="60"/>
      <c r="I66" s="353" t="s">
        <v>13855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4139</v>
      </c>
      <c r="C67" s="60" t="s">
        <v>15016</v>
      </c>
      <c r="D67" s="353" t="s">
        <v>15253</v>
      </c>
      <c r="E67" s="60" t="s">
        <v>15239</v>
      </c>
      <c r="F67" s="60" t="s">
        <v>4391</v>
      </c>
      <c r="G67" s="60" t="s">
        <v>620</v>
      </c>
      <c r="H67" s="60"/>
      <c r="I67" s="353" t="s">
        <v>13856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4139</v>
      </c>
      <c r="C68" s="60" t="s">
        <v>15016</v>
      </c>
      <c r="D68" s="353" t="s">
        <v>15254</v>
      </c>
      <c r="E68" s="60" t="s">
        <v>15239</v>
      </c>
      <c r="F68" s="60" t="s">
        <v>4376</v>
      </c>
      <c r="G68" s="60" t="s">
        <v>1606</v>
      </c>
      <c r="H68" s="60"/>
      <c r="I68" s="353" t="s">
        <v>13853</v>
      </c>
      <c r="J68" s="60"/>
      <c r="K68" s="60"/>
      <c r="L68" s="60"/>
    </row>
    <row r="69" spans="1:12" x14ac:dyDescent="0.25">
      <c r="A69" s="60">
        <v>67</v>
      </c>
      <c r="B69" s="60" t="s">
        <v>4139</v>
      </c>
      <c r="C69" s="60" t="s">
        <v>15016</v>
      </c>
      <c r="D69" s="353" t="s">
        <v>15255</v>
      </c>
      <c r="E69" s="60" t="s">
        <v>15239</v>
      </c>
      <c r="F69" s="60" t="s">
        <v>4376</v>
      </c>
      <c r="G69" s="60" t="s">
        <v>1606</v>
      </c>
      <c r="H69" s="60"/>
      <c r="I69" s="353" t="s">
        <v>13854</v>
      </c>
      <c r="J69" s="60"/>
      <c r="K69" s="60"/>
      <c r="L69" s="60"/>
    </row>
    <row r="70" spans="1:12" x14ac:dyDescent="0.25">
      <c r="A70" s="60">
        <v>68</v>
      </c>
      <c r="B70" s="60" t="s">
        <v>4139</v>
      </c>
      <c r="C70" s="60" t="s">
        <v>15016</v>
      </c>
      <c r="D70" s="353" t="s">
        <v>15256</v>
      </c>
      <c r="E70" s="60" t="s">
        <v>6107</v>
      </c>
      <c r="F70" s="60" t="s">
        <v>4359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4139</v>
      </c>
      <c r="C71" s="60" t="s">
        <v>15016</v>
      </c>
      <c r="D71" s="353" t="s">
        <v>14027</v>
      </c>
      <c r="E71" s="60" t="s">
        <v>6107</v>
      </c>
      <c r="F71" s="218">
        <v>44267</v>
      </c>
      <c r="G71" s="60" t="s">
        <v>9983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4139</v>
      </c>
      <c r="C72" s="60" t="s">
        <v>15016</v>
      </c>
      <c r="D72" s="353" t="s">
        <v>15257</v>
      </c>
      <c r="E72" s="60" t="s">
        <v>6107</v>
      </c>
      <c r="F72" s="218">
        <v>44267</v>
      </c>
      <c r="G72" s="60" t="s">
        <v>9983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4139</v>
      </c>
      <c r="C73" s="60" t="s">
        <v>15016</v>
      </c>
      <c r="D73" s="353" t="s">
        <v>15258</v>
      </c>
      <c r="E73" s="60" t="s">
        <v>6107</v>
      </c>
      <c r="F73" s="60" t="s">
        <v>4174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4139</v>
      </c>
      <c r="C74" s="60" t="s">
        <v>15016</v>
      </c>
      <c r="D74" s="353" t="s">
        <v>15259</v>
      </c>
      <c r="E74" s="60" t="s">
        <v>6107</v>
      </c>
      <c r="F74" s="60" t="s">
        <v>10584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4139</v>
      </c>
      <c r="C75" s="60" t="s">
        <v>15016</v>
      </c>
      <c r="D75" s="353" t="s">
        <v>15260</v>
      </c>
      <c r="E75" s="60" t="s">
        <v>6107</v>
      </c>
      <c r="F75" s="60" t="s">
        <v>4174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4139</v>
      </c>
      <c r="C76" s="60" t="s">
        <v>15016</v>
      </c>
      <c r="D76" s="353" t="s">
        <v>14154</v>
      </c>
      <c r="E76" s="60" t="s">
        <v>6107</v>
      </c>
      <c r="F76" s="60" t="s">
        <v>4174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4139</v>
      </c>
      <c r="C77" s="60" t="s">
        <v>15016</v>
      </c>
      <c r="D77" s="353" t="s">
        <v>14248</v>
      </c>
      <c r="E77" s="60" t="s">
        <v>6107</v>
      </c>
      <c r="F77" s="60" t="s">
        <v>4359</v>
      </c>
      <c r="G77" s="60" t="s">
        <v>631</v>
      </c>
      <c r="H77" s="60"/>
      <c r="I77" s="353" t="s">
        <v>13852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4139</v>
      </c>
      <c r="C78" s="60" t="s">
        <v>15016</v>
      </c>
      <c r="D78" s="353" t="s">
        <v>15261</v>
      </c>
      <c r="E78" s="60" t="s">
        <v>6107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4139</v>
      </c>
      <c r="C79" s="60" t="s">
        <v>15016</v>
      </c>
      <c r="D79" s="353" t="s">
        <v>15262</v>
      </c>
      <c r="E79" s="60" t="s">
        <v>6107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4139</v>
      </c>
      <c r="C80" s="60" t="s">
        <v>15016</v>
      </c>
      <c r="D80" s="353" t="s">
        <v>15263</v>
      </c>
      <c r="E80" s="60" t="s">
        <v>6107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4139</v>
      </c>
      <c r="C81" s="60" t="s">
        <v>15016</v>
      </c>
      <c r="D81" s="353" t="s">
        <v>15264</v>
      </c>
      <c r="E81" s="60" t="s">
        <v>6107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4139</v>
      </c>
      <c r="C82" s="60" t="s">
        <v>15016</v>
      </c>
      <c r="D82" s="353" t="s">
        <v>14115</v>
      </c>
      <c r="E82" s="60" t="s">
        <v>6107</v>
      </c>
      <c r="F82" s="218">
        <v>44512</v>
      </c>
      <c r="G82" s="60" t="s">
        <v>160</v>
      </c>
      <c r="H82" s="60"/>
      <c r="I82" s="353" t="s">
        <v>13851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4139</v>
      </c>
      <c r="C83" s="60" t="s">
        <v>15016</v>
      </c>
      <c r="D83" s="353" t="s">
        <v>14113</v>
      </c>
      <c r="E83" s="60" t="s">
        <v>6107</v>
      </c>
      <c r="F83" s="218">
        <v>44512</v>
      </c>
      <c r="G83" s="60" t="s">
        <v>160</v>
      </c>
      <c r="H83" s="60"/>
      <c r="I83" s="353" t="s">
        <v>13850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4139</v>
      </c>
      <c r="C84" s="60" t="s">
        <v>15016</v>
      </c>
      <c r="D84" s="353" t="s">
        <v>14150</v>
      </c>
      <c r="E84" s="60" t="s">
        <v>6107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4139</v>
      </c>
      <c r="C85" s="60" t="s">
        <v>15016</v>
      </c>
      <c r="D85" s="353" t="s">
        <v>15265</v>
      </c>
      <c r="E85" s="60" t="s">
        <v>6107</v>
      </c>
      <c r="F85" s="218">
        <v>44512</v>
      </c>
      <c r="G85" s="60" t="s">
        <v>789</v>
      </c>
      <c r="H85" s="60"/>
      <c r="I85" s="353" t="s">
        <v>13769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4139</v>
      </c>
      <c r="C86" s="60" t="s">
        <v>15016</v>
      </c>
      <c r="D86" s="353" t="s">
        <v>15266</v>
      </c>
      <c r="E86" s="60" t="s">
        <v>6107</v>
      </c>
      <c r="F86" s="218">
        <v>44389</v>
      </c>
      <c r="G86" s="60" t="s">
        <v>160</v>
      </c>
      <c r="H86" s="60"/>
      <c r="I86" s="353" t="s">
        <v>13849</v>
      </c>
      <c r="J86" s="60"/>
      <c r="K86" s="60"/>
      <c r="L86" s="60"/>
    </row>
    <row r="87" spans="1:12" x14ac:dyDescent="0.25">
      <c r="A87" s="60">
        <v>85</v>
      </c>
      <c r="B87" s="60" t="s">
        <v>4139</v>
      </c>
      <c r="C87" s="60" t="s">
        <v>15016</v>
      </c>
      <c r="D87" s="353" t="s">
        <v>15267</v>
      </c>
      <c r="E87" s="60" t="s">
        <v>6107</v>
      </c>
      <c r="F87" s="60" t="s">
        <v>4174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4139</v>
      </c>
      <c r="C88" s="60" t="s">
        <v>15016</v>
      </c>
      <c r="D88" s="353" t="s">
        <v>15268</v>
      </c>
      <c r="E88" s="60" t="s">
        <v>6107</v>
      </c>
      <c r="F88" s="218">
        <v>44267</v>
      </c>
      <c r="G88" s="60" t="s">
        <v>2048</v>
      </c>
      <c r="H88" s="60"/>
      <c r="I88" s="353" t="s">
        <v>13846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4139</v>
      </c>
      <c r="C89" s="60" t="s">
        <v>15016</v>
      </c>
      <c r="D89" s="353" t="s">
        <v>15269</v>
      </c>
      <c r="E89" s="60" t="s">
        <v>6107</v>
      </c>
      <c r="F89" s="218">
        <v>44267</v>
      </c>
      <c r="G89" s="60" t="s">
        <v>2048</v>
      </c>
      <c r="H89" s="60"/>
      <c r="I89" s="353" t="s">
        <v>13847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4139</v>
      </c>
      <c r="C90" s="60" t="s">
        <v>15016</v>
      </c>
      <c r="D90" s="353" t="s">
        <v>15270</v>
      </c>
      <c r="E90" s="60" t="s">
        <v>6107</v>
      </c>
      <c r="F90" s="218">
        <v>44267</v>
      </c>
      <c r="G90" s="60" t="s">
        <v>620</v>
      </c>
      <c r="H90" s="60"/>
      <c r="I90" s="353" t="s">
        <v>13764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4139</v>
      </c>
      <c r="C91" s="60" t="s">
        <v>15016</v>
      </c>
      <c r="D91" s="353" t="s">
        <v>15271</v>
      </c>
      <c r="E91" s="60" t="s">
        <v>6107</v>
      </c>
      <c r="F91" s="218">
        <v>44267</v>
      </c>
      <c r="G91" s="60" t="s">
        <v>620</v>
      </c>
      <c r="H91" s="60"/>
      <c r="I91" s="353" t="s">
        <v>13766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13892</v>
      </c>
      <c r="C92" s="60" t="s">
        <v>15016</v>
      </c>
      <c r="D92" s="353" t="s">
        <v>14573</v>
      </c>
      <c r="E92" s="60" t="s">
        <v>15239</v>
      </c>
      <c r="F92" s="60" t="s">
        <v>13892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13892</v>
      </c>
      <c r="C93" s="60" t="s">
        <v>15016</v>
      </c>
      <c r="D93" s="353" t="s">
        <v>15272</v>
      </c>
      <c r="E93" s="60" t="s">
        <v>15239</v>
      </c>
      <c r="F93" s="60" t="s">
        <v>13892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13892</v>
      </c>
      <c r="C94" s="60" t="s">
        <v>15016</v>
      </c>
      <c r="D94" s="353" t="s">
        <v>14031</v>
      </c>
      <c r="E94" s="60" t="s">
        <v>15239</v>
      </c>
      <c r="F94" s="60" t="s">
        <v>13892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13892</v>
      </c>
      <c r="C95" s="60" t="s">
        <v>15016</v>
      </c>
      <c r="D95" s="353" t="s">
        <v>15273</v>
      </c>
      <c r="E95" s="60" t="s">
        <v>15239</v>
      </c>
      <c r="F95" s="60" t="s">
        <v>13892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13892</v>
      </c>
      <c r="C96" s="60" t="s">
        <v>15016</v>
      </c>
      <c r="D96" s="353" t="s">
        <v>15274</v>
      </c>
      <c r="E96" s="60" t="s">
        <v>15239</v>
      </c>
      <c r="F96" s="60" t="s">
        <v>13892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13892</v>
      </c>
      <c r="C97" s="60" t="s">
        <v>15016</v>
      </c>
      <c r="D97" s="353" t="s">
        <v>14134</v>
      </c>
      <c r="E97" s="60" t="s">
        <v>15239</v>
      </c>
      <c r="F97" s="60" t="s">
        <v>13892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13892</v>
      </c>
      <c r="C98" s="60" t="s">
        <v>15016</v>
      </c>
      <c r="D98" s="353" t="s">
        <v>13830</v>
      </c>
      <c r="E98" s="60" t="s">
        <v>15239</v>
      </c>
      <c r="F98" s="218">
        <v>44564</v>
      </c>
      <c r="G98" s="60" t="s">
        <v>3239</v>
      </c>
      <c r="H98" s="60"/>
      <c r="I98" s="353" t="s">
        <v>13983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13892</v>
      </c>
      <c r="C99" s="60" t="s">
        <v>15016</v>
      </c>
      <c r="D99" s="60" t="s">
        <v>15275</v>
      </c>
      <c r="E99" s="60" t="s">
        <v>15239</v>
      </c>
      <c r="F99" s="60" t="s">
        <v>5039</v>
      </c>
      <c r="G99" s="60" t="s">
        <v>1788</v>
      </c>
      <c r="H99" s="60"/>
      <c r="I99" s="353" t="s">
        <v>13973</v>
      </c>
      <c r="J99" s="60"/>
      <c r="K99" s="60"/>
      <c r="L99" s="60"/>
    </row>
    <row r="100" spans="1:12" x14ac:dyDescent="0.25">
      <c r="A100" s="60">
        <v>98</v>
      </c>
      <c r="B100" s="60" t="s">
        <v>13892</v>
      </c>
      <c r="C100" s="60" t="s">
        <v>15016</v>
      </c>
      <c r="D100" s="353" t="s">
        <v>15276</v>
      </c>
      <c r="E100" s="60" t="s">
        <v>15239</v>
      </c>
      <c r="F100" s="60" t="s">
        <v>5039</v>
      </c>
      <c r="G100" s="60" t="s">
        <v>1788</v>
      </c>
      <c r="H100" s="60"/>
      <c r="I100" s="353" t="s">
        <v>13975</v>
      </c>
      <c r="J100" s="60"/>
      <c r="K100" s="60"/>
      <c r="L100" s="60"/>
    </row>
    <row r="101" spans="1:12" x14ac:dyDescent="0.25">
      <c r="A101" s="60">
        <v>99</v>
      </c>
      <c r="B101" s="60" t="s">
        <v>13892</v>
      </c>
      <c r="C101" s="60" t="s">
        <v>15016</v>
      </c>
      <c r="D101" s="353" t="s">
        <v>15277</v>
      </c>
      <c r="E101" s="60" t="s">
        <v>15239</v>
      </c>
      <c r="F101" s="60" t="s">
        <v>5016</v>
      </c>
      <c r="G101" s="60" t="s">
        <v>1791</v>
      </c>
      <c r="H101" s="60"/>
      <c r="I101" s="353" t="s">
        <v>13961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13892</v>
      </c>
      <c r="C102" s="60" t="s">
        <v>15016</v>
      </c>
      <c r="D102" s="353" t="s">
        <v>15278</v>
      </c>
      <c r="E102" s="60" t="s">
        <v>15239</v>
      </c>
      <c r="F102" s="60" t="s">
        <v>5016</v>
      </c>
      <c r="G102" s="60" t="s">
        <v>1791</v>
      </c>
      <c r="H102" s="60"/>
      <c r="I102" s="353" t="s">
        <v>13963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13892</v>
      </c>
      <c r="C103" s="60" t="s">
        <v>15016</v>
      </c>
      <c r="D103" s="353" t="s">
        <v>14260</v>
      </c>
      <c r="E103" s="60" t="s">
        <v>15239</v>
      </c>
      <c r="F103" s="218">
        <v>44897</v>
      </c>
      <c r="G103" s="60" t="s">
        <v>15279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13892</v>
      </c>
      <c r="C104" s="60" t="s">
        <v>15016</v>
      </c>
      <c r="D104" s="353" t="s">
        <v>14262</v>
      </c>
      <c r="E104" s="60" t="s">
        <v>15239</v>
      </c>
      <c r="F104" s="218">
        <v>44897</v>
      </c>
      <c r="G104" s="60" t="s">
        <v>15279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13892</v>
      </c>
      <c r="C105" s="60" t="s">
        <v>15016</v>
      </c>
      <c r="D105" s="353" t="s">
        <v>15280</v>
      </c>
      <c r="E105" s="60" t="s">
        <v>15239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13892</v>
      </c>
      <c r="C106" s="60" t="s">
        <v>15016</v>
      </c>
      <c r="D106" s="353" t="s">
        <v>15281</v>
      </c>
      <c r="E106" s="60" t="s">
        <v>15239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13892</v>
      </c>
      <c r="C107" s="60" t="s">
        <v>15016</v>
      </c>
      <c r="D107" s="60" t="s">
        <v>15282</v>
      </c>
      <c r="E107" s="60" t="s">
        <v>15239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13892</v>
      </c>
      <c r="C108" s="60" t="s">
        <v>15016</v>
      </c>
      <c r="D108" s="353" t="s">
        <v>15283</v>
      </c>
      <c r="E108" s="60" t="s">
        <v>15239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13892</v>
      </c>
      <c r="C109" s="60" t="s">
        <v>15016</v>
      </c>
      <c r="D109" s="353" t="s">
        <v>15284</v>
      </c>
      <c r="E109" s="60" t="s">
        <v>15239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13892</v>
      </c>
      <c r="C110" s="60" t="s">
        <v>15016</v>
      </c>
      <c r="D110" s="353" t="s">
        <v>15285</v>
      </c>
      <c r="E110" s="60" t="s">
        <v>15239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13892</v>
      </c>
      <c r="C111" s="60" t="s">
        <v>15016</v>
      </c>
      <c r="D111" s="353" t="s">
        <v>15286</v>
      </c>
      <c r="E111" s="60" t="s">
        <v>15239</v>
      </c>
      <c r="F111" s="218">
        <v>44683</v>
      </c>
      <c r="G111" s="60" t="s">
        <v>3530</v>
      </c>
      <c r="H111" s="60"/>
      <c r="I111" s="353" t="s">
        <v>13940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13892</v>
      </c>
      <c r="C112" s="60" t="s">
        <v>15016</v>
      </c>
      <c r="D112" s="353" t="s">
        <v>15287</v>
      </c>
      <c r="E112" s="60" t="s">
        <v>15239</v>
      </c>
      <c r="F112" s="218">
        <v>44683</v>
      </c>
      <c r="G112" s="60" t="s">
        <v>3530</v>
      </c>
      <c r="H112" s="60"/>
      <c r="I112" s="353" t="s">
        <v>15222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13892</v>
      </c>
      <c r="C113" s="60" t="s">
        <v>15016</v>
      </c>
      <c r="D113" s="353" t="s">
        <v>13856</v>
      </c>
      <c r="E113" s="60" t="s">
        <v>15239</v>
      </c>
      <c r="F113" s="60" t="s">
        <v>4717</v>
      </c>
      <c r="G113" s="60" t="s">
        <v>2277</v>
      </c>
      <c r="H113" s="60"/>
      <c r="I113" s="353" t="s">
        <v>13916</v>
      </c>
      <c r="J113" s="60"/>
      <c r="K113" s="60"/>
      <c r="L113" s="60"/>
    </row>
    <row r="114" spans="1:12" x14ac:dyDescent="0.25">
      <c r="A114" s="60">
        <v>112</v>
      </c>
      <c r="B114" s="60" t="s">
        <v>13892</v>
      </c>
      <c r="C114" s="60" t="s">
        <v>15016</v>
      </c>
      <c r="D114" s="353" t="s">
        <v>15288</v>
      </c>
      <c r="E114" s="60" t="s">
        <v>15239</v>
      </c>
      <c r="F114" s="60" t="s">
        <v>4717</v>
      </c>
      <c r="G114" s="60" t="s">
        <v>2277</v>
      </c>
      <c r="H114" s="60"/>
      <c r="I114" s="353" t="s">
        <v>13918</v>
      </c>
      <c r="J114" s="60"/>
      <c r="K114" s="60"/>
      <c r="L114" s="60"/>
    </row>
    <row r="115" spans="1:12" x14ac:dyDescent="0.25">
      <c r="A115" s="60">
        <v>113</v>
      </c>
      <c r="B115" s="60" t="s">
        <v>13892</v>
      </c>
      <c r="C115" s="60" t="s">
        <v>15016</v>
      </c>
      <c r="D115" s="353" t="s">
        <v>15289</v>
      </c>
      <c r="E115" s="60" t="s">
        <v>15239</v>
      </c>
      <c r="F115" s="60" t="s">
        <v>15029</v>
      </c>
      <c r="G115" s="60" t="s">
        <v>1788</v>
      </c>
      <c r="H115" s="60"/>
      <c r="I115" s="353" t="s">
        <v>13910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13892</v>
      </c>
      <c r="C116" s="60" t="s">
        <v>15016</v>
      </c>
      <c r="D116" s="353" t="s">
        <v>15290</v>
      </c>
      <c r="E116" s="60" t="s">
        <v>15239</v>
      </c>
      <c r="F116" s="60" t="s">
        <v>15029</v>
      </c>
      <c r="G116" s="60" t="s">
        <v>1788</v>
      </c>
      <c r="H116" s="60"/>
      <c r="I116" s="353" t="s">
        <v>13913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13892</v>
      </c>
      <c r="C117" s="60" t="s">
        <v>15016</v>
      </c>
      <c r="D117" s="353" t="s">
        <v>15291</v>
      </c>
      <c r="E117" s="60" t="s">
        <v>15239</v>
      </c>
      <c r="F117" s="60" t="s">
        <v>4667</v>
      </c>
      <c r="G117" s="60" t="s">
        <v>3096</v>
      </c>
      <c r="H117" s="60"/>
      <c r="I117" s="353" t="s">
        <v>13904</v>
      </c>
      <c r="J117" s="60"/>
      <c r="K117" s="60"/>
      <c r="L117" s="60"/>
    </row>
    <row r="118" spans="1:12" x14ac:dyDescent="0.25">
      <c r="A118" s="60">
        <v>116</v>
      </c>
      <c r="B118" s="60" t="s">
        <v>13892</v>
      </c>
      <c r="C118" s="60" t="s">
        <v>15016</v>
      </c>
      <c r="D118" s="353" t="s">
        <v>15292</v>
      </c>
      <c r="E118" s="60" t="s">
        <v>15239</v>
      </c>
      <c r="F118" s="60" t="s">
        <v>4667</v>
      </c>
      <c r="G118" s="60" t="s">
        <v>3096</v>
      </c>
      <c r="H118" s="60"/>
      <c r="I118" s="353" t="s">
        <v>15293</v>
      </c>
      <c r="J118" s="60"/>
      <c r="K118" s="60"/>
      <c r="L118" s="60"/>
    </row>
    <row r="119" spans="1:12" x14ac:dyDescent="0.25">
      <c r="A119" s="60">
        <v>117</v>
      </c>
      <c r="B119" s="60" t="s">
        <v>13892</v>
      </c>
      <c r="C119" s="60" t="s">
        <v>15016</v>
      </c>
      <c r="D119" s="353" t="s">
        <v>15294</v>
      </c>
      <c r="E119" s="60" t="s">
        <v>15239</v>
      </c>
      <c r="F119" s="60" t="s">
        <v>13898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13892</v>
      </c>
      <c r="C120" s="60" t="s">
        <v>15016</v>
      </c>
      <c r="D120" s="353" t="s">
        <v>13849</v>
      </c>
      <c r="E120" s="60" t="s">
        <v>15239</v>
      </c>
      <c r="F120" s="60" t="s">
        <v>13898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13892</v>
      </c>
      <c r="C121" s="60" t="s">
        <v>15016</v>
      </c>
      <c r="D121" s="353" t="s">
        <v>15295</v>
      </c>
      <c r="E121" s="60" t="s">
        <v>15239</v>
      </c>
      <c r="F121" s="60" t="s">
        <v>13898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15049</v>
      </c>
      <c r="C122" s="60" t="s">
        <v>15022</v>
      </c>
      <c r="D122" s="353" t="s">
        <v>15296</v>
      </c>
      <c r="E122" s="60" t="s">
        <v>15056</v>
      </c>
      <c r="F122" s="60" t="s">
        <v>15297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15049</v>
      </c>
      <c r="C123" s="60" t="s">
        <v>15022</v>
      </c>
      <c r="D123" s="353" t="s">
        <v>15298</v>
      </c>
      <c r="E123" s="60" t="s">
        <v>15056</v>
      </c>
      <c r="F123" s="60" t="s">
        <v>15297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15049</v>
      </c>
      <c r="C124" s="60" t="s">
        <v>15022</v>
      </c>
      <c r="D124" s="353" t="s">
        <v>15299</v>
      </c>
      <c r="E124" s="60" t="s">
        <v>15056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15049</v>
      </c>
      <c r="C125" s="60" t="s">
        <v>15022</v>
      </c>
      <c r="D125" s="353" t="s">
        <v>15300</v>
      </c>
      <c r="E125" s="60" t="s">
        <v>15056</v>
      </c>
      <c r="F125" s="60" t="s">
        <v>6133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15049</v>
      </c>
      <c r="C126" s="60" t="s">
        <v>15022</v>
      </c>
      <c r="D126" s="353" t="s">
        <v>14400</v>
      </c>
      <c r="E126" s="60" t="s">
        <v>15056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15049</v>
      </c>
      <c r="C127" s="60" t="s">
        <v>15022</v>
      </c>
      <c r="D127" s="353" t="s">
        <v>14429</v>
      </c>
      <c r="E127" s="60" t="s">
        <v>15056</v>
      </c>
      <c r="F127" s="60" t="s">
        <v>5808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15049</v>
      </c>
      <c r="C128" s="60" t="s">
        <v>15022</v>
      </c>
      <c r="D128" s="353" t="s">
        <v>14264</v>
      </c>
      <c r="E128" s="60" t="s">
        <v>15056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15049</v>
      </c>
      <c r="C129" s="60" t="s">
        <v>15022</v>
      </c>
      <c r="D129" s="353" t="s">
        <v>14323</v>
      </c>
      <c r="E129" s="60" t="s">
        <v>15056</v>
      </c>
      <c r="F129" s="60" t="s">
        <v>5808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15049</v>
      </c>
      <c r="C130" s="60" t="s">
        <v>15022</v>
      </c>
      <c r="D130" s="353" t="s">
        <v>15301</v>
      </c>
      <c r="E130" s="60" t="s">
        <v>15056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15049</v>
      </c>
      <c r="C131" s="60" t="s">
        <v>15022</v>
      </c>
      <c r="D131" s="353" t="s">
        <v>15302</v>
      </c>
      <c r="E131" s="60" t="s">
        <v>15056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15049</v>
      </c>
      <c r="C132" s="60" t="s">
        <v>15022</v>
      </c>
      <c r="D132" s="353" t="s">
        <v>13815</v>
      </c>
      <c r="E132" s="60" t="s">
        <v>15056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15049</v>
      </c>
      <c r="C133" s="60" t="s">
        <v>15022</v>
      </c>
      <c r="D133" s="353" t="s">
        <v>14292</v>
      </c>
      <c r="E133" s="60" t="s">
        <v>15056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15049</v>
      </c>
      <c r="C134" s="60" t="s">
        <v>15022</v>
      </c>
      <c r="D134" s="353" t="s">
        <v>14290</v>
      </c>
      <c r="E134" s="60" t="s">
        <v>15056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15049</v>
      </c>
      <c r="C135" s="60" t="s">
        <v>15022</v>
      </c>
      <c r="D135" s="353" t="s">
        <v>15303</v>
      </c>
      <c r="E135" s="60" t="s">
        <v>15056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15049</v>
      </c>
      <c r="C136" s="60" t="s">
        <v>15022</v>
      </c>
      <c r="D136" s="353" t="s">
        <v>15304</v>
      </c>
      <c r="E136" s="60" t="s">
        <v>15056</v>
      </c>
      <c r="F136" s="60" t="s">
        <v>190</v>
      </c>
      <c r="G136" s="60" t="s">
        <v>2274</v>
      </c>
      <c r="H136" s="60"/>
      <c r="I136" s="353" t="s">
        <v>15261</v>
      </c>
      <c r="J136" s="60"/>
      <c r="K136" s="60"/>
      <c r="L136" s="60"/>
    </row>
    <row r="137" spans="1:12" x14ac:dyDescent="0.25">
      <c r="A137" s="60">
        <v>135</v>
      </c>
      <c r="B137" s="60" t="s">
        <v>15049</v>
      </c>
      <c r="C137" s="60" t="s">
        <v>15022</v>
      </c>
      <c r="D137" s="353" t="s">
        <v>14228</v>
      </c>
      <c r="E137" s="60" t="s">
        <v>15056</v>
      </c>
      <c r="F137" s="218">
        <v>44776</v>
      </c>
      <c r="G137" s="60" t="s">
        <v>9983</v>
      </c>
      <c r="H137" s="60" t="s">
        <v>3530</v>
      </c>
      <c r="I137" s="353" t="s">
        <v>13835</v>
      </c>
      <c r="J137" s="60"/>
      <c r="K137" s="60"/>
      <c r="L137" s="60"/>
    </row>
    <row r="138" spans="1:12" x14ac:dyDescent="0.25">
      <c r="A138" s="60">
        <v>136</v>
      </c>
      <c r="B138" s="60" t="s">
        <v>15049</v>
      </c>
      <c r="C138" s="60" t="s">
        <v>15022</v>
      </c>
      <c r="D138" s="353" t="s">
        <v>15305</v>
      </c>
      <c r="E138" s="60" t="s">
        <v>15056</v>
      </c>
      <c r="F138" s="218">
        <v>44776</v>
      </c>
      <c r="G138" s="60" t="s">
        <v>9983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15049</v>
      </c>
      <c r="C139" s="60" t="s">
        <v>15022</v>
      </c>
      <c r="D139" s="353" t="s">
        <v>15306</v>
      </c>
      <c r="E139" s="60" t="s">
        <v>15056</v>
      </c>
      <c r="F139" s="218">
        <v>44776</v>
      </c>
      <c r="G139" s="60" t="s">
        <v>9983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15049</v>
      </c>
      <c r="C140" s="60" t="s">
        <v>15022</v>
      </c>
      <c r="D140" s="353" t="s">
        <v>14336</v>
      </c>
      <c r="E140" s="60" t="s">
        <v>15056</v>
      </c>
      <c r="F140" s="218">
        <v>44776</v>
      </c>
      <c r="G140" s="60" t="s">
        <v>9983</v>
      </c>
      <c r="H140" s="60" t="s">
        <v>15307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15049</v>
      </c>
      <c r="C141" s="60" t="s">
        <v>15022</v>
      </c>
      <c r="D141" s="353" t="s">
        <v>15308</v>
      </c>
      <c r="E141" s="60" t="s">
        <v>15056</v>
      </c>
      <c r="F141" s="218">
        <v>44776</v>
      </c>
      <c r="G141" s="60" t="s">
        <v>9983</v>
      </c>
      <c r="H141" s="60" t="s">
        <v>15307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15049</v>
      </c>
      <c r="C142" s="60" t="s">
        <v>15022</v>
      </c>
      <c r="D142" s="353" t="s">
        <v>15309</v>
      </c>
      <c r="E142" s="60" t="s">
        <v>15056</v>
      </c>
      <c r="F142" s="218">
        <v>44776</v>
      </c>
      <c r="G142" s="60" t="s">
        <v>9983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15049</v>
      </c>
      <c r="C143" s="60" t="s">
        <v>15022</v>
      </c>
      <c r="D143" s="353" t="s">
        <v>14226</v>
      </c>
      <c r="E143" s="60" t="s">
        <v>15056</v>
      </c>
      <c r="F143" s="218">
        <v>44776</v>
      </c>
      <c r="G143" s="60" t="s">
        <v>9983</v>
      </c>
      <c r="H143" s="60" t="s">
        <v>3530</v>
      </c>
      <c r="I143" s="353" t="s">
        <v>13999</v>
      </c>
      <c r="J143" s="60"/>
      <c r="K143" s="60"/>
      <c r="L143" s="60"/>
    </row>
    <row r="144" spans="1:12" x14ac:dyDescent="0.25">
      <c r="A144" s="60">
        <v>142</v>
      </c>
      <c r="B144" s="60" t="s">
        <v>15049</v>
      </c>
      <c r="C144" s="60" t="s">
        <v>15022</v>
      </c>
      <c r="D144" s="353" t="s">
        <v>15310</v>
      </c>
      <c r="E144" s="60" t="s">
        <v>15056</v>
      </c>
      <c r="F144" s="218">
        <v>44776</v>
      </c>
      <c r="G144" s="60" t="s">
        <v>9983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15049</v>
      </c>
      <c r="C145" s="60" t="s">
        <v>15022</v>
      </c>
      <c r="D145" s="353" t="s">
        <v>15311</v>
      </c>
      <c r="E145" s="60" t="s">
        <v>15056</v>
      </c>
      <c r="F145" s="218">
        <v>44776</v>
      </c>
      <c r="G145" s="60" t="s">
        <v>9983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15049</v>
      </c>
      <c r="C146" s="60" t="s">
        <v>15022</v>
      </c>
      <c r="D146" s="353" t="s">
        <v>15312</v>
      </c>
      <c r="E146" s="60" t="s">
        <v>15056</v>
      </c>
      <c r="F146" s="218">
        <v>44776</v>
      </c>
      <c r="G146" s="60" t="s">
        <v>9983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15049</v>
      </c>
      <c r="C147" s="60" t="s">
        <v>15022</v>
      </c>
      <c r="D147" s="353" t="s">
        <v>15313</v>
      </c>
      <c r="E147" s="60" t="s">
        <v>15056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15049</v>
      </c>
      <c r="C148" s="60" t="s">
        <v>15022</v>
      </c>
      <c r="D148" s="353" t="s">
        <v>15314</v>
      </c>
      <c r="E148" s="60" t="s">
        <v>15056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15049</v>
      </c>
      <c r="C149" s="60" t="s">
        <v>15022</v>
      </c>
      <c r="D149" s="353" t="s">
        <v>14277</v>
      </c>
      <c r="E149" s="60" t="s">
        <v>15056</v>
      </c>
      <c r="F149" s="218">
        <v>44654</v>
      </c>
      <c r="G149" s="60" t="s">
        <v>1791</v>
      </c>
      <c r="H149" s="60"/>
      <c r="I149" s="353" t="s">
        <v>13989</v>
      </c>
      <c r="J149" s="60"/>
      <c r="K149" s="60"/>
      <c r="L149" s="60"/>
    </row>
    <row r="150" spans="1:12" x14ac:dyDescent="0.25">
      <c r="A150" s="60">
        <v>148</v>
      </c>
      <c r="B150" s="60" t="s">
        <v>15049</v>
      </c>
      <c r="C150" s="60" t="s">
        <v>15022</v>
      </c>
      <c r="D150" s="353" t="s">
        <v>14279</v>
      </c>
      <c r="E150" s="60" t="s">
        <v>15056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15049</v>
      </c>
      <c r="C151" s="60" t="s">
        <v>15022</v>
      </c>
      <c r="D151" s="353" t="s">
        <v>14188</v>
      </c>
      <c r="E151" s="60" t="s">
        <v>15056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14975</v>
      </c>
      <c r="D152" s="60" t="s">
        <v>15315</v>
      </c>
      <c r="E152" s="60" t="s">
        <v>4526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14975</v>
      </c>
      <c r="D153" s="60" t="s">
        <v>15316</v>
      </c>
      <c r="E153" s="60" t="s">
        <v>4526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14975</v>
      </c>
      <c r="D154" s="60" t="s">
        <v>15317</v>
      </c>
      <c r="E154" s="60" t="s">
        <v>4526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14975</v>
      </c>
      <c r="D155" s="60" t="s">
        <v>15316</v>
      </c>
      <c r="E155" s="60" t="s">
        <v>4526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14975</v>
      </c>
      <c r="D156" s="60" t="s">
        <v>15318</v>
      </c>
      <c r="E156" s="60" t="s">
        <v>4526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5244</v>
      </c>
      <c r="C157" s="60" t="s">
        <v>15016</v>
      </c>
      <c r="D157" s="362" t="s">
        <v>15319</v>
      </c>
      <c r="E157" s="60" t="s">
        <v>15056</v>
      </c>
      <c r="F157" s="60" t="s">
        <v>5632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5244</v>
      </c>
      <c r="C158" s="60" t="s">
        <v>15016</v>
      </c>
      <c r="D158" s="362" t="s">
        <v>15320</v>
      </c>
      <c r="E158" s="60" t="s">
        <v>15056</v>
      </c>
      <c r="F158" s="60" t="s">
        <v>5632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5244</v>
      </c>
      <c r="C159" s="60" t="s">
        <v>15016</v>
      </c>
      <c r="D159" s="362" t="s">
        <v>15321</v>
      </c>
      <c r="E159" s="60" t="s">
        <v>15056</v>
      </c>
      <c r="F159" s="60" t="s">
        <v>5632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5244</v>
      </c>
      <c r="C160" s="60" t="s">
        <v>15016</v>
      </c>
      <c r="D160" s="362" t="s">
        <v>15322</v>
      </c>
      <c r="E160" s="60" t="s">
        <v>15056</v>
      </c>
      <c r="F160" s="60" t="s">
        <v>5632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5244</v>
      </c>
      <c r="C161" s="60" t="s">
        <v>15016</v>
      </c>
      <c r="D161" s="362" t="s">
        <v>15323</v>
      </c>
      <c r="E161" s="60" t="s">
        <v>15056</v>
      </c>
      <c r="F161" s="60" t="s">
        <v>5632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5244</v>
      </c>
      <c r="C162" s="60" t="s">
        <v>15016</v>
      </c>
      <c r="D162" s="362" t="s">
        <v>15324</v>
      </c>
      <c r="E162" s="60" t="s">
        <v>15056</v>
      </c>
      <c r="F162" s="60" t="s">
        <v>5632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5244</v>
      </c>
      <c r="C163" s="60" t="s">
        <v>15016</v>
      </c>
      <c r="D163" s="362" t="s">
        <v>15325</v>
      </c>
      <c r="E163" s="60" t="s">
        <v>15056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5244</v>
      </c>
      <c r="C164" s="60" t="s">
        <v>15016</v>
      </c>
      <c r="D164" s="362" t="s">
        <v>15326</v>
      </c>
      <c r="E164" s="60" t="s">
        <v>15056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5244</v>
      </c>
      <c r="C165" s="60" t="s">
        <v>15016</v>
      </c>
      <c r="D165" s="362" t="s">
        <v>15327</v>
      </c>
      <c r="E165" s="60" t="s">
        <v>15056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5244</v>
      </c>
      <c r="C166" s="60" t="s">
        <v>15016</v>
      </c>
      <c r="D166" s="362" t="s">
        <v>14143</v>
      </c>
      <c r="E166" s="60" t="s">
        <v>15056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5244</v>
      </c>
      <c r="C167" s="60" t="s">
        <v>15016</v>
      </c>
      <c r="D167" s="362" t="s">
        <v>14283</v>
      </c>
      <c r="E167" s="60" t="s">
        <v>15056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5244</v>
      </c>
      <c r="C168" s="60" t="s">
        <v>15016</v>
      </c>
      <c r="D168" s="362" t="s">
        <v>8759</v>
      </c>
      <c r="E168" s="60" t="s">
        <v>15056</v>
      </c>
      <c r="F168" s="60" t="s">
        <v>5325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5244</v>
      </c>
      <c r="C169" s="60" t="s">
        <v>15016</v>
      </c>
      <c r="D169" s="362" t="s">
        <v>15326</v>
      </c>
      <c r="E169" s="60" t="s">
        <v>15056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5244</v>
      </c>
      <c r="C170" s="60" t="s">
        <v>15016</v>
      </c>
      <c r="D170" s="362" t="s">
        <v>15328</v>
      </c>
      <c r="E170" s="60" t="s">
        <v>15056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5244</v>
      </c>
      <c r="C171" s="60" t="s">
        <v>15016</v>
      </c>
      <c r="D171" s="362" t="s">
        <v>14345</v>
      </c>
      <c r="E171" s="60" t="s">
        <v>15056</v>
      </c>
      <c r="F171" s="60" t="s">
        <v>5325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5244</v>
      </c>
      <c r="C172" s="60" t="s">
        <v>15016</v>
      </c>
      <c r="D172" s="362" t="s">
        <v>13370</v>
      </c>
      <c r="E172" s="60" t="s">
        <v>15056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5244</v>
      </c>
      <c r="C173" s="60" t="s">
        <v>15016</v>
      </c>
      <c r="D173" s="362" t="s">
        <v>15329</v>
      </c>
      <c r="E173" s="60" t="s">
        <v>15056</v>
      </c>
      <c r="F173" s="60" t="s">
        <v>477</v>
      </c>
      <c r="G173" s="60" t="s">
        <v>160</v>
      </c>
      <c r="H173" s="60"/>
      <c r="I173" s="353" t="s">
        <v>14040</v>
      </c>
      <c r="J173" s="60"/>
      <c r="K173" s="60"/>
      <c r="L173" s="60"/>
    </row>
    <row r="174" spans="1:12" x14ac:dyDescent="0.25">
      <c r="A174" s="60">
        <v>172</v>
      </c>
      <c r="B174" s="60" t="s">
        <v>5244</v>
      </c>
      <c r="C174" s="60" t="s">
        <v>15016</v>
      </c>
      <c r="D174" s="362" t="s">
        <v>13372</v>
      </c>
      <c r="E174" s="60" t="s">
        <v>15056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5244</v>
      </c>
      <c r="C175" s="60" t="s">
        <v>15016</v>
      </c>
      <c r="D175" s="362" t="s">
        <v>15330</v>
      </c>
      <c r="E175" s="60" t="s">
        <v>15056</v>
      </c>
      <c r="F175" s="60" t="s">
        <v>5285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5244</v>
      </c>
      <c r="C176" s="60" t="s">
        <v>15016</v>
      </c>
      <c r="D176" s="362" t="s">
        <v>15331</v>
      </c>
      <c r="E176" s="60" t="s">
        <v>15056</v>
      </c>
      <c r="F176" s="60" t="s">
        <v>5285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6062</v>
      </c>
      <c r="C177" s="60" t="s">
        <v>15022</v>
      </c>
      <c r="D177" s="722" t="s">
        <v>9385</v>
      </c>
      <c r="E177" s="60" t="s">
        <v>15056</v>
      </c>
      <c r="F177" s="60" t="s">
        <v>6133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6062</v>
      </c>
      <c r="C178" s="60" t="s">
        <v>15022</v>
      </c>
      <c r="D178" s="722" t="s">
        <v>15332</v>
      </c>
      <c r="E178" s="60" t="s">
        <v>15056</v>
      </c>
      <c r="F178" s="60" t="s">
        <v>6133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6062</v>
      </c>
      <c r="C179" s="60" t="s">
        <v>15022</v>
      </c>
      <c r="D179" s="722" t="s">
        <v>13371</v>
      </c>
      <c r="E179" s="60" t="s">
        <v>15056</v>
      </c>
      <c r="F179" s="60" t="s">
        <v>6133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6062</v>
      </c>
      <c r="C180" s="60" t="s">
        <v>15022</v>
      </c>
      <c r="D180" s="722" t="s">
        <v>14434</v>
      </c>
      <c r="E180" s="60" t="s">
        <v>15056</v>
      </c>
      <c r="F180" s="60" t="s">
        <v>6133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6062</v>
      </c>
      <c r="C181" s="60" t="s">
        <v>15022</v>
      </c>
      <c r="D181" s="353" t="s">
        <v>15333</v>
      </c>
      <c r="E181" s="60" t="s">
        <v>15056</v>
      </c>
      <c r="F181" s="60" t="s">
        <v>6133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6098</v>
      </c>
      <c r="C182" s="60" t="s">
        <v>15022</v>
      </c>
      <c r="D182" s="353" t="s">
        <v>14347</v>
      </c>
      <c r="E182" s="60" t="s">
        <v>10718</v>
      </c>
      <c r="F182" s="60" t="s">
        <v>6266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6098</v>
      </c>
      <c r="C183" s="60" t="s">
        <v>15022</v>
      </c>
      <c r="D183" s="353" t="s">
        <v>14426</v>
      </c>
      <c r="E183" s="60" t="s">
        <v>10718</v>
      </c>
      <c r="F183" s="60" t="s">
        <v>6174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6098</v>
      </c>
      <c r="C184" s="60" t="s">
        <v>15022</v>
      </c>
      <c r="D184" s="353" t="s">
        <v>12057</v>
      </c>
      <c r="E184" s="60" t="s">
        <v>10718</v>
      </c>
      <c r="F184" s="60" t="s">
        <v>6266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6098</v>
      </c>
      <c r="C185" s="60" t="s">
        <v>15022</v>
      </c>
      <c r="D185" s="625" t="s">
        <v>15334</v>
      </c>
      <c r="E185" s="491" t="s">
        <v>10718</v>
      </c>
      <c r="F185" s="491" t="s">
        <v>6231</v>
      </c>
      <c r="G185" s="60" t="s">
        <v>631</v>
      </c>
      <c r="H185" s="60" t="s">
        <v>13732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6098</v>
      </c>
      <c r="C186" s="60" t="s">
        <v>15022</v>
      </c>
      <c r="D186" s="353" t="s">
        <v>15335</v>
      </c>
      <c r="E186" s="60" t="s">
        <v>10718</v>
      </c>
      <c r="F186" s="60" t="s">
        <v>6231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6098</v>
      </c>
      <c r="C187" s="60" t="s">
        <v>15022</v>
      </c>
      <c r="D187" s="353" t="s">
        <v>15336</v>
      </c>
      <c r="E187" s="60" t="s">
        <v>10718</v>
      </c>
      <c r="F187" s="60" t="s">
        <v>6174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6098</v>
      </c>
      <c r="C188" s="60" t="s">
        <v>15022</v>
      </c>
      <c r="D188" s="353" t="s">
        <v>15337</v>
      </c>
      <c r="E188" s="60" t="s">
        <v>10718</v>
      </c>
      <c r="F188" s="60" t="s">
        <v>6174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6098</v>
      </c>
      <c r="C189" s="60" t="s">
        <v>15022</v>
      </c>
      <c r="D189" s="353" t="s">
        <v>14325</v>
      </c>
      <c r="E189" s="60" t="s">
        <v>10718</v>
      </c>
      <c r="F189" s="60" t="s">
        <v>6174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6098</v>
      </c>
      <c r="C190" s="60" t="s">
        <v>15022</v>
      </c>
      <c r="D190" s="353" t="s">
        <v>14380</v>
      </c>
      <c r="E190" s="60" t="s">
        <v>10718</v>
      </c>
      <c r="F190" s="60" t="s">
        <v>6174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6098</v>
      </c>
      <c r="C191" s="60" t="s">
        <v>15022</v>
      </c>
      <c r="D191" s="353" t="s">
        <v>14377</v>
      </c>
      <c r="E191" s="60" t="s">
        <v>10718</v>
      </c>
      <c r="F191" s="60" t="s">
        <v>6174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6098</v>
      </c>
      <c r="C192" s="60" t="s">
        <v>15022</v>
      </c>
      <c r="D192" s="353" t="s">
        <v>12057</v>
      </c>
      <c r="E192" s="60" t="s">
        <v>10718</v>
      </c>
      <c r="F192" s="60" t="s">
        <v>6133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6098</v>
      </c>
      <c r="C193" s="60" t="s">
        <v>15022</v>
      </c>
      <c r="D193" s="353" t="s">
        <v>12059</v>
      </c>
      <c r="E193" s="60" t="s">
        <v>10718</v>
      </c>
      <c r="F193" s="60" t="s">
        <v>6133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6098</v>
      </c>
      <c r="C194" s="60" t="s">
        <v>15022</v>
      </c>
      <c r="D194" s="353" t="s">
        <v>12060</v>
      </c>
      <c r="E194" s="60" t="s">
        <v>10718</v>
      </c>
      <c r="F194" s="60" t="s">
        <v>6133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6098</v>
      </c>
      <c r="C195" s="60" t="s">
        <v>15022</v>
      </c>
      <c r="D195" s="353" t="s">
        <v>12062</v>
      </c>
      <c r="E195" s="60" t="s">
        <v>10718</v>
      </c>
      <c r="F195" s="60" t="s">
        <v>6133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6098</v>
      </c>
      <c r="C196" s="60" t="s">
        <v>15022</v>
      </c>
      <c r="D196" s="353" t="s">
        <v>12063</v>
      </c>
      <c r="E196" s="60" t="s">
        <v>10718</v>
      </c>
      <c r="F196" s="60" t="s">
        <v>6133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6098</v>
      </c>
      <c r="C197" s="60" t="s">
        <v>15022</v>
      </c>
      <c r="D197" s="353" t="s">
        <v>12064</v>
      </c>
      <c r="E197" s="60" t="s">
        <v>10718</v>
      </c>
      <c r="F197" s="60" t="s">
        <v>6133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6098</v>
      </c>
      <c r="C198" s="60" t="s">
        <v>15022</v>
      </c>
      <c r="D198" s="353" t="s">
        <v>12065</v>
      </c>
      <c r="E198" s="60" t="s">
        <v>10718</v>
      </c>
      <c r="F198" s="60" t="s">
        <v>6133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6098</v>
      </c>
      <c r="C199" s="60" t="s">
        <v>15022</v>
      </c>
      <c r="D199" s="353" t="s">
        <v>12066</v>
      </c>
      <c r="E199" s="60" t="s">
        <v>10718</v>
      </c>
      <c r="F199" s="60" t="s">
        <v>6133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6098</v>
      </c>
      <c r="C200" s="60" t="s">
        <v>15022</v>
      </c>
      <c r="D200" s="353" t="s">
        <v>12067</v>
      </c>
      <c r="E200" s="60" t="s">
        <v>10718</v>
      </c>
      <c r="F200" s="60" t="s">
        <v>6133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6098</v>
      </c>
      <c r="C201" s="60" t="s">
        <v>15022</v>
      </c>
      <c r="D201" s="60" t="s">
        <v>12068</v>
      </c>
      <c r="E201" s="60" t="s">
        <v>10718</v>
      </c>
      <c r="F201" s="60" t="s">
        <v>6133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15022</v>
      </c>
      <c r="D202" s="353" t="s">
        <v>15338</v>
      </c>
      <c r="E202" s="60" t="s">
        <v>10718</v>
      </c>
      <c r="F202" s="60" t="s">
        <v>6722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15022</v>
      </c>
      <c r="D203" s="353" t="s">
        <v>15339</v>
      </c>
      <c r="E203" s="60" t="s">
        <v>10718</v>
      </c>
      <c r="F203" s="60" t="s">
        <v>6722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15022</v>
      </c>
      <c r="D204" s="353" t="s">
        <v>15340</v>
      </c>
      <c r="E204" s="60" t="s">
        <v>10718</v>
      </c>
      <c r="F204" s="60" t="s">
        <v>6722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15022</v>
      </c>
      <c r="D205" s="353" t="s">
        <v>15341</v>
      </c>
      <c r="E205" s="60" t="s">
        <v>10718</v>
      </c>
      <c r="F205" s="60" t="s">
        <v>6722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15022</v>
      </c>
      <c r="D206" s="353" t="s">
        <v>12342</v>
      </c>
      <c r="E206" s="60" t="s">
        <v>10718</v>
      </c>
      <c r="F206" s="218">
        <v>44873</v>
      </c>
      <c r="G206" s="60" t="s">
        <v>9983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15022</v>
      </c>
      <c r="D207" s="353" t="s">
        <v>12344</v>
      </c>
      <c r="E207" s="60" t="s">
        <v>10718</v>
      </c>
      <c r="F207" s="218">
        <v>44873</v>
      </c>
      <c r="G207" s="60" t="s">
        <v>9983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15022</v>
      </c>
      <c r="D208" s="353" t="s">
        <v>12345</v>
      </c>
      <c r="E208" s="60" t="s">
        <v>10718</v>
      </c>
      <c r="F208" s="218">
        <v>44873</v>
      </c>
      <c r="G208" s="60" t="s">
        <v>9983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15022</v>
      </c>
      <c r="D209" s="353" t="s">
        <v>12346</v>
      </c>
      <c r="E209" s="60" t="s">
        <v>10718</v>
      </c>
      <c r="F209" s="218">
        <v>44873</v>
      </c>
      <c r="G209" s="60" t="s">
        <v>9983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15022</v>
      </c>
      <c r="D210" s="353" t="s">
        <v>12347</v>
      </c>
      <c r="E210" s="60" t="s">
        <v>10718</v>
      </c>
      <c r="F210" s="218">
        <v>44873</v>
      </c>
      <c r="G210" s="60" t="s">
        <v>9983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15022</v>
      </c>
      <c r="D211" s="353" t="s">
        <v>12348</v>
      </c>
      <c r="E211" s="60" t="s">
        <v>10718</v>
      </c>
      <c r="F211" s="218">
        <v>44873</v>
      </c>
      <c r="G211" s="60" t="s">
        <v>9983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15022</v>
      </c>
      <c r="D212" s="353" t="s">
        <v>14576</v>
      </c>
      <c r="E212" s="60" t="s">
        <v>10718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15022</v>
      </c>
      <c r="D213" s="353" t="s">
        <v>15342</v>
      </c>
      <c r="E213" s="60" t="s">
        <v>10718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15022</v>
      </c>
      <c r="D214" s="353" t="s">
        <v>14573</v>
      </c>
      <c r="E214" s="60" t="s">
        <v>10718</v>
      </c>
      <c r="F214" s="60" t="s">
        <v>6762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15022</v>
      </c>
      <c r="D215" s="353" t="s">
        <v>14574</v>
      </c>
      <c r="E215" s="60" t="s">
        <v>10718</v>
      </c>
      <c r="F215" s="60" t="s">
        <v>6762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15022</v>
      </c>
      <c r="D216" s="353" t="s">
        <v>15294</v>
      </c>
      <c r="E216" s="60" t="s">
        <v>10718</v>
      </c>
      <c r="F216" s="60" t="s">
        <v>6762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15022</v>
      </c>
      <c r="D217" s="353" t="s">
        <v>15343</v>
      </c>
      <c r="E217" s="60" t="s">
        <v>10718</v>
      </c>
      <c r="F217" s="60" t="s">
        <v>6762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15022</v>
      </c>
      <c r="D218" s="353" t="s">
        <v>15272</v>
      </c>
      <c r="E218" s="60" t="s">
        <v>10718</v>
      </c>
      <c r="F218" s="53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15022</v>
      </c>
      <c r="D219" s="353" t="s">
        <v>15344</v>
      </c>
      <c r="E219" s="60" t="s">
        <v>10718</v>
      </c>
      <c r="F219" s="53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15022</v>
      </c>
      <c r="D220" s="353" t="s">
        <v>14213</v>
      </c>
      <c r="E220" s="60" t="s">
        <v>10718</v>
      </c>
      <c r="F220" s="60" t="s">
        <v>6489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15022</v>
      </c>
      <c r="D221" s="353" t="s">
        <v>14211</v>
      </c>
      <c r="E221" s="60" t="s">
        <v>10718</v>
      </c>
      <c r="F221" s="60" t="s">
        <v>6489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15022</v>
      </c>
      <c r="D222" s="353" t="s">
        <v>14400</v>
      </c>
      <c r="E222" s="60" t="s">
        <v>10718</v>
      </c>
      <c r="F222" s="60" t="s">
        <v>6459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15022</v>
      </c>
      <c r="D223" s="353" t="s">
        <v>14402</v>
      </c>
      <c r="E223" s="60" t="s">
        <v>10718</v>
      </c>
      <c r="F223" s="60" t="s">
        <v>6459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15022</v>
      </c>
      <c r="D224" s="353" t="s">
        <v>14394</v>
      </c>
      <c r="E224" s="60" t="s">
        <v>10718</v>
      </c>
      <c r="F224" s="60" t="s">
        <v>6459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15022</v>
      </c>
      <c r="D225" s="353" t="s">
        <v>8758</v>
      </c>
      <c r="E225" s="60" t="s">
        <v>10718</v>
      </c>
      <c r="F225" s="60" t="s">
        <v>6459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15022</v>
      </c>
      <c r="D226" s="77">
        <v>2322</v>
      </c>
      <c r="E226" s="60" t="s">
        <v>10718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6791</v>
      </c>
      <c r="C227" s="60" t="s">
        <v>15022</v>
      </c>
      <c r="D227" s="353" t="s">
        <v>14647</v>
      </c>
      <c r="E227" s="60" t="s">
        <v>10718</v>
      </c>
      <c r="F227" s="60" t="s">
        <v>7141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6791</v>
      </c>
      <c r="C228" s="60" t="s">
        <v>15022</v>
      </c>
      <c r="D228" s="353" t="s">
        <v>14650</v>
      </c>
      <c r="E228" s="60" t="s">
        <v>10718</v>
      </c>
      <c r="F228" s="60" t="s">
        <v>7141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6791</v>
      </c>
      <c r="C229" s="60" t="s">
        <v>15022</v>
      </c>
      <c r="D229" s="353" t="s">
        <v>14655</v>
      </c>
      <c r="E229" s="60" t="s">
        <v>10718</v>
      </c>
      <c r="F229" s="60" t="s">
        <v>7141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6791</v>
      </c>
      <c r="C230" s="60" t="s">
        <v>15022</v>
      </c>
      <c r="D230" s="353" t="s">
        <v>14652</v>
      </c>
      <c r="E230" s="60" t="s">
        <v>10718</v>
      </c>
      <c r="F230" s="60" t="s">
        <v>7141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6791</v>
      </c>
      <c r="C231" s="60" t="s">
        <v>15022</v>
      </c>
      <c r="D231" s="353" t="s">
        <v>15345</v>
      </c>
      <c r="E231" s="60" t="s">
        <v>10718</v>
      </c>
      <c r="F231" s="60" t="s">
        <v>7017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6791</v>
      </c>
      <c r="C232" s="60" t="s">
        <v>15022</v>
      </c>
      <c r="D232" s="353" t="s">
        <v>15346</v>
      </c>
      <c r="E232" s="60" t="s">
        <v>10718</v>
      </c>
      <c r="F232" s="218">
        <v>44782</v>
      </c>
      <c r="G232" s="60" t="s">
        <v>12487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6791</v>
      </c>
      <c r="C233" s="60" t="s">
        <v>15022</v>
      </c>
      <c r="D233" s="353" t="s">
        <v>15347</v>
      </c>
      <c r="E233" s="60" t="s">
        <v>10718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6791</v>
      </c>
      <c r="C234" s="60" t="s">
        <v>15022</v>
      </c>
      <c r="D234" s="353" t="s">
        <v>15348</v>
      </c>
      <c r="E234" s="60" t="s">
        <v>10718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6791</v>
      </c>
      <c r="C235" s="60" t="s">
        <v>15022</v>
      </c>
      <c r="D235" s="353" t="s">
        <v>14602</v>
      </c>
      <c r="E235" s="60" t="s">
        <v>10718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6791</v>
      </c>
      <c r="C236" s="60" t="s">
        <v>15022</v>
      </c>
      <c r="D236" s="353" t="s">
        <v>14576</v>
      </c>
      <c r="E236" s="60" t="s">
        <v>10718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6791</v>
      </c>
      <c r="C237" s="60" t="s">
        <v>15022</v>
      </c>
      <c r="D237" s="353" t="s">
        <v>15349</v>
      </c>
      <c r="E237" s="60" t="s">
        <v>10718</v>
      </c>
      <c r="F237" s="218" t="s">
        <v>6994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6791</v>
      </c>
      <c r="C238" s="60" t="s">
        <v>15022</v>
      </c>
      <c r="D238" s="353" t="s">
        <v>15350</v>
      </c>
      <c r="E238" s="60" t="s">
        <v>10718</v>
      </c>
      <c r="F238" s="218" t="s">
        <v>7017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6791</v>
      </c>
      <c r="C239" s="60" t="s">
        <v>15022</v>
      </c>
      <c r="D239" s="353" t="s">
        <v>15351</v>
      </c>
      <c r="E239" s="60" t="s">
        <v>10718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6791</v>
      </c>
      <c r="C240" s="60" t="s">
        <v>15022</v>
      </c>
      <c r="D240" s="353" t="s">
        <v>14600</v>
      </c>
      <c r="E240" s="60" t="s">
        <v>10718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6791</v>
      </c>
      <c r="C241" s="60" t="s">
        <v>15022</v>
      </c>
      <c r="D241" s="353" t="s">
        <v>14579</v>
      </c>
      <c r="E241" s="60" t="s">
        <v>10718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6791</v>
      </c>
      <c r="C242" s="60" t="s">
        <v>15022</v>
      </c>
      <c r="D242" s="353" t="s">
        <v>15352</v>
      </c>
      <c r="E242" s="60" t="s">
        <v>10718</v>
      </c>
      <c r="F242" s="218" t="s">
        <v>6994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6791</v>
      </c>
      <c r="C243" s="60" t="s">
        <v>15022</v>
      </c>
      <c r="D243" s="353" t="s">
        <v>15353</v>
      </c>
      <c r="E243" s="60" t="s">
        <v>10718</v>
      </c>
      <c r="F243" s="60" t="s">
        <v>6835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6791</v>
      </c>
      <c r="C244" s="60" t="s">
        <v>15022</v>
      </c>
      <c r="D244" s="353" t="s">
        <v>15354</v>
      </c>
      <c r="E244" s="60" t="s">
        <v>10718</v>
      </c>
      <c r="F244" s="60" t="s">
        <v>6835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6791</v>
      </c>
      <c r="C245" s="60" t="s">
        <v>15022</v>
      </c>
      <c r="D245" s="353" t="s">
        <v>15355</v>
      </c>
      <c r="E245" s="60" t="s">
        <v>10718</v>
      </c>
      <c r="F245" s="60" t="s">
        <v>6835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6791</v>
      </c>
      <c r="C246" s="60" t="s">
        <v>15022</v>
      </c>
      <c r="D246" s="353" t="s">
        <v>15356</v>
      </c>
      <c r="E246" s="60" t="s">
        <v>10718</v>
      </c>
      <c r="F246" s="60" t="s">
        <v>6835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15022</v>
      </c>
      <c r="D247" s="353" t="s">
        <v>14604</v>
      </c>
      <c r="E247" s="60" t="s">
        <v>10718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15022</v>
      </c>
      <c r="D248" s="353" t="s">
        <v>14849</v>
      </c>
      <c r="E248" s="60" t="s">
        <v>10718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15022</v>
      </c>
      <c r="D249" s="353" t="s">
        <v>14846</v>
      </c>
      <c r="E249" s="60" t="s">
        <v>10718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15022</v>
      </c>
      <c r="D250" s="353" t="s">
        <v>15357</v>
      </c>
      <c r="E250" s="60" t="s">
        <v>10718</v>
      </c>
      <c r="F250" s="60" t="s">
        <v>7504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15022</v>
      </c>
      <c r="D251" s="353" t="s">
        <v>15358</v>
      </c>
      <c r="E251" s="60" t="s">
        <v>10718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15022</v>
      </c>
      <c r="D252" s="353" t="s">
        <v>15359</v>
      </c>
      <c r="E252" s="60" t="s">
        <v>10718</v>
      </c>
      <c r="F252" s="60" t="s">
        <v>7504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15022</v>
      </c>
      <c r="D253" s="353" t="s">
        <v>15360</v>
      </c>
      <c r="E253" s="60" t="s">
        <v>10718</v>
      </c>
      <c r="F253" s="60" t="s">
        <v>426</v>
      </c>
      <c r="G253" s="60" t="s">
        <v>12937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15022</v>
      </c>
      <c r="D254" s="353" t="s">
        <v>14683</v>
      </c>
      <c r="E254" s="60" t="s">
        <v>10718</v>
      </c>
      <c r="F254" s="60" t="s">
        <v>7491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15022</v>
      </c>
      <c r="D255" s="353" t="s">
        <v>14680</v>
      </c>
      <c r="E255" s="60" t="s">
        <v>10718</v>
      </c>
      <c r="F255" s="60" t="s">
        <v>7491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15022</v>
      </c>
      <c r="D256" s="353" t="s">
        <v>15361</v>
      </c>
      <c r="E256" s="60" t="s">
        <v>10718</v>
      </c>
      <c r="F256" s="60" t="s">
        <v>7373</v>
      </c>
      <c r="G256" s="60" t="s">
        <v>15362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15022</v>
      </c>
      <c r="D257" s="353" t="s">
        <v>15363</v>
      </c>
      <c r="E257" s="60" t="s">
        <v>10718</v>
      </c>
      <c r="F257" s="60" t="s">
        <v>7360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15022</v>
      </c>
      <c r="D258" s="353" t="s">
        <v>15364</v>
      </c>
      <c r="E258" s="60" t="s">
        <v>10718</v>
      </c>
      <c r="F258" s="60" t="s">
        <v>426</v>
      </c>
      <c r="G258" s="60" t="s">
        <v>12937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15022</v>
      </c>
      <c r="D259" s="353" t="s">
        <v>14773</v>
      </c>
      <c r="E259" s="60" t="s">
        <v>10718</v>
      </c>
      <c r="F259" s="60" t="s">
        <v>7373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15022</v>
      </c>
      <c r="D260" s="353" t="s">
        <v>15365</v>
      </c>
      <c r="E260" s="60" t="s">
        <v>10718</v>
      </c>
      <c r="F260" s="60" t="s">
        <v>7373</v>
      </c>
      <c r="G260" s="60" t="s">
        <v>15362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15022</v>
      </c>
      <c r="D261" s="353" t="s">
        <v>15366</v>
      </c>
      <c r="E261" s="60" t="s">
        <v>10718</v>
      </c>
      <c r="F261" s="60" t="s">
        <v>7373</v>
      </c>
      <c r="G261" s="60" t="s">
        <v>15362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15022</v>
      </c>
      <c r="D262" s="353" t="s">
        <v>15367</v>
      </c>
      <c r="E262" s="60" t="s">
        <v>10718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15022</v>
      </c>
      <c r="D263" s="353" t="s">
        <v>12785</v>
      </c>
      <c r="E263" s="60" t="s">
        <v>10718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15022</v>
      </c>
      <c r="D264" s="353" t="s">
        <v>12787</v>
      </c>
      <c r="E264" s="60" t="s">
        <v>10718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15022</v>
      </c>
      <c r="D265" s="353" t="s">
        <v>15368</v>
      </c>
      <c r="E265" s="60" t="s">
        <v>10718</v>
      </c>
      <c r="F265" s="60" t="s">
        <v>7373</v>
      </c>
      <c r="G265" s="60" t="s">
        <v>15362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15022</v>
      </c>
      <c r="D266" s="353" t="s">
        <v>15369</v>
      </c>
      <c r="E266" s="60" t="s">
        <v>10718</v>
      </c>
      <c r="F266" s="60" t="s">
        <v>7373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15022</v>
      </c>
      <c r="D267" s="353" t="s">
        <v>14755</v>
      </c>
      <c r="E267" s="60" t="s">
        <v>10718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15022</v>
      </c>
      <c r="D268" s="353" t="s">
        <v>12789</v>
      </c>
      <c r="E268" s="60" t="s">
        <v>10718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15022</v>
      </c>
      <c r="D269" s="353" t="s">
        <v>12790</v>
      </c>
      <c r="E269" s="60" t="s">
        <v>10718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15022</v>
      </c>
      <c r="D270" s="353" t="s">
        <v>15370</v>
      </c>
      <c r="E270" s="60" t="s">
        <v>10718</v>
      </c>
      <c r="F270" s="60" t="s">
        <v>7360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15022</v>
      </c>
      <c r="D271" s="353" t="s">
        <v>12791</v>
      </c>
      <c r="E271" s="60" t="s">
        <v>10718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15022</v>
      </c>
      <c r="D272" s="353" t="s">
        <v>12792</v>
      </c>
      <c r="E272" s="60" t="s">
        <v>10718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15022</v>
      </c>
      <c r="D273" s="353" t="s">
        <v>12793</v>
      </c>
      <c r="E273" s="60" t="s">
        <v>10718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15022</v>
      </c>
      <c r="D274" s="353" t="s">
        <v>12794</v>
      </c>
      <c r="E274" s="60" t="s">
        <v>10718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15022</v>
      </c>
      <c r="D275" s="353" t="s">
        <v>12795</v>
      </c>
      <c r="E275" s="60" t="s">
        <v>10718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15022</v>
      </c>
      <c r="D276" s="353" t="s">
        <v>15371</v>
      </c>
      <c r="E276" s="60" t="s">
        <v>10718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15022</v>
      </c>
      <c r="D277" s="353" t="s">
        <v>14766</v>
      </c>
      <c r="E277" s="60" t="s">
        <v>10718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15022</v>
      </c>
      <c r="D278" s="353" t="s">
        <v>14763</v>
      </c>
      <c r="E278" s="60" t="s">
        <v>10718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15022</v>
      </c>
      <c r="D279" s="353" t="s">
        <v>15372</v>
      </c>
      <c r="E279" s="60" t="s">
        <v>10718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15022</v>
      </c>
      <c r="D280" s="353" t="s">
        <v>15373</v>
      </c>
      <c r="E280" s="60" t="s">
        <v>10718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15022</v>
      </c>
      <c r="D281" s="60" t="s">
        <v>12782</v>
      </c>
      <c r="E281" s="60" t="s">
        <v>10718</v>
      </c>
      <c r="F281" s="218">
        <v>44844</v>
      </c>
      <c r="G281" s="60" t="s">
        <v>15374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32">
        <v>44662</v>
      </c>
      <c r="C282" s="60" t="s">
        <v>15022</v>
      </c>
      <c r="D282" s="353" t="s">
        <v>14895</v>
      </c>
      <c r="E282" s="60" t="s">
        <v>10718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32">
        <v>44662</v>
      </c>
      <c r="C283" s="60" t="s">
        <v>15022</v>
      </c>
      <c r="D283" s="353" t="s">
        <v>14898</v>
      </c>
      <c r="E283" s="60" t="s">
        <v>10718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32">
        <v>44662</v>
      </c>
      <c r="C284" s="60" t="s">
        <v>15022</v>
      </c>
      <c r="D284" s="353" t="s">
        <v>15375</v>
      </c>
      <c r="E284" s="60" t="s">
        <v>10718</v>
      </c>
      <c r="F284" s="60" t="s">
        <v>7719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32">
        <v>44662</v>
      </c>
      <c r="C285" s="60" t="s">
        <v>15022</v>
      </c>
      <c r="D285" s="353" t="s">
        <v>15376</v>
      </c>
      <c r="E285" s="60" t="s">
        <v>10718</v>
      </c>
      <c r="F285" s="60" t="s">
        <v>7719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32">
        <v>44662</v>
      </c>
      <c r="C286" s="60" t="s">
        <v>15022</v>
      </c>
      <c r="D286" s="353" t="s">
        <v>15377</v>
      </c>
      <c r="E286" s="60" t="s">
        <v>10718</v>
      </c>
      <c r="F286" s="60" t="s">
        <v>7719</v>
      </c>
      <c r="G286" s="60" t="s">
        <v>4181</v>
      </c>
      <c r="H286" s="60" t="s">
        <v>15378</v>
      </c>
      <c r="I286" s="60"/>
      <c r="J286" s="60"/>
      <c r="K286" s="60"/>
      <c r="L286" s="60"/>
    </row>
    <row r="287" spans="1:12" x14ac:dyDescent="0.25">
      <c r="A287" s="60">
        <v>285</v>
      </c>
      <c r="B287" s="532">
        <v>44662</v>
      </c>
      <c r="C287" s="60" t="s">
        <v>15022</v>
      </c>
      <c r="D287" s="353" t="s">
        <v>14877</v>
      </c>
      <c r="E287" s="60" t="s">
        <v>10718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32">
        <v>44662</v>
      </c>
      <c r="C288" s="60" t="s">
        <v>15022</v>
      </c>
      <c r="D288" s="353" t="s">
        <v>15379</v>
      </c>
      <c r="E288" s="60" t="s">
        <v>10718</v>
      </c>
      <c r="F288" s="60" t="s">
        <v>7719</v>
      </c>
      <c r="G288" s="60" t="s">
        <v>4181</v>
      </c>
      <c r="H288" s="60" t="s">
        <v>15378</v>
      </c>
      <c r="I288" s="60"/>
      <c r="J288" s="60"/>
      <c r="K288" s="60"/>
      <c r="L288" s="60"/>
    </row>
    <row r="289" spans="1:12" x14ac:dyDescent="0.25">
      <c r="A289" s="60">
        <v>287</v>
      </c>
      <c r="B289" s="532">
        <v>44662</v>
      </c>
      <c r="C289" s="60" t="s">
        <v>15022</v>
      </c>
      <c r="D289" s="353" t="s">
        <v>14768</v>
      </c>
      <c r="E289" s="60" t="s">
        <v>10718</v>
      </c>
      <c r="F289" s="218">
        <v>44876</v>
      </c>
      <c r="G289" s="60" t="s">
        <v>9130</v>
      </c>
      <c r="H289" s="60" t="s">
        <v>9130</v>
      </c>
      <c r="I289" s="60"/>
      <c r="J289" s="60"/>
      <c r="K289" s="60"/>
      <c r="L289" s="60"/>
    </row>
    <row r="290" spans="1:12" x14ac:dyDescent="0.25">
      <c r="A290" s="60">
        <v>288</v>
      </c>
      <c r="B290" s="532">
        <v>44662</v>
      </c>
      <c r="C290" s="60" t="s">
        <v>15022</v>
      </c>
      <c r="D290" s="353" t="s">
        <v>15380</v>
      </c>
      <c r="E290" s="60" t="s">
        <v>10718</v>
      </c>
      <c r="F290" s="532">
        <v>44845</v>
      </c>
      <c r="G290" s="77" t="s">
        <v>15381</v>
      </c>
      <c r="H290" s="60" t="s">
        <v>15115</v>
      </c>
      <c r="I290" s="60"/>
      <c r="J290" s="60"/>
      <c r="K290" s="60"/>
      <c r="L290" s="60"/>
    </row>
    <row r="291" spans="1:12" x14ac:dyDescent="0.25">
      <c r="A291" s="60">
        <v>289</v>
      </c>
      <c r="B291" s="532">
        <v>44662</v>
      </c>
      <c r="C291" s="60" t="s">
        <v>15022</v>
      </c>
      <c r="D291" s="353" t="s">
        <v>15382</v>
      </c>
      <c r="E291" s="60" t="s">
        <v>10718</v>
      </c>
      <c r="F291" s="532">
        <v>44845</v>
      </c>
      <c r="G291" s="77" t="s">
        <v>15094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32">
        <v>44662</v>
      </c>
      <c r="C292" s="60" t="s">
        <v>15022</v>
      </c>
      <c r="D292" s="353" t="s">
        <v>14874</v>
      </c>
      <c r="E292" s="60" t="s">
        <v>10718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32">
        <v>44662</v>
      </c>
      <c r="C293" s="60" t="s">
        <v>15022</v>
      </c>
      <c r="D293" s="353" t="s">
        <v>14750</v>
      </c>
      <c r="E293" s="60" t="s">
        <v>10718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32">
        <v>44662</v>
      </c>
      <c r="C294" s="60" t="s">
        <v>15022</v>
      </c>
      <c r="D294" s="353" t="s">
        <v>15383</v>
      </c>
      <c r="E294" s="60" t="s">
        <v>10718</v>
      </c>
      <c r="F294" s="532">
        <v>44845</v>
      </c>
      <c r="G294" s="77" t="s">
        <v>15381</v>
      </c>
      <c r="H294" s="60" t="s">
        <v>15115</v>
      </c>
      <c r="I294" s="60"/>
      <c r="J294" s="60"/>
      <c r="K294" s="60"/>
      <c r="L294" s="60"/>
    </row>
    <row r="295" spans="1:12" x14ac:dyDescent="0.25">
      <c r="A295" s="60">
        <v>293</v>
      </c>
      <c r="B295" s="532">
        <v>44662</v>
      </c>
      <c r="C295" s="60" t="s">
        <v>15022</v>
      </c>
      <c r="D295" s="353" t="s">
        <v>14606</v>
      </c>
      <c r="E295" s="60" t="s">
        <v>10718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32">
        <v>44662</v>
      </c>
      <c r="C296" s="60" t="s">
        <v>15022</v>
      </c>
      <c r="D296" s="353" t="s">
        <v>15384</v>
      </c>
      <c r="E296" s="60" t="s">
        <v>10718</v>
      </c>
      <c r="F296" s="532">
        <v>44845</v>
      </c>
      <c r="G296" s="77" t="s">
        <v>15094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32">
        <v>44662</v>
      </c>
      <c r="C297" s="60" t="s">
        <v>15022</v>
      </c>
      <c r="D297" s="353" t="s">
        <v>15385</v>
      </c>
      <c r="E297" s="60" t="s">
        <v>10718</v>
      </c>
      <c r="F297" s="218">
        <v>44784</v>
      </c>
      <c r="G297" s="60" t="s">
        <v>15386</v>
      </c>
      <c r="H297" s="60" t="s">
        <v>9130</v>
      </c>
      <c r="I297" s="60"/>
      <c r="J297" s="60"/>
      <c r="K297" s="60"/>
      <c r="L297" s="60"/>
    </row>
    <row r="298" spans="1:12" x14ac:dyDescent="0.25">
      <c r="A298" s="60">
        <v>296</v>
      </c>
      <c r="B298" s="532">
        <v>44662</v>
      </c>
      <c r="C298" s="60" t="s">
        <v>15022</v>
      </c>
      <c r="D298" s="353" t="s">
        <v>14753</v>
      </c>
      <c r="E298" s="60" t="s">
        <v>10718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32">
        <v>44662</v>
      </c>
      <c r="C299" s="60" t="s">
        <v>15022</v>
      </c>
      <c r="D299" s="353" t="s">
        <v>15387</v>
      </c>
      <c r="E299" s="60" t="s">
        <v>10718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32">
        <v>44662</v>
      </c>
      <c r="C300" s="60" t="s">
        <v>15022</v>
      </c>
      <c r="D300" s="353" t="s">
        <v>15388</v>
      </c>
      <c r="E300" s="60" t="s">
        <v>10718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32">
        <v>44662</v>
      </c>
      <c r="C301" s="60" t="s">
        <v>15022</v>
      </c>
      <c r="D301" s="353" t="s">
        <v>15218</v>
      </c>
      <c r="E301" s="60" t="s">
        <v>10718</v>
      </c>
      <c r="F301" s="218">
        <v>44784</v>
      </c>
      <c r="G301" s="60" t="s">
        <v>15386</v>
      </c>
      <c r="H301" s="60" t="s">
        <v>9130</v>
      </c>
      <c r="I301" s="60"/>
      <c r="J301" s="60"/>
      <c r="K301" s="60"/>
      <c r="L301" s="60"/>
    </row>
    <row r="302" spans="1:12" x14ac:dyDescent="0.25">
      <c r="A302" s="60">
        <v>300</v>
      </c>
      <c r="B302" s="532">
        <v>44662</v>
      </c>
      <c r="C302" s="60" t="s">
        <v>15022</v>
      </c>
      <c r="D302" s="353" t="s">
        <v>15291</v>
      </c>
      <c r="E302" s="60" t="s">
        <v>10718</v>
      </c>
      <c r="F302" s="60" t="s">
        <v>7673</v>
      </c>
      <c r="G302" s="60" t="s">
        <v>631</v>
      </c>
      <c r="H302" s="60" t="s">
        <v>15389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15022</v>
      </c>
      <c r="D303" s="574" t="s">
        <v>1932</v>
      </c>
      <c r="E303" s="87" t="s">
        <v>70</v>
      </c>
      <c r="F303" s="218" t="s">
        <v>1808</v>
      </c>
      <c r="G303" s="77" t="s">
        <v>160</v>
      </c>
      <c r="H303" s="62" t="s">
        <v>15390</v>
      </c>
      <c r="I303" s="353" t="s">
        <v>14652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15022</v>
      </c>
      <c r="D304" s="574" t="s">
        <v>1933</v>
      </c>
      <c r="E304" s="87" t="s">
        <v>70</v>
      </c>
      <c r="F304" s="218" t="s">
        <v>1808</v>
      </c>
      <c r="G304" s="77" t="s">
        <v>160</v>
      </c>
      <c r="H304" s="62" t="s">
        <v>15390</v>
      </c>
      <c r="I304" s="353" t="s">
        <v>14655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15391</v>
      </c>
      <c r="C305" s="60" t="s">
        <v>15022</v>
      </c>
      <c r="D305" s="496" t="s">
        <v>14633</v>
      </c>
      <c r="E305" s="60" t="s">
        <v>70</v>
      </c>
      <c r="F305" s="60" t="s">
        <v>15391</v>
      </c>
      <c r="G305" s="60" t="s">
        <v>1788</v>
      </c>
      <c r="H305" s="60" t="s">
        <v>15392</v>
      </c>
      <c r="I305" s="353" t="s">
        <v>15373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15391</v>
      </c>
      <c r="C306" s="60" t="s">
        <v>15022</v>
      </c>
      <c r="D306" s="496" t="s">
        <v>14635</v>
      </c>
      <c r="E306" s="60" t="s">
        <v>70</v>
      </c>
      <c r="F306" s="60" t="s">
        <v>15391</v>
      </c>
      <c r="G306" s="60" t="s">
        <v>1788</v>
      </c>
      <c r="H306" s="60" t="s">
        <v>15392</v>
      </c>
      <c r="I306" s="353" t="s">
        <v>15372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15022</v>
      </c>
      <c r="D307" s="353" t="s">
        <v>15393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15022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15022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15022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32">
        <v>45110</v>
      </c>
      <c r="C311" s="60" t="s">
        <v>15022</v>
      </c>
      <c r="D311" s="353" t="s">
        <v>2219</v>
      </c>
      <c r="E311" s="60" t="s">
        <v>70</v>
      </c>
      <c r="F311" s="53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32">
        <v>45110</v>
      </c>
      <c r="C312" s="60" t="s">
        <v>15022</v>
      </c>
      <c r="D312" s="353" t="s">
        <v>2220</v>
      </c>
      <c r="E312" s="60" t="s">
        <v>70</v>
      </c>
      <c r="F312" s="53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15022</v>
      </c>
      <c r="D313" s="87" t="s">
        <v>9281</v>
      </c>
      <c r="E313" s="60" t="s">
        <v>70</v>
      </c>
      <c r="F313" s="60" t="s">
        <v>2503</v>
      </c>
      <c r="G313" s="60" t="s">
        <v>9282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15022</v>
      </c>
      <c r="D314" s="87" t="s">
        <v>9283</v>
      </c>
      <c r="E314" s="60" t="s">
        <v>70</v>
      </c>
      <c r="F314" s="60" t="s">
        <v>2503</v>
      </c>
      <c r="G314" s="60" t="s">
        <v>9282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15022</v>
      </c>
      <c r="D315" s="353" t="s">
        <v>9373</v>
      </c>
      <c r="E315" s="60" t="s">
        <v>15394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15022</v>
      </c>
      <c r="D316" s="353" t="s">
        <v>9374</v>
      </c>
      <c r="E316" s="60" t="s">
        <v>15394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15022</v>
      </c>
      <c r="D317" s="353" t="s">
        <v>9367</v>
      </c>
      <c r="E317" s="60" t="s">
        <v>15394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15022</v>
      </c>
      <c r="D318" s="353" t="s">
        <v>9369</v>
      </c>
      <c r="E318" s="60" t="s">
        <v>15394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15022</v>
      </c>
      <c r="D319" s="353" t="s">
        <v>9405</v>
      </c>
      <c r="E319" s="60" t="s">
        <v>13761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15022</v>
      </c>
      <c r="D320" s="353" t="s">
        <v>9407</v>
      </c>
      <c r="E320" s="60" t="s">
        <v>13761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15022</v>
      </c>
      <c r="D321" s="362" t="s">
        <v>15395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15022</v>
      </c>
      <c r="D322" s="91" t="s">
        <v>15396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15022</v>
      </c>
      <c r="D323" s="353" t="s">
        <v>15397</v>
      </c>
      <c r="E323" s="60" t="s">
        <v>15394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15022</v>
      </c>
      <c r="D324" s="353" t="s">
        <v>15398</v>
      </c>
      <c r="E324" s="60" t="s">
        <v>15394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15022</v>
      </c>
      <c r="D325" s="87" t="s">
        <v>9794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15022</v>
      </c>
      <c r="D326" s="87" t="s">
        <v>9796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15022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15022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15022</v>
      </c>
      <c r="D329" s="60" t="s">
        <v>10051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15022</v>
      </c>
      <c r="D330" s="60" t="s">
        <v>10053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15022</v>
      </c>
      <c r="D331" s="60" t="s">
        <v>15399</v>
      </c>
      <c r="E331" s="60" t="s">
        <v>10718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3" activePane="bottomLeft" state="frozen"/>
      <selection pane="bottomLeft" activeCell="F191" sqref="F19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2" t="s">
        <v>15400</v>
      </c>
      <c r="C1" s="693"/>
      <c r="D1" s="3"/>
    </row>
    <row r="2" spans="1:19" ht="15.75" thickBot="1" x14ac:dyDescent="0.3">
      <c r="A2" s="714" t="s">
        <v>3</v>
      </c>
      <c r="B2" s="716" t="s">
        <v>17</v>
      </c>
      <c r="C2" s="714" t="s">
        <v>14967</v>
      </c>
      <c r="D2" s="716" t="s">
        <v>14968</v>
      </c>
      <c r="E2" s="716" t="s">
        <v>14969</v>
      </c>
      <c r="F2" s="716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</row>
    <row r="3" spans="1:19" ht="15.75" thickTop="1" x14ac:dyDescent="0.25">
      <c r="A3" s="80">
        <v>1</v>
      </c>
      <c r="B3" s="209">
        <v>44378</v>
      </c>
      <c r="C3" s="80" t="s">
        <v>14975</v>
      </c>
      <c r="D3" s="60" t="s">
        <v>13733</v>
      </c>
      <c r="E3" s="80"/>
      <c r="F3" s="723">
        <v>44378</v>
      </c>
      <c r="G3" s="563" t="s">
        <v>696</v>
      </c>
      <c r="H3" s="688"/>
      <c r="I3" s="60"/>
      <c r="J3" s="60"/>
      <c r="L3" s="724"/>
      <c r="M3" s="725"/>
      <c r="N3" s="725"/>
      <c r="O3" s="726"/>
      <c r="P3" s="725"/>
      <c r="Q3" s="727"/>
      <c r="R3" s="725"/>
      <c r="S3" s="725"/>
    </row>
    <row r="4" spans="1:19" x14ac:dyDescent="0.25">
      <c r="A4" s="60">
        <v>2</v>
      </c>
      <c r="B4" s="209">
        <v>44378</v>
      </c>
      <c r="C4" s="80" t="s">
        <v>14975</v>
      </c>
      <c r="D4" s="60" t="s">
        <v>13734</v>
      </c>
      <c r="E4" s="60"/>
      <c r="F4" s="723">
        <v>44378</v>
      </c>
      <c r="G4" s="563" t="s">
        <v>696</v>
      </c>
      <c r="H4" s="80"/>
      <c r="I4" s="60"/>
      <c r="J4" s="60"/>
      <c r="L4" s="724"/>
      <c r="M4" s="725"/>
      <c r="N4" s="725"/>
      <c r="O4" s="726"/>
      <c r="P4" s="725"/>
      <c r="Q4" s="727"/>
      <c r="R4" s="725"/>
      <c r="S4" s="98"/>
    </row>
    <row r="5" spans="1:19" x14ac:dyDescent="0.25">
      <c r="A5" s="60">
        <v>3</v>
      </c>
      <c r="B5" s="209">
        <v>44378</v>
      </c>
      <c r="C5" s="80" t="s">
        <v>14975</v>
      </c>
      <c r="D5" s="60" t="s">
        <v>13735</v>
      </c>
      <c r="E5" s="60"/>
      <c r="F5" s="723">
        <v>44378</v>
      </c>
      <c r="G5" s="563" t="s">
        <v>696</v>
      </c>
      <c r="H5" s="80"/>
      <c r="I5" s="60"/>
      <c r="J5" s="60"/>
      <c r="L5" s="724"/>
      <c r="M5" s="725"/>
      <c r="N5" s="725"/>
      <c r="O5" s="726"/>
      <c r="P5" s="725"/>
      <c r="Q5" s="727"/>
      <c r="R5" s="725"/>
      <c r="S5" s="98"/>
    </row>
    <row r="6" spans="1:19" x14ac:dyDescent="0.25">
      <c r="A6" s="60">
        <v>4</v>
      </c>
      <c r="B6" s="209">
        <v>44378</v>
      </c>
      <c r="C6" s="80" t="s">
        <v>14975</v>
      </c>
      <c r="D6" s="60" t="s">
        <v>13736</v>
      </c>
      <c r="E6" s="60"/>
      <c r="F6" s="723">
        <v>44378</v>
      </c>
      <c r="G6" s="563" t="s">
        <v>696</v>
      </c>
      <c r="H6" s="80"/>
      <c r="I6" s="60"/>
      <c r="J6" s="60"/>
      <c r="L6" s="724"/>
      <c r="M6" s="725"/>
      <c r="N6" s="725"/>
      <c r="O6" s="728"/>
      <c r="P6" s="725"/>
      <c r="Q6" s="727"/>
      <c r="R6" s="725"/>
      <c r="S6" s="98"/>
    </row>
    <row r="7" spans="1:19" x14ac:dyDescent="0.25">
      <c r="A7" s="60">
        <v>5</v>
      </c>
      <c r="B7" s="183" t="s">
        <v>13741</v>
      </c>
      <c r="C7" s="80" t="s">
        <v>14975</v>
      </c>
      <c r="D7" s="63" t="s">
        <v>15403</v>
      </c>
      <c r="E7" s="60"/>
      <c r="F7" s="563" t="s">
        <v>13741</v>
      </c>
      <c r="G7" s="563" t="s">
        <v>696</v>
      </c>
      <c r="H7" s="80"/>
      <c r="I7" s="60"/>
      <c r="J7" s="60"/>
      <c r="L7" s="728"/>
      <c r="M7" s="729"/>
      <c r="N7" s="725"/>
      <c r="O7" s="728"/>
      <c r="P7" s="725"/>
      <c r="Q7" s="727"/>
      <c r="R7" s="725"/>
      <c r="S7" s="98"/>
    </row>
    <row r="8" spans="1:19" x14ac:dyDescent="0.25">
      <c r="A8" s="60">
        <v>6</v>
      </c>
      <c r="B8" s="183" t="s">
        <v>13741</v>
      </c>
      <c r="C8" s="80" t="s">
        <v>14975</v>
      </c>
      <c r="D8" s="63" t="s">
        <v>15404</v>
      </c>
      <c r="E8" s="60"/>
      <c r="F8" s="563" t="s">
        <v>13741</v>
      </c>
      <c r="G8" s="563" t="s">
        <v>696</v>
      </c>
      <c r="H8" s="688"/>
      <c r="I8" s="60"/>
      <c r="J8" s="60"/>
      <c r="L8" s="728"/>
      <c r="M8" s="729"/>
      <c r="N8" s="725"/>
      <c r="O8" s="726"/>
      <c r="P8" s="725"/>
      <c r="Q8" s="727"/>
      <c r="R8" s="725"/>
      <c r="S8" s="725"/>
    </row>
    <row r="9" spans="1:19" x14ac:dyDescent="0.25">
      <c r="A9" s="60">
        <v>7</v>
      </c>
      <c r="B9" s="183" t="s">
        <v>13741</v>
      </c>
      <c r="C9" s="80" t="s">
        <v>14975</v>
      </c>
      <c r="D9" s="63" t="s">
        <v>15405</v>
      </c>
      <c r="E9" s="60"/>
      <c r="F9" s="563" t="s">
        <v>13741</v>
      </c>
      <c r="G9" s="563" t="s">
        <v>696</v>
      </c>
      <c r="H9" s="64"/>
      <c r="I9" s="60"/>
      <c r="J9" s="60"/>
      <c r="L9" s="728"/>
      <c r="M9" s="729"/>
      <c r="N9" s="725"/>
      <c r="O9" s="726"/>
      <c r="P9" s="725"/>
      <c r="Q9" s="727"/>
      <c r="R9" s="725"/>
      <c r="S9" s="725"/>
    </row>
    <row r="10" spans="1:19" x14ac:dyDescent="0.25">
      <c r="A10" s="60">
        <v>8</v>
      </c>
      <c r="B10" s="85" t="s">
        <v>15406</v>
      </c>
      <c r="C10" s="60" t="s">
        <v>14975</v>
      </c>
      <c r="D10" s="63" t="s">
        <v>15407</v>
      </c>
      <c r="E10" s="60" t="s">
        <v>2662</v>
      </c>
      <c r="F10" s="85">
        <v>44260</v>
      </c>
      <c r="G10" s="563" t="s">
        <v>15408</v>
      </c>
      <c r="H10" s="579" t="s">
        <v>15408</v>
      </c>
      <c r="I10" s="60"/>
      <c r="J10" s="60"/>
      <c r="L10" s="728"/>
      <c r="M10" s="729"/>
      <c r="N10" s="725"/>
      <c r="O10" s="726"/>
      <c r="P10" s="725"/>
      <c r="Q10" s="727"/>
      <c r="R10" s="725"/>
      <c r="S10" s="98"/>
    </row>
    <row r="11" spans="1:19" x14ac:dyDescent="0.25">
      <c r="A11" s="60">
        <v>9</v>
      </c>
      <c r="B11" s="85" t="s">
        <v>15406</v>
      </c>
      <c r="C11" s="60" t="s">
        <v>14975</v>
      </c>
      <c r="D11" s="63" t="s">
        <v>15409</v>
      </c>
      <c r="E11" s="60" t="s">
        <v>2662</v>
      </c>
      <c r="F11" s="85">
        <v>44260</v>
      </c>
      <c r="G11" s="563" t="s">
        <v>15408</v>
      </c>
      <c r="H11" s="579" t="s">
        <v>15408</v>
      </c>
      <c r="I11" s="60"/>
      <c r="J11" s="60"/>
      <c r="L11" s="728"/>
      <c r="M11" s="729"/>
      <c r="N11" s="725"/>
      <c r="O11" s="725"/>
      <c r="P11" s="725"/>
      <c r="Q11" s="725"/>
      <c r="R11" s="725"/>
      <c r="S11" s="98"/>
    </row>
    <row r="12" spans="1:19" x14ac:dyDescent="0.25">
      <c r="A12" s="60">
        <v>10</v>
      </c>
      <c r="B12" s="209">
        <v>44382</v>
      </c>
      <c r="C12" s="80" t="s">
        <v>14975</v>
      </c>
      <c r="D12" s="60" t="s">
        <v>15410</v>
      </c>
      <c r="E12" s="60"/>
      <c r="F12" s="588">
        <v>44413</v>
      </c>
      <c r="G12" s="72" t="s">
        <v>552</v>
      </c>
      <c r="H12" s="378" t="s">
        <v>112</v>
      </c>
      <c r="I12" s="60"/>
      <c r="J12" s="60"/>
      <c r="L12" s="724"/>
      <c r="M12" s="730"/>
      <c r="N12" s="725"/>
      <c r="O12" s="725"/>
      <c r="P12" s="725"/>
      <c r="Q12" s="725"/>
      <c r="R12" s="725"/>
      <c r="S12" s="98"/>
    </row>
    <row r="13" spans="1:19" x14ac:dyDescent="0.25">
      <c r="A13" s="60">
        <v>11</v>
      </c>
      <c r="B13" s="209">
        <v>44382</v>
      </c>
      <c r="C13" s="80" t="s">
        <v>14975</v>
      </c>
      <c r="D13" s="60" t="s">
        <v>15411</v>
      </c>
      <c r="E13" s="60"/>
      <c r="F13" s="588">
        <v>44413</v>
      </c>
      <c r="G13" s="72" t="s">
        <v>552</v>
      </c>
      <c r="H13" s="378" t="s">
        <v>112</v>
      </c>
      <c r="I13" s="60"/>
      <c r="J13" s="60"/>
      <c r="L13" s="724"/>
      <c r="M13" s="730"/>
      <c r="N13" s="725"/>
      <c r="O13" s="725"/>
      <c r="P13" s="725"/>
      <c r="Q13" s="725"/>
      <c r="R13" s="725"/>
      <c r="S13" s="98"/>
    </row>
    <row r="14" spans="1:19" x14ac:dyDescent="0.25">
      <c r="A14" s="60">
        <v>12</v>
      </c>
      <c r="B14" s="85">
        <v>44321</v>
      </c>
      <c r="C14" s="80" t="s">
        <v>14975</v>
      </c>
      <c r="D14" s="60" t="s">
        <v>15412</v>
      </c>
      <c r="E14" s="60"/>
      <c r="F14" s="86" t="s">
        <v>13754</v>
      </c>
      <c r="G14" s="86" t="s">
        <v>8727</v>
      </c>
      <c r="H14" s="378" t="s">
        <v>8727</v>
      </c>
      <c r="I14" s="60"/>
      <c r="J14" s="60"/>
      <c r="L14" s="724"/>
      <c r="M14" s="730"/>
      <c r="N14" s="725"/>
      <c r="O14" s="725"/>
      <c r="P14" s="725"/>
      <c r="Q14" s="725"/>
      <c r="R14" s="725"/>
      <c r="S14" s="98"/>
    </row>
    <row r="15" spans="1:19" x14ac:dyDescent="0.25">
      <c r="A15" s="60">
        <v>13</v>
      </c>
      <c r="B15" s="85">
        <v>44321</v>
      </c>
      <c r="C15" s="80" t="s">
        <v>14975</v>
      </c>
      <c r="D15" s="79" t="s">
        <v>15413</v>
      </c>
      <c r="E15" s="60"/>
      <c r="F15" s="86" t="s">
        <v>13754</v>
      </c>
      <c r="G15" s="86" t="s">
        <v>8727</v>
      </c>
      <c r="H15" s="579" t="s">
        <v>8727</v>
      </c>
      <c r="I15" s="60"/>
      <c r="J15" s="60"/>
      <c r="L15" s="724"/>
      <c r="M15" s="730"/>
      <c r="N15" s="725"/>
      <c r="O15" s="725"/>
      <c r="P15" s="725"/>
      <c r="Q15" s="725"/>
      <c r="R15" s="725"/>
      <c r="S15" s="98"/>
    </row>
    <row r="16" spans="1:19" x14ac:dyDescent="0.25">
      <c r="A16" s="60">
        <v>14</v>
      </c>
      <c r="B16" s="85">
        <v>44354</v>
      </c>
      <c r="C16" s="80" t="s">
        <v>14975</v>
      </c>
      <c r="D16" s="60" t="s">
        <v>13771</v>
      </c>
      <c r="E16" s="60"/>
      <c r="F16" s="588">
        <v>44384</v>
      </c>
      <c r="G16" s="86" t="s">
        <v>696</v>
      </c>
      <c r="H16" s="378" t="s">
        <v>112</v>
      </c>
      <c r="I16" s="60"/>
      <c r="J16" s="60"/>
      <c r="L16" s="724"/>
      <c r="M16" s="725"/>
      <c r="N16" s="725"/>
      <c r="O16" s="725"/>
      <c r="P16" s="725"/>
      <c r="Q16" s="725"/>
      <c r="R16" s="725"/>
      <c r="S16" s="98"/>
    </row>
    <row r="17" spans="1:19" x14ac:dyDescent="0.25">
      <c r="A17" s="60">
        <v>15</v>
      </c>
      <c r="B17" s="85">
        <v>44354</v>
      </c>
      <c r="C17" s="80" t="s">
        <v>14975</v>
      </c>
      <c r="D17" s="60" t="s">
        <v>13772</v>
      </c>
      <c r="E17" s="60"/>
      <c r="F17" s="588">
        <v>44384</v>
      </c>
      <c r="G17" s="86" t="s">
        <v>696</v>
      </c>
      <c r="H17" s="378" t="s">
        <v>112</v>
      </c>
      <c r="I17" s="60"/>
      <c r="J17" s="60"/>
      <c r="L17" s="724"/>
      <c r="M17" s="731"/>
      <c r="N17" s="725"/>
      <c r="O17" s="725"/>
      <c r="P17" s="725"/>
      <c r="Q17" s="725"/>
      <c r="R17" s="725"/>
      <c r="S17" s="98"/>
    </row>
    <row r="18" spans="1:19" x14ac:dyDescent="0.25">
      <c r="A18" s="60">
        <v>16</v>
      </c>
      <c r="B18" s="85">
        <v>44354</v>
      </c>
      <c r="C18" s="80" t="s">
        <v>14975</v>
      </c>
      <c r="D18" s="60" t="s">
        <v>13773</v>
      </c>
      <c r="E18" s="60"/>
      <c r="F18" s="588">
        <v>44384</v>
      </c>
      <c r="G18" s="86" t="s">
        <v>696</v>
      </c>
      <c r="H18" s="378" t="s">
        <v>112</v>
      </c>
      <c r="I18" s="60"/>
      <c r="J18" s="60"/>
      <c r="L18" s="724"/>
      <c r="M18" s="725"/>
      <c r="N18" s="725"/>
      <c r="O18" s="725"/>
      <c r="P18" s="725"/>
      <c r="Q18" s="725"/>
      <c r="R18" s="725"/>
      <c r="S18" s="98"/>
    </row>
    <row r="19" spans="1:19" x14ac:dyDescent="0.25">
      <c r="A19" s="60">
        <v>17</v>
      </c>
      <c r="B19" s="85">
        <v>44354</v>
      </c>
      <c r="C19" s="80" t="s">
        <v>14975</v>
      </c>
      <c r="D19" s="87" t="s">
        <v>13774</v>
      </c>
      <c r="E19" s="60"/>
      <c r="F19" s="86" t="s">
        <v>13776</v>
      </c>
      <c r="G19" s="69" t="s">
        <v>13775</v>
      </c>
      <c r="H19" s="378" t="s">
        <v>15414</v>
      </c>
      <c r="I19" s="60"/>
      <c r="J19" s="60"/>
      <c r="L19" s="724"/>
      <c r="M19" s="732"/>
      <c r="N19" s="725"/>
      <c r="O19" s="725"/>
      <c r="P19" s="725"/>
      <c r="Q19" s="725"/>
      <c r="R19" s="725"/>
      <c r="S19" s="98"/>
    </row>
    <row r="20" spans="1:19" x14ac:dyDescent="0.25">
      <c r="A20" s="60">
        <v>18</v>
      </c>
      <c r="B20" s="85">
        <v>44354</v>
      </c>
      <c r="C20" s="80" t="s">
        <v>14975</v>
      </c>
      <c r="D20" s="87" t="s">
        <v>13777</v>
      </c>
      <c r="E20" s="60"/>
      <c r="F20" s="86" t="s">
        <v>13776</v>
      </c>
      <c r="G20" s="69" t="s">
        <v>13775</v>
      </c>
      <c r="H20" s="378" t="s">
        <v>15414</v>
      </c>
      <c r="I20" s="60"/>
      <c r="J20" s="60"/>
      <c r="L20" s="728"/>
      <c r="M20" s="725"/>
      <c r="N20" s="725"/>
      <c r="O20" s="725"/>
      <c r="P20" s="725"/>
      <c r="Q20" s="725"/>
      <c r="R20" s="725"/>
      <c r="S20" s="98"/>
    </row>
    <row r="21" spans="1:19" x14ac:dyDescent="0.25">
      <c r="A21" s="60">
        <v>19</v>
      </c>
      <c r="B21" s="85" t="s">
        <v>15415</v>
      </c>
      <c r="C21" s="80" t="s">
        <v>14975</v>
      </c>
      <c r="D21" s="60" t="s">
        <v>13779</v>
      </c>
      <c r="E21" s="60"/>
      <c r="F21" s="86" t="s">
        <v>13778</v>
      </c>
      <c r="G21" s="576" t="s">
        <v>3751</v>
      </c>
      <c r="H21" s="378" t="s">
        <v>3751</v>
      </c>
      <c r="I21" s="60"/>
      <c r="J21" s="60"/>
      <c r="L21" s="728"/>
      <c r="M21" s="725"/>
      <c r="N21" s="725"/>
      <c r="O21" s="725"/>
      <c r="P21" s="725"/>
      <c r="Q21" s="725"/>
      <c r="R21" s="725"/>
      <c r="S21" s="98"/>
    </row>
    <row r="22" spans="1:19" x14ac:dyDescent="0.25">
      <c r="A22" s="60">
        <v>20</v>
      </c>
      <c r="B22" s="85" t="s">
        <v>15415</v>
      </c>
      <c r="C22" s="80" t="s">
        <v>14975</v>
      </c>
      <c r="D22" s="63" t="s">
        <v>13780</v>
      </c>
      <c r="E22" s="60"/>
      <c r="F22" s="86" t="s">
        <v>13778</v>
      </c>
      <c r="G22" s="576" t="s">
        <v>3751</v>
      </c>
      <c r="H22" s="378" t="s">
        <v>3751</v>
      </c>
      <c r="I22" s="60"/>
      <c r="J22" s="60"/>
      <c r="L22" s="725"/>
      <c r="M22" s="725"/>
      <c r="N22" s="725"/>
      <c r="O22" s="725"/>
      <c r="P22" s="725"/>
      <c r="Q22" s="725"/>
      <c r="R22" s="725"/>
      <c r="S22" s="98"/>
    </row>
    <row r="23" spans="1:19" x14ac:dyDescent="0.25">
      <c r="A23" s="60">
        <v>21</v>
      </c>
      <c r="B23" s="85" t="s">
        <v>15415</v>
      </c>
      <c r="C23" s="80" t="s">
        <v>14975</v>
      </c>
      <c r="D23" s="63" t="s">
        <v>13781</v>
      </c>
      <c r="E23" s="60"/>
      <c r="F23" s="86" t="s">
        <v>13782</v>
      </c>
      <c r="G23" s="86" t="s">
        <v>5987</v>
      </c>
      <c r="H23" s="378" t="s">
        <v>5987</v>
      </c>
      <c r="I23" s="60"/>
      <c r="J23" s="60"/>
      <c r="L23" s="725"/>
      <c r="M23" s="725"/>
      <c r="N23" s="725"/>
      <c r="O23" s="725"/>
      <c r="P23" s="725"/>
      <c r="Q23" s="725"/>
      <c r="R23" s="725"/>
      <c r="S23" s="98"/>
    </row>
    <row r="24" spans="1:19" x14ac:dyDescent="0.25">
      <c r="A24" s="60">
        <v>22</v>
      </c>
      <c r="B24" s="85">
        <v>44414</v>
      </c>
      <c r="C24" s="80" t="s">
        <v>14975</v>
      </c>
      <c r="D24" s="60" t="s">
        <v>2531</v>
      </c>
      <c r="E24" s="60"/>
      <c r="F24" s="86" t="s">
        <v>13782</v>
      </c>
      <c r="G24" s="86" t="s">
        <v>5987</v>
      </c>
      <c r="H24" s="378" t="s">
        <v>5987</v>
      </c>
      <c r="I24" s="60"/>
      <c r="J24" s="60"/>
      <c r="L24" s="725"/>
      <c r="M24" s="725"/>
      <c r="N24" s="725"/>
      <c r="O24" s="725"/>
      <c r="P24" s="725"/>
      <c r="Q24" s="725"/>
      <c r="R24" s="725"/>
      <c r="S24" s="98"/>
    </row>
    <row r="25" spans="1:19" x14ac:dyDescent="0.25">
      <c r="A25" s="60">
        <v>23</v>
      </c>
      <c r="B25" s="85" t="s">
        <v>13783</v>
      </c>
      <c r="C25" s="80" t="s">
        <v>14975</v>
      </c>
      <c r="D25" s="60" t="s">
        <v>13786</v>
      </c>
      <c r="E25" s="60"/>
      <c r="F25" s="588">
        <v>44538</v>
      </c>
      <c r="G25" s="576" t="s">
        <v>552</v>
      </c>
      <c r="H25" s="378" t="s">
        <v>112</v>
      </c>
      <c r="I25" s="60"/>
      <c r="J25" s="60"/>
      <c r="L25" s="725"/>
      <c r="M25" s="729"/>
      <c r="N25" s="725"/>
      <c r="O25" s="725"/>
      <c r="P25" s="725"/>
      <c r="Q25" s="725"/>
      <c r="R25" s="725"/>
      <c r="S25" s="98"/>
    </row>
    <row r="26" spans="1:19" x14ac:dyDescent="0.25">
      <c r="A26" s="60">
        <v>24</v>
      </c>
      <c r="B26" s="65" t="s">
        <v>13793</v>
      </c>
      <c r="C26" s="60" t="s">
        <v>14975</v>
      </c>
      <c r="D26" s="77" t="s">
        <v>15416</v>
      </c>
      <c r="E26" s="386" t="s">
        <v>2662</v>
      </c>
      <c r="F26" s="60" t="s">
        <v>13793</v>
      </c>
      <c r="G26" s="374" t="s">
        <v>15417</v>
      </c>
      <c r="H26" s="60"/>
      <c r="I26" s="60">
        <v>1714</v>
      </c>
      <c r="J26" s="60"/>
      <c r="L26" s="733"/>
      <c r="M26" s="733"/>
      <c r="N26" s="733"/>
      <c r="O26" s="733"/>
      <c r="P26" s="733"/>
      <c r="Q26" s="733"/>
      <c r="R26" s="733"/>
    </row>
    <row r="27" spans="1:19" x14ac:dyDescent="0.25">
      <c r="A27" s="60">
        <v>25</v>
      </c>
      <c r="B27" s="65" t="s">
        <v>13793</v>
      </c>
      <c r="C27" s="60" t="s">
        <v>14975</v>
      </c>
      <c r="D27" s="77" t="s">
        <v>15418</v>
      </c>
      <c r="E27" s="386" t="s">
        <v>2662</v>
      </c>
      <c r="F27" s="60" t="s">
        <v>13793</v>
      </c>
      <c r="G27" s="374" t="s">
        <v>15417</v>
      </c>
      <c r="H27" s="60"/>
      <c r="I27" s="60">
        <v>1714</v>
      </c>
      <c r="J27" s="60"/>
      <c r="L27" s="733"/>
      <c r="M27" s="733"/>
      <c r="N27" s="733"/>
      <c r="O27" s="733"/>
      <c r="P27" s="733"/>
      <c r="Q27" s="733"/>
      <c r="R27" s="733"/>
    </row>
    <row r="28" spans="1:19" x14ac:dyDescent="0.25">
      <c r="A28" s="60">
        <v>26</v>
      </c>
      <c r="B28" s="65" t="s">
        <v>13794</v>
      </c>
      <c r="C28" s="80" t="s">
        <v>14975</v>
      </c>
      <c r="D28" s="60" t="s">
        <v>15419</v>
      </c>
      <c r="E28" s="386"/>
      <c r="F28" s="86" t="s">
        <v>13795</v>
      </c>
      <c r="G28" s="386" t="s">
        <v>2709</v>
      </c>
      <c r="H28" s="378" t="s">
        <v>2709</v>
      </c>
      <c r="I28" s="60"/>
      <c r="J28" s="60"/>
    </row>
    <row r="29" spans="1:19" x14ac:dyDescent="0.25">
      <c r="A29" s="60">
        <v>27</v>
      </c>
      <c r="B29" s="65" t="s">
        <v>13794</v>
      </c>
      <c r="C29" s="80" t="s">
        <v>14975</v>
      </c>
      <c r="D29" s="60" t="s">
        <v>15420</v>
      </c>
      <c r="E29" s="386"/>
      <c r="F29" s="86" t="s">
        <v>13795</v>
      </c>
      <c r="G29" s="576" t="s">
        <v>1711</v>
      </c>
      <c r="H29" s="378" t="s">
        <v>1711</v>
      </c>
      <c r="I29" s="60"/>
      <c r="J29" s="60"/>
    </row>
    <row r="30" spans="1:19" x14ac:dyDescent="0.25">
      <c r="A30" s="60">
        <v>28</v>
      </c>
      <c r="B30" s="65" t="s">
        <v>13794</v>
      </c>
      <c r="C30" s="80" t="s">
        <v>14975</v>
      </c>
      <c r="D30" s="60" t="s">
        <v>15421</v>
      </c>
      <c r="E30" s="386"/>
      <c r="F30" s="86" t="s">
        <v>13795</v>
      </c>
      <c r="G30" s="576" t="s">
        <v>552</v>
      </c>
      <c r="H30" s="378" t="s">
        <v>112</v>
      </c>
      <c r="I30" s="60"/>
      <c r="J30" s="60"/>
    </row>
    <row r="31" spans="1:19" x14ac:dyDescent="0.25">
      <c r="A31" s="60">
        <v>29</v>
      </c>
      <c r="B31" s="65" t="s">
        <v>13794</v>
      </c>
      <c r="C31" s="80" t="s">
        <v>14975</v>
      </c>
      <c r="D31" s="60" t="s">
        <v>15422</v>
      </c>
      <c r="E31" s="386"/>
      <c r="F31" s="86" t="s">
        <v>13795</v>
      </c>
      <c r="G31" s="576" t="s">
        <v>2858</v>
      </c>
      <c r="H31" s="378" t="s">
        <v>2858</v>
      </c>
      <c r="I31" s="60"/>
      <c r="J31" s="60"/>
    </row>
    <row r="32" spans="1:19" x14ac:dyDescent="0.25">
      <c r="A32" s="60">
        <v>30</v>
      </c>
      <c r="B32" s="65" t="s">
        <v>13794</v>
      </c>
      <c r="C32" s="80" t="s">
        <v>14975</v>
      </c>
      <c r="D32" s="60" t="s">
        <v>15423</v>
      </c>
      <c r="E32" s="386"/>
      <c r="F32" s="86" t="s">
        <v>13795</v>
      </c>
      <c r="G32" s="576" t="s">
        <v>13796</v>
      </c>
      <c r="H32" s="60"/>
      <c r="I32" s="60">
        <v>2021</v>
      </c>
      <c r="J32" s="60"/>
      <c r="L32" s="161"/>
      <c r="O32" s="734"/>
    </row>
    <row r="33" spans="1:11" x14ac:dyDescent="0.25">
      <c r="A33" s="60">
        <v>31</v>
      </c>
      <c r="B33" s="65" t="s">
        <v>13794</v>
      </c>
      <c r="C33" s="80" t="s">
        <v>14975</v>
      </c>
      <c r="D33" s="60" t="s">
        <v>15424</v>
      </c>
      <c r="E33" s="386"/>
      <c r="F33" s="86" t="s">
        <v>13795</v>
      </c>
      <c r="G33" s="576" t="s">
        <v>13796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13794</v>
      </c>
      <c r="C34" s="60" t="s">
        <v>14975</v>
      </c>
      <c r="D34" s="60" t="s">
        <v>15425</v>
      </c>
      <c r="E34" s="386"/>
      <c r="F34" s="60" t="s">
        <v>15426</v>
      </c>
      <c r="G34" s="374" t="s">
        <v>15427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13794</v>
      </c>
      <c r="C35" s="60" t="s">
        <v>14975</v>
      </c>
      <c r="D35" s="60" t="s">
        <v>15428</v>
      </c>
      <c r="E35" s="386"/>
      <c r="F35" s="60" t="s">
        <v>15426</v>
      </c>
      <c r="G35" s="374" t="s">
        <v>15427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14975</v>
      </c>
      <c r="D36" s="63" t="s">
        <v>13801</v>
      </c>
      <c r="E36" s="386" t="s">
        <v>2662</v>
      </c>
      <c r="F36" s="218">
        <v>44356</v>
      </c>
      <c r="G36" s="373" t="s">
        <v>1266</v>
      </c>
      <c r="H36" s="378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14975</v>
      </c>
      <c r="D37" s="63" t="s">
        <v>13802</v>
      </c>
      <c r="E37" s="386" t="s">
        <v>2662</v>
      </c>
      <c r="F37" s="218">
        <v>44356</v>
      </c>
      <c r="G37" s="373" t="s">
        <v>1266</v>
      </c>
      <c r="H37" s="378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14975</v>
      </c>
      <c r="D38" s="65" t="s">
        <v>13811</v>
      </c>
      <c r="E38" s="386"/>
      <c r="F38" s="60" t="s">
        <v>13809</v>
      </c>
      <c r="G38" s="60" t="s">
        <v>1266</v>
      </c>
      <c r="H38" s="386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14975</v>
      </c>
      <c r="D39" s="65" t="s">
        <v>13812</v>
      </c>
      <c r="E39" s="386"/>
      <c r="F39" s="60" t="s">
        <v>13809</v>
      </c>
      <c r="G39" s="60" t="s">
        <v>1266</v>
      </c>
      <c r="H39" s="386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14975</v>
      </c>
      <c r="D40" s="65" t="s">
        <v>13813</v>
      </c>
      <c r="E40" s="386"/>
      <c r="F40" s="60" t="s">
        <v>13809</v>
      </c>
      <c r="G40" s="60" t="s">
        <v>1266</v>
      </c>
      <c r="H40" s="386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14975</v>
      </c>
      <c r="D41" s="65" t="s">
        <v>13807</v>
      </c>
      <c r="E41" s="386"/>
      <c r="F41" s="60" t="s">
        <v>13806</v>
      </c>
      <c r="G41" s="60" t="s">
        <v>552</v>
      </c>
      <c r="H41" s="386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14975</v>
      </c>
      <c r="D42" s="65" t="s">
        <v>13808</v>
      </c>
      <c r="E42" s="386"/>
      <c r="F42" s="60" t="s">
        <v>13806</v>
      </c>
      <c r="G42" s="60" t="s">
        <v>552</v>
      </c>
      <c r="H42" s="386" t="s">
        <v>112</v>
      </c>
      <c r="I42" s="60"/>
      <c r="J42" s="60"/>
    </row>
    <row r="43" spans="1:11" x14ac:dyDescent="0.25">
      <c r="A43" s="60">
        <v>41</v>
      </c>
      <c r="B43" s="85" t="s">
        <v>13809</v>
      </c>
      <c r="C43" s="60" t="s">
        <v>14975</v>
      </c>
      <c r="D43" s="486" t="s">
        <v>15429</v>
      </c>
      <c r="E43" s="491" t="s">
        <v>2662</v>
      </c>
      <c r="F43" s="491" t="s">
        <v>13809</v>
      </c>
      <c r="G43" s="491" t="s">
        <v>1266</v>
      </c>
      <c r="H43" s="386" t="s">
        <v>552</v>
      </c>
      <c r="I43" s="60"/>
      <c r="J43" s="60" t="s">
        <v>8294</v>
      </c>
      <c r="K43" s="366" t="s">
        <v>15430</v>
      </c>
    </row>
    <row r="44" spans="1:11" x14ac:dyDescent="0.25">
      <c r="A44" s="60">
        <v>42</v>
      </c>
      <c r="B44" s="65" t="s">
        <v>15021</v>
      </c>
      <c r="C44" s="60" t="s">
        <v>14975</v>
      </c>
      <c r="D44" s="77" t="s">
        <v>15431</v>
      </c>
      <c r="E44" s="386"/>
      <c r="F44" s="218">
        <v>44266</v>
      </c>
      <c r="G44" s="374" t="s">
        <v>10296</v>
      </c>
      <c r="H44" s="60"/>
      <c r="I44" s="60"/>
      <c r="J44" s="60"/>
    </row>
    <row r="45" spans="1:11" x14ac:dyDescent="0.25">
      <c r="A45" s="60">
        <v>43</v>
      </c>
      <c r="B45" s="65" t="s">
        <v>15021</v>
      </c>
      <c r="C45" s="60" t="s">
        <v>14975</v>
      </c>
      <c r="D45" s="77" t="s">
        <v>15432</v>
      </c>
      <c r="E45" s="386"/>
      <c r="F45" s="218">
        <v>44266</v>
      </c>
      <c r="G45" s="374" t="s">
        <v>10296</v>
      </c>
      <c r="H45" s="60"/>
      <c r="I45" s="60"/>
      <c r="J45" s="60"/>
    </row>
    <row r="46" spans="1:11" x14ac:dyDescent="0.25">
      <c r="A46" s="60">
        <v>44</v>
      </c>
      <c r="B46" s="65" t="s">
        <v>15021</v>
      </c>
      <c r="C46" s="60" t="s">
        <v>14975</v>
      </c>
      <c r="D46" s="77" t="s">
        <v>15433</v>
      </c>
      <c r="E46" s="386"/>
      <c r="F46" s="218">
        <v>44266</v>
      </c>
      <c r="G46" s="374" t="s">
        <v>10296</v>
      </c>
      <c r="H46" s="60"/>
      <c r="I46" s="60"/>
      <c r="J46" s="60"/>
    </row>
    <row r="47" spans="1:11" x14ac:dyDescent="0.25">
      <c r="A47" s="60">
        <v>45</v>
      </c>
      <c r="B47" s="65" t="s">
        <v>15021</v>
      </c>
      <c r="C47" s="60" t="s">
        <v>14975</v>
      </c>
      <c r="D47" s="77" t="s">
        <v>15434</v>
      </c>
      <c r="E47" s="386"/>
      <c r="F47" s="218">
        <v>44266</v>
      </c>
      <c r="G47" s="374" t="s">
        <v>10296</v>
      </c>
      <c r="H47" s="60"/>
      <c r="I47" s="60"/>
      <c r="J47" s="60"/>
    </row>
    <row r="48" spans="1:11" x14ac:dyDescent="0.25">
      <c r="A48" s="60">
        <v>46</v>
      </c>
      <c r="B48" s="65" t="s">
        <v>13827</v>
      </c>
      <c r="C48" s="60" t="s">
        <v>14975</v>
      </c>
      <c r="D48" s="65" t="s">
        <v>15435</v>
      </c>
      <c r="E48" s="386"/>
      <c r="F48" s="218">
        <v>44266</v>
      </c>
      <c r="G48" s="374" t="s">
        <v>10296</v>
      </c>
      <c r="H48" s="60"/>
      <c r="I48" s="60"/>
      <c r="J48" s="60"/>
    </row>
    <row r="49" spans="1:10" x14ac:dyDescent="0.25">
      <c r="A49" s="60">
        <v>47</v>
      </c>
      <c r="B49" s="65" t="s">
        <v>13827</v>
      </c>
      <c r="C49" s="60" t="s">
        <v>14975</v>
      </c>
      <c r="D49" s="65" t="s">
        <v>15436</v>
      </c>
      <c r="E49" s="386"/>
      <c r="F49" s="218">
        <v>44266</v>
      </c>
      <c r="G49" s="374" t="s">
        <v>10296</v>
      </c>
      <c r="H49" s="60"/>
      <c r="I49" s="60"/>
      <c r="J49" s="60"/>
    </row>
    <row r="50" spans="1:10" x14ac:dyDescent="0.25">
      <c r="A50" s="60">
        <v>48</v>
      </c>
      <c r="B50" s="65" t="s">
        <v>13827</v>
      </c>
      <c r="C50" s="60" t="s">
        <v>14975</v>
      </c>
      <c r="D50" s="65" t="s">
        <v>15437</v>
      </c>
      <c r="E50" s="386"/>
      <c r="F50" s="218">
        <v>44266</v>
      </c>
      <c r="G50" s="374" t="s">
        <v>10296</v>
      </c>
      <c r="H50" s="60"/>
      <c r="I50" s="60"/>
      <c r="J50" s="60"/>
    </row>
    <row r="51" spans="1:10" x14ac:dyDescent="0.25">
      <c r="A51" s="60">
        <v>49</v>
      </c>
      <c r="B51" s="65" t="s">
        <v>13827</v>
      </c>
      <c r="C51" s="60" t="s">
        <v>14975</v>
      </c>
      <c r="D51" s="65" t="s">
        <v>15438</v>
      </c>
      <c r="E51" s="386"/>
      <c r="F51" s="218">
        <v>44266</v>
      </c>
      <c r="G51" s="374" t="s">
        <v>10296</v>
      </c>
      <c r="H51" s="60"/>
      <c r="I51" s="60"/>
      <c r="J51" s="60"/>
    </row>
    <row r="52" spans="1:10" x14ac:dyDescent="0.25">
      <c r="A52" s="60">
        <v>50</v>
      </c>
      <c r="B52" s="65" t="s">
        <v>13827</v>
      </c>
      <c r="C52" s="60" t="s">
        <v>14975</v>
      </c>
      <c r="D52" s="65" t="s">
        <v>15439</v>
      </c>
      <c r="E52" s="386"/>
      <c r="F52" s="218">
        <v>44266</v>
      </c>
      <c r="G52" s="374" t="s">
        <v>10296</v>
      </c>
      <c r="H52" s="60"/>
      <c r="I52" s="60"/>
      <c r="J52" s="60"/>
    </row>
    <row r="53" spans="1:10" x14ac:dyDescent="0.25">
      <c r="A53" s="60">
        <v>51</v>
      </c>
      <c r="B53" s="65" t="s">
        <v>4139</v>
      </c>
      <c r="C53" s="60" t="s">
        <v>14975</v>
      </c>
      <c r="D53" s="520" t="s">
        <v>15440</v>
      </c>
      <c r="E53" s="60" t="s">
        <v>15441</v>
      </c>
      <c r="F53" s="60" t="s">
        <v>4139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4139</v>
      </c>
      <c r="C54" s="60" t="s">
        <v>14975</v>
      </c>
      <c r="D54" s="65" t="s">
        <v>15442</v>
      </c>
      <c r="E54" s="60" t="s">
        <v>15441</v>
      </c>
      <c r="F54" s="60" t="s">
        <v>4139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4139</v>
      </c>
      <c r="C55" s="60" t="s">
        <v>14975</v>
      </c>
      <c r="D55" s="520" t="s">
        <v>13844</v>
      </c>
      <c r="E55" s="60" t="s">
        <v>15441</v>
      </c>
      <c r="F55" s="60" t="s">
        <v>4179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4139</v>
      </c>
      <c r="C56" s="60" t="s">
        <v>14975</v>
      </c>
      <c r="D56" s="65" t="s">
        <v>13845</v>
      </c>
      <c r="E56" s="60" t="s">
        <v>15441</v>
      </c>
      <c r="F56" s="60" t="s">
        <v>4179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4347</v>
      </c>
      <c r="C57" s="60" t="s">
        <v>15022</v>
      </c>
      <c r="D57" s="65" t="s">
        <v>15443</v>
      </c>
      <c r="E57" s="66" t="s">
        <v>70</v>
      </c>
      <c r="F57" s="62" t="s">
        <v>4347</v>
      </c>
      <c r="G57" s="386" t="s">
        <v>2497</v>
      </c>
      <c r="H57" s="378" t="s">
        <v>2497</v>
      </c>
      <c r="I57" s="60"/>
      <c r="J57" s="60"/>
    </row>
    <row r="58" spans="1:10" x14ac:dyDescent="0.25">
      <c r="A58" s="60">
        <v>56</v>
      </c>
      <c r="B58" s="65" t="s">
        <v>4347</v>
      </c>
      <c r="C58" s="60" t="s">
        <v>15022</v>
      </c>
      <c r="D58" s="65" t="s">
        <v>15443</v>
      </c>
      <c r="E58" s="386" t="s">
        <v>70</v>
      </c>
      <c r="F58" s="62" t="s">
        <v>4347</v>
      </c>
      <c r="G58" s="386" t="s">
        <v>2497</v>
      </c>
      <c r="H58" s="378" t="s">
        <v>2497</v>
      </c>
      <c r="I58" s="60"/>
      <c r="J58" s="60"/>
    </row>
    <row r="59" spans="1:10" x14ac:dyDescent="0.25">
      <c r="A59" s="60">
        <v>57</v>
      </c>
      <c r="B59" s="65" t="s">
        <v>4367</v>
      </c>
      <c r="C59" s="60" t="s">
        <v>15018</v>
      </c>
      <c r="D59" s="65" t="s">
        <v>15443</v>
      </c>
      <c r="E59" s="386" t="s">
        <v>6195</v>
      </c>
      <c r="F59" s="60" t="s">
        <v>4367</v>
      </c>
      <c r="G59" s="60" t="s">
        <v>4010</v>
      </c>
      <c r="H59" s="378" t="s">
        <v>4010</v>
      </c>
      <c r="I59" s="60"/>
      <c r="J59" s="60"/>
    </row>
    <row r="60" spans="1:10" x14ac:dyDescent="0.25">
      <c r="A60" s="60">
        <v>58</v>
      </c>
      <c r="B60" s="65" t="s">
        <v>4367</v>
      </c>
      <c r="C60" s="60" t="s">
        <v>15018</v>
      </c>
      <c r="D60" s="65" t="s">
        <v>15443</v>
      </c>
      <c r="E60" s="386" t="s">
        <v>6195</v>
      </c>
      <c r="F60" s="60" t="s">
        <v>4367</v>
      </c>
      <c r="G60" s="60" t="s">
        <v>5987</v>
      </c>
      <c r="H60" s="378" t="s">
        <v>5987</v>
      </c>
      <c r="I60" s="60"/>
      <c r="J60" s="60"/>
    </row>
    <row r="61" spans="1:10" x14ac:dyDescent="0.25">
      <c r="A61" s="60">
        <v>59</v>
      </c>
      <c r="B61" s="65" t="s">
        <v>4402</v>
      </c>
      <c r="C61" s="60" t="s">
        <v>14975</v>
      </c>
      <c r="D61" s="65" t="s">
        <v>10571</v>
      </c>
      <c r="E61" s="386" t="s">
        <v>6195</v>
      </c>
      <c r="F61" s="60" t="s">
        <v>4409</v>
      </c>
      <c r="G61" s="386" t="s">
        <v>1711</v>
      </c>
      <c r="H61" s="378" t="s">
        <v>1711</v>
      </c>
      <c r="I61" s="60"/>
      <c r="J61" s="60"/>
    </row>
    <row r="62" spans="1:10" x14ac:dyDescent="0.25">
      <c r="A62" s="60">
        <v>60</v>
      </c>
      <c r="B62" s="65" t="s">
        <v>4402</v>
      </c>
      <c r="C62" s="60" t="s">
        <v>14975</v>
      </c>
      <c r="D62" s="65" t="s">
        <v>10572</v>
      </c>
      <c r="E62" s="386" t="s">
        <v>6195</v>
      </c>
      <c r="F62" s="60" t="s">
        <v>4409</v>
      </c>
      <c r="G62" s="386" t="s">
        <v>1711</v>
      </c>
      <c r="H62" s="378" t="s">
        <v>1711</v>
      </c>
      <c r="I62" s="60"/>
      <c r="J62" s="60"/>
    </row>
    <row r="63" spans="1:10" x14ac:dyDescent="0.25">
      <c r="A63" s="60">
        <v>61</v>
      </c>
      <c r="B63" s="65" t="s">
        <v>4402</v>
      </c>
      <c r="C63" s="60" t="s">
        <v>14975</v>
      </c>
      <c r="D63" s="65" t="s">
        <v>10573</v>
      </c>
      <c r="E63" s="386" t="s">
        <v>6195</v>
      </c>
      <c r="F63" s="60" t="s">
        <v>4409</v>
      </c>
      <c r="G63" s="386" t="s">
        <v>2709</v>
      </c>
      <c r="H63" s="378" t="s">
        <v>2709</v>
      </c>
      <c r="I63" s="60"/>
      <c r="J63" s="60"/>
    </row>
    <row r="64" spans="1:10" x14ac:dyDescent="0.25">
      <c r="A64" s="60">
        <v>62</v>
      </c>
      <c r="B64" s="65" t="s">
        <v>4402</v>
      </c>
      <c r="C64" s="60" t="s">
        <v>14975</v>
      </c>
      <c r="D64" s="65" t="s">
        <v>10574</v>
      </c>
      <c r="E64" s="386" t="s">
        <v>6195</v>
      </c>
      <c r="F64" s="60" t="s">
        <v>4409</v>
      </c>
      <c r="G64" s="60" t="s">
        <v>4010</v>
      </c>
      <c r="H64" s="378" t="s">
        <v>4010</v>
      </c>
      <c r="I64" s="60"/>
      <c r="J64" s="60"/>
    </row>
    <row r="65" spans="1:10" x14ac:dyDescent="0.25">
      <c r="A65" s="60">
        <v>63</v>
      </c>
      <c r="B65" s="65" t="s">
        <v>4402</v>
      </c>
      <c r="C65" s="60" t="s">
        <v>14975</v>
      </c>
      <c r="D65" s="735" t="s">
        <v>10605</v>
      </c>
      <c r="E65" s="386" t="s">
        <v>6195</v>
      </c>
      <c r="F65" s="60" t="s">
        <v>10584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4402</v>
      </c>
      <c r="C66" s="60" t="s">
        <v>14975</v>
      </c>
      <c r="D66" s="735" t="s">
        <v>10607</v>
      </c>
      <c r="E66" s="386" t="s">
        <v>6195</v>
      </c>
      <c r="F66" s="60" t="s">
        <v>10584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4427</v>
      </c>
      <c r="C67" s="60" t="s">
        <v>14975</v>
      </c>
      <c r="D67" s="77" t="s">
        <v>15444</v>
      </c>
      <c r="E67" s="386" t="s">
        <v>4526</v>
      </c>
      <c r="F67" s="60" t="s">
        <v>6245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4427</v>
      </c>
      <c r="C68" s="60" t="s">
        <v>14975</v>
      </c>
      <c r="D68" s="60" t="s">
        <v>15445</v>
      </c>
      <c r="E68" s="386" t="s">
        <v>4526</v>
      </c>
      <c r="F68" s="532">
        <v>44652</v>
      </c>
      <c r="G68" s="386" t="s">
        <v>7195</v>
      </c>
      <c r="H68" s="378" t="s">
        <v>7195</v>
      </c>
      <c r="I68" s="60"/>
      <c r="J68" s="60"/>
    </row>
    <row r="69" spans="1:10" x14ac:dyDescent="0.25">
      <c r="A69" s="60">
        <v>67</v>
      </c>
      <c r="B69" s="65" t="s">
        <v>4427</v>
      </c>
      <c r="C69" s="60" t="s">
        <v>14975</v>
      </c>
      <c r="D69" s="60" t="s">
        <v>15446</v>
      </c>
      <c r="E69" s="386" t="s">
        <v>4526</v>
      </c>
      <c r="F69" s="532">
        <v>44652</v>
      </c>
      <c r="G69" s="386" t="s">
        <v>5987</v>
      </c>
      <c r="H69" s="378" t="s">
        <v>5987</v>
      </c>
      <c r="I69" s="60"/>
      <c r="J69" s="60"/>
    </row>
    <row r="70" spans="1:10" x14ac:dyDescent="0.25">
      <c r="A70" s="60">
        <v>68</v>
      </c>
      <c r="B70" s="65" t="s">
        <v>4427</v>
      </c>
      <c r="C70" s="60" t="s">
        <v>14975</v>
      </c>
      <c r="D70" s="60" t="s">
        <v>10905</v>
      </c>
      <c r="E70" s="386" t="s">
        <v>4526</v>
      </c>
      <c r="F70" s="77" t="s">
        <v>15447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4427</v>
      </c>
      <c r="C71" s="60" t="s">
        <v>14975</v>
      </c>
      <c r="D71" s="60" t="s">
        <v>10907</v>
      </c>
      <c r="E71" s="386" t="s">
        <v>4526</v>
      </c>
      <c r="F71" s="77" t="s">
        <v>15447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4427</v>
      </c>
      <c r="C72" s="60" t="s">
        <v>14975</v>
      </c>
      <c r="D72" s="60" t="s">
        <v>15448</v>
      </c>
      <c r="E72" s="386" t="s">
        <v>4526</v>
      </c>
      <c r="F72" s="532">
        <v>44652</v>
      </c>
      <c r="G72" s="60" t="s">
        <v>560</v>
      </c>
      <c r="H72" s="378" t="s">
        <v>560</v>
      </c>
      <c r="I72" s="60"/>
      <c r="J72" s="60"/>
    </row>
    <row r="73" spans="1:10" x14ac:dyDescent="0.25">
      <c r="A73" s="60">
        <v>71</v>
      </c>
      <c r="B73" s="65" t="s">
        <v>4427</v>
      </c>
      <c r="C73" s="60" t="s">
        <v>14975</v>
      </c>
      <c r="D73" s="60" t="s">
        <v>15449</v>
      </c>
      <c r="E73" s="386" t="s">
        <v>4526</v>
      </c>
      <c r="F73" s="77" t="s">
        <v>5632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4427</v>
      </c>
      <c r="C74" s="60" t="s">
        <v>14975</v>
      </c>
      <c r="D74" s="60" t="s">
        <v>10908</v>
      </c>
      <c r="E74" s="386" t="s">
        <v>4526</v>
      </c>
      <c r="F74" s="77" t="s">
        <v>15447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4427</v>
      </c>
      <c r="C75" s="60" t="s">
        <v>14975</v>
      </c>
      <c r="D75" s="60" t="s">
        <v>15450</v>
      </c>
      <c r="E75" s="386" t="s">
        <v>4526</v>
      </c>
      <c r="F75" s="532">
        <v>44652</v>
      </c>
      <c r="G75" s="386" t="s">
        <v>5987</v>
      </c>
      <c r="H75" s="378" t="s">
        <v>5987</v>
      </c>
      <c r="I75" s="60"/>
      <c r="J75" s="60"/>
    </row>
    <row r="76" spans="1:10" x14ac:dyDescent="0.25">
      <c r="A76" s="60">
        <v>74</v>
      </c>
      <c r="B76" s="65" t="s">
        <v>4427</v>
      </c>
      <c r="C76" s="60" t="s">
        <v>14975</v>
      </c>
      <c r="D76" s="60" t="s">
        <v>11115</v>
      </c>
      <c r="E76" s="386" t="s">
        <v>4526</v>
      </c>
      <c r="F76" s="77" t="s">
        <v>4984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32">
        <v>44652</v>
      </c>
      <c r="C77" s="60" t="s">
        <v>14975</v>
      </c>
      <c r="D77" s="60" t="s">
        <v>10735</v>
      </c>
      <c r="E77" s="386" t="s">
        <v>4526</v>
      </c>
      <c r="F77" s="532">
        <v>44652</v>
      </c>
      <c r="G77" s="60" t="s">
        <v>560</v>
      </c>
      <c r="H77" s="378" t="s">
        <v>560</v>
      </c>
      <c r="I77" s="60"/>
      <c r="J77" s="60"/>
    </row>
    <row r="78" spans="1:10" x14ac:dyDescent="0.25">
      <c r="A78" s="60">
        <v>76</v>
      </c>
      <c r="B78" s="532">
        <v>44652</v>
      </c>
      <c r="C78" s="60" t="s">
        <v>14975</v>
      </c>
      <c r="D78" s="60" t="s">
        <v>10909</v>
      </c>
      <c r="E78" s="386" t="s">
        <v>4526</v>
      </c>
      <c r="F78" s="77" t="s">
        <v>15447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32">
        <v>44652</v>
      </c>
      <c r="C79" s="60" t="s">
        <v>14975</v>
      </c>
      <c r="D79" s="60" t="s">
        <v>10910</v>
      </c>
      <c r="E79" s="386" t="s">
        <v>4526</v>
      </c>
      <c r="F79" s="77" t="s">
        <v>15447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32">
        <v>44652</v>
      </c>
      <c r="C80" s="60" t="s">
        <v>14975</v>
      </c>
      <c r="D80" s="60" t="s">
        <v>10737</v>
      </c>
      <c r="E80" s="386" t="s">
        <v>4526</v>
      </c>
      <c r="F80" s="532">
        <v>44652</v>
      </c>
      <c r="G80" s="386" t="s">
        <v>7195</v>
      </c>
      <c r="H80" s="378" t="s">
        <v>7195</v>
      </c>
      <c r="I80" s="60"/>
      <c r="J80" s="60"/>
    </row>
    <row r="81" spans="1:11" x14ac:dyDescent="0.25">
      <c r="A81" s="60">
        <v>79</v>
      </c>
      <c r="B81" s="532">
        <v>44652</v>
      </c>
      <c r="C81" s="60" t="s">
        <v>14975</v>
      </c>
      <c r="D81" s="60" t="s">
        <v>10911</v>
      </c>
      <c r="E81" s="386" t="s">
        <v>4526</v>
      </c>
      <c r="F81" s="77" t="s">
        <v>15447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14169</v>
      </c>
      <c r="C82" s="60" t="s">
        <v>14975</v>
      </c>
      <c r="D82" s="60" t="s">
        <v>15451</v>
      </c>
      <c r="E82" s="386" t="s">
        <v>4526</v>
      </c>
      <c r="F82" s="532">
        <v>44897</v>
      </c>
      <c r="G82" s="60" t="s">
        <v>3709</v>
      </c>
      <c r="H82" s="378" t="s">
        <v>3709</v>
      </c>
      <c r="I82" s="60"/>
      <c r="J82" s="60"/>
    </row>
    <row r="83" spans="1:11" x14ac:dyDescent="0.25">
      <c r="A83" s="60">
        <v>81</v>
      </c>
      <c r="B83" s="218" t="s">
        <v>14169</v>
      </c>
      <c r="C83" s="60" t="s">
        <v>14975</v>
      </c>
      <c r="D83" s="60" t="s">
        <v>11119</v>
      </c>
      <c r="E83" s="386" t="s">
        <v>4526</v>
      </c>
      <c r="F83" s="77" t="s">
        <v>4984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14169</v>
      </c>
      <c r="C84" s="60" t="s">
        <v>14975</v>
      </c>
      <c r="D84" s="60" t="s">
        <v>15452</v>
      </c>
      <c r="E84" s="386" t="s">
        <v>4526</v>
      </c>
      <c r="F84" s="532">
        <v>44897</v>
      </c>
      <c r="G84" s="60" t="s">
        <v>3709</v>
      </c>
      <c r="H84" s="378" t="s">
        <v>3709</v>
      </c>
      <c r="I84" s="60"/>
      <c r="J84" s="60"/>
    </row>
    <row r="85" spans="1:11" x14ac:dyDescent="0.25">
      <c r="A85" s="60">
        <v>83</v>
      </c>
      <c r="B85" s="218" t="s">
        <v>14169</v>
      </c>
      <c r="C85" s="60" t="s">
        <v>14975</v>
      </c>
      <c r="D85" s="60" t="s">
        <v>11118</v>
      </c>
      <c r="E85" s="386" t="s">
        <v>4526</v>
      </c>
      <c r="F85" s="77" t="s">
        <v>4984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14169</v>
      </c>
      <c r="C86" s="60" t="s">
        <v>14975</v>
      </c>
      <c r="D86" s="60" t="s">
        <v>11117</v>
      </c>
      <c r="E86" s="386" t="s">
        <v>4526</v>
      </c>
      <c r="F86" s="77" t="s">
        <v>4984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14975</v>
      </c>
      <c r="D87" s="60" t="s">
        <v>12207</v>
      </c>
      <c r="E87" s="60" t="s">
        <v>15453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14975</v>
      </c>
      <c r="D88" s="60" t="s">
        <v>12205</v>
      </c>
      <c r="E88" s="60" t="s">
        <v>15453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14975</v>
      </c>
      <c r="D89" s="60" t="s">
        <v>15454</v>
      </c>
      <c r="E89" s="60" t="s">
        <v>15453</v>
      </c>
      <c r="F89" s="60" t="s">
        <v>6245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14975</v>
      </c>
      <c r="D90" s="60" t="s">
        <v>15455</v>
      </c>
      <c r="E90" s="60" t="s">
        <v>15453</v>
      </c>
      <c r="F90" s="60" t="s">
        <v>6245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14975</v>
      </c>
      <c r="D91" s="60" t="s">
        <v>15456</v>
      </c>
      <c r="E91" s="60" t="s">
        <v>15453</v>
      </c>
      <c r="F91" s="60" t="s">
        <v>6245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5016</v>
      </c>
      <c r="C92" s="60" t="s">
        <v>14975</v>
      </c>
      <c r="D92" s="60" t="s">
        <v>11702</v>
      </c>
      <c r="E92" s="386" t="s">
        <v>4526</v>
      </c>
      <c r="F92" s="60" t="s">
        <v>5632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5016</v>
      </c>
      <c r="C93" s="60" t="s">
        <v>14975</v>
      </c>
      <c r="D93" s="60" t="s">
        <v>11295</v>
      </c>
      <c r="E93" s="386" t="s">
        <v>4526</v>
      </c>
      <c r="F93" s="218">
        <v>44776</v>
      </c>
      <c r="G93" s="60" t="s">
        <v>5068</v>
      </c>
      <c r="H93" s="378" t="s">
        <v>5068</v>
      </c>
      <c r="I93" s="60"/>
      <c r="J93" s="60"/>
    </row>
    <row r="94" spans="1:11" x14ac:dyDescent="0.25">
      <c r="A94" s="60">
        <v>92</v>
      </c>
      <c r="B94" s="60" t="s">
        <v>5016</v>
      </c>
      <c r="C94" s="60" t="s">
        <v>14975</v>
      </c>
      <c r="D94" s="60" t="s">
        <v>11655</v>
      </c>
      <c r="E94" s="386" t="s">
        <v>4526</v>
      </c>
      <c r="F94" s="60" t="s">
        <v>5562</v>
      </c>
      <c r="G94" s="386" t="s">
        <v>2858</v>
      </c>
      <c r="H94" s="378" t="s">
        <v>2858</v>
      </c>
      <c r="I94" s="60"/>
      <c r="J94" s="60"/>
    </row>
    <row r="95" spans="1:11" x14ac:dyDescent="0.25">
      <c r="A95" s="60">
        <v>93</v>
      </c>
      <c r="B95" s="60" t="s">
        <v>5016</v>
      </c>
      <c r="C95" s="60" t="s">
        <v>14975</v>
      </c>
      <c r="D95" s="60" t="s">
        <v>11294</v>
      </c>
      <c r="E95" s="386" t="s">
        <v>4526</v>
      </c>
      <c r="F95" s="218">
        <v>44776</v>
      </c>
      <c r="G95" s="60" t="s">
        <v>5068</v>
      </c>
      <c r="H95" s="378" t="s">
        <v>5068</v>
      </c>
      <c r="I95" s="60"/>
      <c r="J95" s="60"/>
    </row>
    <row r="96" spans="1:11" x14ac:dyDescent="0.25">
      <c r="A96" s="60">
        <v>94</v>
      </c>
      <c r="B96" s="60" t="s">
        <v>5016</v>
      </c>
      <c r="C96" s="60" t="s">
        <v>14975</v>
      </c>
      <c r="D96" s="491" t="s">
        <v>11658</v>
      </c>
      <c r="E96" s="60" t="s">
        <v>4526</v>
      </c>
      <c r="F96" s="60" t="s">
        <v>5562</v>
      </c>
      <c r="G96" s="386" t="s">
        <v>2858</v>
      </c>
      <c r="H96" s="378" t="s">
        <v>2858</v>
      </c>
      <c r="I96" s="60"/>
      <c r="J96" s="60" t="s">
        <v>8079</v>
      </c>
      <c r="K96" s="366" t="s">
        <v>15457</v>
      </c>
    </row>
    <row r="97" spans="1:12" x14ac:dyDescent="0.25">
      <c r="A97" s="60">
        <v>95</v>
      </c>
      <c r="B97" s="65" t="s">
        <v>5780</v>
      </c>
      <c r="C97" s="60" t="s">
        <v>14975</v>
      </c>
      <c r="D97" s="491" t="s">
        <v>11960</v>
      </c>
      <c r="E97" s="60" t="s">
        <v>4526</v>
      </c>
      <c r="F97" s="218">
        <v>44779</v>
      </c>
      <c r="G97" s="60" t="s">
        <v>1916</v>
      </c>
      <c r="H97" s="378" t="s">
        <v>15458</v>
      </c>
      <c r="I97" s="60"/>
      <c r="J97" s="60" t="s">
        <v>8079</v>
      </c>
      <c r="K97" s="366" t="s">
        <v>15457</v>
      </c>
      <c r="L97">
        <v>3</v>
      </c>
    </row>
    <row r="98" spans="1:12" x14ac:dyDescent="0.25">
      <c r="A98" s="60">
        <v>96</v>
      </c>
      <c r="B98" s="65" t="s">
        <v>5780</v>
      </c>
      <c r="C98" s="60" t="s">
        <v>14975</v>
      </c>
      <c r="D98" s="60" t="s">
        <v>11961</v>
      </c>
      <c r="E98" s="60" t="s">
        <v>4526</v>
      </c>
      <c r="F98" s="218">
        <v>44779</v>
      </c>
      <c r="G98" s="60" t="s">
        <v>1916</v>
      </c>
      <c r="H98" s="378" t="s">
        <v>1916</v>
      </c>
      <c r="I98" s="60"/>
      <c r="J98" s="60"/>
    </row>
    <row r="99" spans="1:12" x14ac:dyDescent="0.25">
      <c r="A99" s="60">
        <v>97</v>
      </c>
      <c r="B99" s="65" t="s">
        <v>5780</v>
      </c>
      <c r="C99" s="60" t="s">
        <v>14975</v>
      </c>
      <c r="D99" s="60" t="s">
        <v>11842</v>
      </c>
      <c r="E99" s="60" t="s">
        <v>4526</v>
      </c>
      <c r="F99" s="60" t="s">
        <v>5780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5780</v>
      </c>
      <c r="C100" s="60" t="s">
        <v>14975</v>
      </c>
      <c r="D100" s="60" t="s">
        <v>11844</v>
      </c>
      <c r="E100" s="60" t="s">
        <v>4526</v>
      </c>
      <c r="F100" s="60" t="s">
        <v>5780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5780</v>
      </c>
      <c r="C101" s="60" t="s">
        <v>14975</v>
      </c>
      <c r="D101" s="60" t="s">
        <v>11845</v>
      </c>
      <c r="E101" s="60" t="s">
        <v>4526</v>
      </c>
      <c r="F101" s="60" t="s">
        <v>5780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5780</v>
      </c>
      <c r="C102" s="60" t="s">
        <v>14975</v>
      </c>
      <c r="D102" s="60" t="s">
        <v>11846</v>
      </c>
      <c r="E102" s="60" t="s">
        <v>4526</v>
      </c>
      <c r="F102" s="60" t="s">
        <v>5780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6518</v>
      </c>
      <c r="C103" s="60" t="s">
        <v>14975</v>
      </c>
      <c r="D103" s="60" t="s">
        <v>12350</v>
      </c>
      <c r="E103" s="60" t="s">
        <v>4526</v>
      </c>
      <c r="F103" s="218">
        <v>44903</v>
      </c>
      <c r="G103" s="60" t="s">
        <v>552</v>
      </c>
      <c r="H103" s="378" t="s">
        <v>7195</v>
      </c>
      <c r="I103" s="60"/>
      <c r="J103" s="60"/>
    </row>
    <row r="104" spans="1:12" x14ac:dyDescent="0.25">
      <c r="A104" s="60">
        <v>102</v>
      </c>
      <c r="B104" s="60" t="s">
        <v>6518</v>
      </c>
      <c r="C104" s="60" t="s">
        <v>14975</v>
      </c>
      <c r="D104" s="491" t="s">
        <v>12293</v>
      </c>
      <c r="E104" s="60" t="s">
        <v>4526</v>
      </c>
      <c r="F104" s="218">
        <v>44659</v>
      </c>
      <c r="G104" s="60" t="s">
        <v>552</v>
      </c>
      <c r="H104" s="378" t="s">
        <v>1711</v>
      </c>
      <c r="I104" s="60"/>
      <c r="J104" s="60" t="s">
        <v>8079</v>
      </c>
      <c r="K104" s="366" t="s">
        <v>15457</v>
      </c>
      <c r="L104">
        <v>4</v>
      </c>
    </row>
    <row r="105" spans="1:12" x14ac:dyDescent="0.25">
      <c r="A105" s="60">
        <v>103</v>
      </c>
      <c r="B105" s="60" t="s">
        <v>6518</v>
      </c>
      <c r="C105" s="60" t="s">
        <v>14975</v>
      </c>
      <c r="D105" s="60" t="s">
        <v>12306</v>
      </c>
      <c r="E105" s="60" t="s">
        <v>4526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6518</v>
      </c>
      <c r="C106" s="60" t="s">
        <v>14975</v>
      </c>
      <c r="D106" s="60" t="s">
        <v>12300</v>
      </c>
      <c r="E106" s="60" t="s">
        <v>4526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6518</v>
      </c>
      <c r="C107" s="60" t="s">
        <v>14975</v>
      </c>
      <c r="D107" s="60" t="s">
        <v>12326</v>
      </c>
      <c r="E107" s="60" t="s">
        <v>4526</v>
      </c>
      <c r="F107" s="218">
        <v>44812</v>
      </c>
      <c r="G107" s="60" t="s">
        <v>552</v>
      </c>
      <c r="H107" s="378" t="s">
        <v>5987</v>
      </c>
      <c r="I107" s="60"/>
      <c r="J107" s="60"/>
    </row>
    <row r="108" spans="1:12" x14ac:dyDescent="0.25">
      <c r="A108" s="60">
        <v>106</v>
      </c>
      <c r="B108" s="60" t="s">
        <v>6518</v>
      </c>
      <c r="C108" s="60" t="s">
        <v>14975</v>
      </c>
      <c r="D108" s="60" t="s">
        <v>12301</v>
      </c>
      <c r="E108" s="60" t="s">
        <v>4526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6518</v>
      </c>
      <c r="C109" s="60" t="s">
        <v>14975</v>
      </c>
      <c r="D109" s="60" t="s">
        <v>12291</v>
      </c>
      <c r="E109" s="60" t="s">
        <v>4526</v>
      </c>
      <c r="F109" s="218">
        <v>44659</v>
      </c>
      <c r="G109" s="60" t="s">
        <v>552</v>
      </c>
      <c r="H109" s="378" t="s">
        <v>1711</v>
      </c>
      <c r="I109" s="60"/>
      <c r="J109" s="60"/>
    </row>
    <row r="110" spans="1:12" x14ac:dyDescent="0.25">
      <c r="A110" s="60">
        <v>108</v>
      </c>
      <c r="B110" s="60" t="s">
        <v>6518</v>
      </c>
      <c r="C110" s="60" t="s">
        <v>14975</v>
      </c>
      <c r="D110" s="60" t="s">
        <v>12328</v>
      </c>
      <c r="E110" s="60" t="s">
        <v>4526</v>
      </c>
      <c r="F110" s="218">
        <v>44812</v>
      </c>
      <c r="G110" s="60" t="s">
        <v>552</v>
      </c>
      <c r="H110" s="378" t="s">
        <v>5987</v>
      </c>
      <c r="I110" s="60"/>
      <c r="J110" s="60"/>
    </row>
    <row r="111" spans="1:12" x14ac:dyDescent="0.25">
      <c r="A111" s="60">
        <v>109</v>
      </c>
      <c r="B111" s="60" t="s">
        <v>6518</v>
      </c>
      <c r="C111" s="60" t="s">
        <v>14975</v>
      </c>
      <c r="D111" s="491" t="s">
        <v>12352</v>
      </c>
      <c r="E111" s="60" t="s">
        <v>4526</v>
      </c>
      <c r="F111" s="218">
        <v>44903</v>
      </c>
      <c r="G111" s="60" t="s">
        <v>552</v>
      </c>
      <c r="H111" s="378" t="s">
        <v>7195</v>
      </c>
      <c r="I111" s="60"/>
      <c r="J111" s="60" t="s">
        <v>2417</v>
      </c>
      <c r="K111" s="366" t="s">
        <v>13804</v>
      </c>
    </row>
    <row r="112" spans="1:12" x14ac:dyDescent="0.25">
      <c r="A112" s="60">
        <v>110</v>
      </c>
      <c r="B112" s="60" t="s">
        <v>6518</v>
      </c>
      <c r="C112" s="60" t="s">
        <v>14975</v>
      </c>
      <c r="D112" s="60" t="s">
        <v>12308</v>
      </c>
      <c r="E112" s="60" t="s">
        <v>4526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6791</v>
      </c>
      <c r="C113" s="60" t="s">
        <v>14975</v>
      </c>
      <c r="D113" s="60" t="s">
        <v>12419</v>
      </c>
      <c r="E113" s="60" t="s">
        <v>4526</v>
      </c>
      <c r="F113" s="60" t="s">
        <v>6816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6791</v>
      </c>
      <c r="C114" s="60" t="s">
        <v>14975</v>
      </c>
      <c r="D114" s="60" t="s">
        <v>12469</v>
      </c>
      <c r="E114" s="60" t="s">
        <v>4526</v>
      </c>
      <c r="F114" s="218">
        <v>44690</v>
      </c>
      <c r="G114" s="60" t="s">
        <v>552</v>
      </c>
      <c r="H114" s="378" t="s">
        <v>2497</v>
      </c>
      <c r="I114" s="60"/>
      <c r="J114" s="60"/>
    </row>
    <row r="115" spans="1:12" x14ac:dyDescent="0.25">
      <c r="A115" s="60">
        <v>113</v>
      </c>
      <c r="B115" s="65" t="s">
        <v>6791</v>
      </c>
      <c r="C115" s="60" t="s">
        <v>14975</v>
      </c>
      <c r="D115" s="60" t="s">
        <v>12416</v>
      </c>
      <c r="E115" s="60" t="s">
        <v>4526</v>
      </c>
      <c r="F115" s="60" t="s">
        <v>6816</v>
      </c>
      <c r="G115" s="60" t="s">
        <v>15459</v>
      </c>
      <c r="H115" s="378" t="s">
        <v>8727</v>
      </c>
      <c r="I115" s="60"/>
      <c r="J115" s="60"/>
    </row>
    <row r="116" spans="1:12" x14ac:dyDescent="0.25">
      <c r="A116" s="60">
        <v>114</v>
      </c>
      <c r="B116" s="65" t="s">
        <v>6791</v>
      </c>
      <c r="C116" s="60" t="s">
        <v>14975</v>
      </c>
      <c r="D116" s="60" t="s">
        <v>12482</v>
      </c>
      <c r="E116" s="60" t="s">
        <v>4526</v>
      </c>
      <c r="F116" s="218">
        <v>44721</v>
      </c>
      <c r="G116" s="60" t="s">
        <v>552</v>
      </c>
      <c r="H116" s="378" t="s">
        <v>3751</v>
      </c>
      <c r="I116" s="60"/>
      <c r="J116" s="60"/>
    </row>
    <row r="117" spans="1:12" x14ac:dyDescent="0.25">
      <c r="A117" s="60">
        <v>115</v>
      </c>
      <c r="B117" s="65" t="s">
        <v>6791</v>
      </c>
      <c r="C117" s="60" t="s">
        <v>14975</v>
      </c>
      <c r="D117" s="60" t="s">
        <v>12471</v>
      </c>
      <c r="E117" s="60" t="s">
        <v>4526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6791</v>
      </c>
      <c r="C118" s="60" t="s">
        <v>14975</v>
      </c>
      <c r="D118" s="60" t="s">
        <v>12483</v>
      </c>
      <c r="E118" s="60" t="s">
        <v>4526</v>
      </c>
      <c r="F118" s="218">
        <v>44721</v>
      </c>
      <c r="G118" s="60" t="s">
        <v>552</v>
      </c>
      <c r="H118" s="378" t="s">
        <v>2858</v>
      </c>
      <c r="I118" s="60"/>
      <c r="J118" s="60"/>
    </row>
    <row r="119" spans="1:12" x14ac:dyDescent="0.25">
      <c r="A119" s="60">
        <v>117</v>
      </c>
      <c r="B119" s="532">
        <v>44721</v>
      </c>
      <c r="C119" s="60" t="s">
        <v>14975</v>
      </c>
      <c r="D119" s="60" t="s">
        <v>15460</v>
      </c>
      <c r="E119" s="60" t="s">
        <v>4526</v>
      </c>
      <c r="F119" s="218">
        <v>44844</v>
      </c>
      <c r="G119" s="60" t="s">
        <v>696</v>
      </c>
      <c r="H119" s="386" t="s">
        <v>15408</v>
      </c>
      <c r="I119" s="60" t="s">
        <v>358</v>
      </c>
      <c r="J119" s="60"/>
    </row>
    <row r="120" spans="1:12" x14ac:dyDescent="0.25">
      <c r="A120" s="60">
        <v>118</v>
      </c>
      <c r="B120" s="532">
        <v>44721</v>
      </c>
      <c r="C120" s="60" t="s">
        <v>14975</v>
      </c>
      <c r="D120" s="60" t="s">
        <v>12485</v>
      </c>
      <c r="E120" s="60" t="s">
        <v>4526</v>
      </c>
      <c r="F120" s="218">
        <v>44721</v>
      </c>
      <c r="G120" s="60" t="s">
        <v>552</v>
      </c>
      <c r="H120" s="378" t="s">
        <v>2497</v>
      </c>
      <c r="I120" s="60"/>
      <c r="J120" s="60"/>
    </row>
    <row r="121" spans="1:12" x14ac:dyDescent="0.25">
      <c r="A121" s="60">
        <v>119</v>
      </c>
      <c r="B121" s="532">
        <v>44721</v>
      </c>
      <c r="C121" s="60" t="s">
        <v>14975</v>
      </c>
      <c r="D121" s="491" t="s">
        <v>15461</v>
      </c>
      <c r="E121" s="60" t="s">
        <v>4526</v>
      </c>
      <c r="F121" s="218">
        <v>44844</v>
      </c>
      <c r="G121" s="60" t="s">
        <v>696</v>
      </c>
      <c r="H121" s="378" t="s">
        <v>2226</v>
      </c>
      <c r="I121" s="60"/>
      <c r="J121" s="60" t="s">
        <v>8275</v>
      </c>
    </row>
    <row r="122" spans="1:12" x14ac:dyDescent="0.25">
      <c r="A122" s="60">
        <v>120</v>
      </c>
      <c r="B122" s="532">
        <v>44721</v>
      </c>
      <c r="C122" s="60" t="s">
        <v>14975</v>
      </c>
      <c r="D122" s="491" t="s">
        <v>12554</v>
      </c>
      <c r="E122" s="60" t="s">
        <v>4526</v>
      </c>
      <c r="F122" s="60" t="s">
        <v>6996</v>
      </c>
      <c r="G122" s="60" t="s">
        <v>552</v>
      </c>
      <c r="H122" s="60"/>
      <c r="I122" s="60"/>
      <c r="J122" s="60" t="s">
        <v>8079</v>
      </c>
      <c r="K122" t="s">
        <v>15457</v>
      </c>
      <c r="L122">
        <v>3</v>
      </c>
    </row>
    <row r="123" spans="1:12" x14ac:dyDescent="0.25">
      <c r="A123" s="60">
        <v>121</v>
      </c>
      <c r="B123" s="532">
        <v>44721</v>
      </c>
      <c r="C123" s="60" t="s">
        <v>14975</v>
      </c>
      <c r="D123" s="60" t="s">
        <v>15462</v>
      </c>
      <c r="E123" s="60" t="s">
        <v>4526</v>
      </c>
      <c r="F123" s="60" t="s">
        <v>7123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32">
        <v>44721</v>
      </c>
      <c r="C124" s="60" t="s">
        <v>14975</v>
      </c>
      <c r="D124" s="60" t="s">
        <v>14294</v>
      </c>
      <c r="E124" s="60" t="s">
        <v>4526</v>
      </c>
      <c r="F124" s="218">
        <v>44721</v>
      </c>
      <c r="G124" s="60" t="s">
        <v>15463</v>
      </c>
      <c r="H124" s="736" t="s">
        <v>1916</v>
      </c>
      <c r="I124" s="60"/>
      <c r="J124" s="60"/>
    </row>
    <row r="125" spans="1:12" x14ac:dyDescent="0.25">
      <c r="A125" s="60">
        <v>123</v>
      </c>
      <c r="B125" s="532">
        <v>44721</v>
      </c>
      <c r="C125" s="60" t="s">
        <v>14975</v>
      </c>
      <c r="D125" s="60" t="s">
        <v>12553</v>
      </c>
      <c r="E125" s="60" t="s">
        <v>4526</v>
      </c>
      <c r="F125" s="60" t="s">
        <v>6996</v>
      </c>
      <c r="G125" s="60" t="s">
        <v>552</v>
      </c>
      <c r="H125" s="378" t="s">
        <v>2858</v>
      </c>
      <c r="I125" s="60"/>
      <c r="J125" s="60"/>
    </row>
    <row r="126" spans="1:12" x14ac:dyDescent="0.25">
      <c r="A126" s="60">
        <v>124</v>
      </c>
      <c r="B126" s="532">
        <v>44721</v>
      </c>
      <c r="C126" s="60" t="s">
        <v>14975</v>
      </c>
      <c r="D126" s="60" t="s">
        <v>15464</v>
      </c>
      <c r="E126" s="60" t="s">
        <v>4526</v>
      </c>
      <c r="F126" s="60" t="s">
        <v>7123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7304</v>
      </c>
      <c r="C127" s="60" t="s">
        <v>14975</v>
      </c>
      <c r="D127" s="60" t="s">
        <v>12950</v>
      </c>
      <c r="E127" s="60" t="s">
        <v>4526</v>
      </c>
      <c r="F127" s="60" t="s">
        <v>7452</v>
      </c>
      <c r="G127" s="60" t="s">
        <v>15465</v>
      </c>
      <c r="H127" s="60" t="s">
        <v>15466</v>
      </c>
      <c r="I127" s="60"/>
      <c r="J127" s="60"/>
    </row>
    <row r="128" spans="1:12" x14ac:dyDescent="0.25">
      <c r="A128" s="60">
        <v>126</v>
      </c>
      <c r="B128" s="65" t="s">
        <v>7304</v>
      </c>
      <c r="C128" s="60" t="s">
        <v>14975</v>
      </c>
      <c r="D128" s="60" t="s">
        <v>12952</v>
      </c>
      <c r="E128" s="60" t="s">
        <v>4526</v>
      </c>
      <c r="F128" s="60" t="s">
        <v>7452</v>
      </c>
      <c r="G128" s="60" t="s">
        <v>15465</v>
      </c>
      <c r="H128" s="60" t="s">
        <v>15466</v>
      </c>
      <c r="I128" s="60"/>
      <c r="J128" s="60"/>
    </row>
    <row r="129" spans="1:11" x14ac:dyDescent="0.25">
      <c r="A129" s="60">
        <v>127</v>
      </c>
      <c r="B129" s="532">
        <v>44572</v>
      </c>
      <c r="C129" s="60" t="s">
        <v>14975</v>
      </c>
      <c r="D129" s="60" t="s">
        <v>13145</v>
      </c>
      <c r="E129" s="60" t="s">
        <v>4526</v>
      </c>
      <c r="F129" s="218">
        <v>44906</v>
      </c>
      <c r="G129" s="386" t="s">
        <v>15467</v>
      </c>
      <c r="H129" s="378" t="s">
        <v>5182</v>
      </c>
      <c r="I129" s="60"/>
      <c r="J129" s="60"/>
    </row>
    <row r="130" spans="1:11" x14ac:dyDescent="0.25">
      <c r="A130" s="60">
        <v>128</v>
      </c>
      <c r="B130" s="532">
        <v>44572</v>
      </c>
      <c r="C130" s="60" t="s">
        <v>14975</v>
      </c>
      <c r="D130" s="60" t="s">
        <v>13166</v>
      </c>
      <c r="E130" s="60" t="s">
        <v>4526</v>
      </c>
      <c r="F130" s="218">
        <v>44906</v>
      </c>
      <c r="G130" s="60" t="s">
        <v>14297</v>
      </c>
      <c r="H130" s="60" t="s">
        <v>15468</v>
      </c>
      <c r="I130" s="60"/>
      <c r="J130" s="60"/>
      <c r="K130">
        <v>11</v>
      </c>
    </row>
    <row r="131" spans="1:11" x14ac:dyDescent="0.25">
      <c r="A131" s="60">
        <v>129</v>
      </c>
      <c r="B131" s="532">
        <v>44572</v>
      </c>
      <c r="C131" s="60" t="s">
        <v>14975</v>
      </c>
      <c r="D131" s="60" t="s">
        <v>13164</v>
      </c>
      <c r="E131" s="60" t="s">
        <v>4526</v>
      </c>
      <c r="F131" s="218">
        <v>44906</v>
      </c>
      <c r="G131" s="60" t="s">
        <v>696</v>
      </c>
      <c r="H131" s="60" t="s">
        <v>15408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32">
        <v>44572</v>
      </c>
      <c r="C132" s="60" t="s">
        <v>14975</v>
      </c>
      <c r="D132" s="60" t="s">
        <v>13148</v>
      </c>
      <c r="E132" s="60" t="s">
        <v>4526</v>
      </c>
      <c r="F132" s="218">
        <v>44906</v>
      </c>
      <c r="G132" s="386" t="s">
        <v>15467</v>
      </c>
      <c r="H132" s="378" t="s">
        <v>5182</v>
      </c>
      <c r="I132" s="60"/>
      <c r="J132" s="60"/>
    </row>
    <row r="133" spans="1:11" x14ac:dyDescent="0.25">
      <c r="A133" s="60">
        <v>131</v>
      </c>
      <c r="B133" s="532">
        <v>44572</v>
      </c>
      <c r="C133" s="60" t="s">
        <v>14975</v>
      </c>
      <c r="D133" s="60" t="s">
        <v>13167</v>
      </c>
      <c r="E133" s="60" t="s">
        <v>4526</v>
      </c>
      <c r="F133" s="218">
        <v>44906</v>
      </c>
      <c r="G133" s="60" t="s">
        <v>14297</v>
      </c>
      <c r="H133" s="60" t="s">
        <v>15468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7685</v>
      </c>
      <c r="C134" s="60" t="s">
        <v>14975</v>
      </c>
      <c r="D134" s="60" t="s">
        <v>15469</v>
      </c>
      <c r="E134" s="60" t="s">
        <v>15470</v>
      </c>
      <c r="F134" s="60" t="s">
        <v>7856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7685</v>
      </c>
      <c r="C135" s="60" t="s">
        <v>14975</v>
      </c>
      <c r="D135" s="60" t="s">
        <v>15471</v>
      </c>
      <c r="E135" s="60" t="s">
        <v>4526</v>
      </c>
      <c r="F135" s="60" t="s">
        <v>7698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7685</v>
      </c>
      <c r="C136" s="60" t="s">
        <v>14975</v>
      </c>
      <c r="D136" s="60" t="s">
        <v>15472</v>
      </c>
      <c r="E136" s="60" t="s">
        <v>4526</v>
      </c>
      <c r="F136" s="60" t="s">
        <v>7698</v>
      </c>
      <c r="G136" s="60" t="s">
        <v>15473</v>
      </c>
      <c r="H136" s="60" t="s">
        <v>9492</v>
      </c>
      <c r="I136" s="60"/>
      <c r="J136" s="60"/>
    </row>
    <row r="137" spans="1:11" x14ac:dyDescent="0.25">
      <c r="A137" s="60">
        <v>135</v>
      </c>
      <c r="B137" s="65" t="s">
        <v>7685</v>
      </c>
      <c r="C137" s="60" t="s">
        <v>14975</v>
      </c>
      <c r="D137" s="60" t="s">
        <v>15474</v>
      </c>
      <c r="E137" s="60" t="s">
        <v>4526</v>
      </c>
      <c r="F137" s="60" t="s">
        <v>7698</v>
      </c>
      <c r="G137" s="60" t="s">
        <v>15473</v>
      </c>
      <c r="H137" s="60" t="s">
        <v>9492</v>
      </c>
      <c r="I137" s="60"/>
      <c r="J137" s="60"/>
    </row>
    <row r="138" spans="1:11" x14ac:dyDescent="0.25">
      <c r="A138" s="60">
        <v>136</v>
      </c>
      <c r="B138" s="65" t="s">
        <v>7685</v>
      </c>
      <c r="C138" s="60" t="s">
        <v>14975</v>
      </c>
      <c r="D138" s="60" t="s">
        <v>15475</v>
      </c>
      <c r="E138" s="60" t="s">
        <v>4526</v>
      </c>
      <c r="F138" s="60" t="s">
        <v>7698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7762</v>
      </c>
      <c r="C139" s="60" t="s">
        <v>14975</v>
      </c>
      <c r="D139" s="60" t="s">
        <v>15476</v>
      </c>
      <c r="E139" s="60" t="s">
        <v>15477</v>
      </c>
      <c r="F139" s="218">
        <v>44573</v>
      </c>
      <c r="G139" s="60" t="s">
        <v>687</v>
      </c>
      <c r="H139" s="378" t="s">
        <v>4010</v>
      </c>
      <c r="I139" s="60"/>
      <c r="J139" s="60"/>
    </row>
    <row r="140" spans="1:11" x14ac:dyDescent="0.25">
      <c r="A140" s="60">
        <v>138</v>
      </c>
      <c r="B140" s="60" t="s">
        <v>7762</v>
      </c>
      <c r="C140" s="60" t="s">
        <v>14975</v>
      </c>
      <c r="D140" s="60" t="s">
        <v>15478</v>
      </c>
      <c r="E140" s="60" t="s">
        <v>15479</v>
      </c>
      <c r="F140" s="60" t="s">
        <v>7856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7762</v>
      </c>
      <c r="C141" s="60" t="s">
        <v>14975</v>
      </c>
      <c r="D141" s="60" t="s">
        <v>15480</v>
      </c>
      <c r="E141" s="60" t="s">
        <v>15481</v>
      </c>
      <c r="F141" s="218">
        <v>44573</v>
      </c>
      <c r="G141" s="60" t="s">
        <v>687</v>
      </c>
      <c r="H141" s="378" t="s">
        <v>4010</v>
      </c>
      <c r="I141" s="60"/>
      <c r="J141" s="60"/>
    </row>
    <row r="142" spans="1:11" x14ac:dyDescent="0.25">
      <c r="A142" s="60">
        <v>140</v>
      </c>
      <c r="B142" s="60" t="s">
        <v>7762</v>
      </c>
      <c r="C142" s="60" t="s">
        <v>14975</v>
      </c>
      <c r="D142" s="60" t="s">
        <v>15482</v>
      </c>
      <c r="E142" s="378" t="s">
        <v>15483</v>
      </c>
      <c r="F142" s="218">
        <v>44816</v>
      </c>
      <c r="G142" s="60" t="s">
        <v>687</v>
      </c>
      <c r="H142" s="60" t="s">
        <v>9646</v>
      </c>
      <c r="I142" s="60"/>
      <c r="J142" s="60"/>
    </row>
    <row r="143" spans="1:11" x14ac:dyDescent="0.25">
      <c r="A143" s="60">
        <v>141</v>
      </c>
      <c r="B143" s="60" t="s">
        <v>8058</v>
      </c>
      <c r="C143" s="60" t="s">
        <v>14975</v>
      </c>
      <c r="D143" s="60" t="s">
        <v>15484</v>
      </c>
      <c r="E143" s="60" t="s">
        <v>15485</v>
      </c>
      <c r="F143" s="60" t="s">
        <v>8079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8058</v>
      </c>
      <c r="C144" s="60" t="s">
        <v>14975</v>
      </c>
      <c r="D144" s="60" t="s">
        <v>15486</v>
      </c>
      <c r="E144" s="60" t="s">
        <v>8523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8058</v>
      </c>
      <c r="C145" s="60" t="s">
        <v>14975</v>
      </c>
      <c r="D145" s="60" t="s">
        <v>15487</v>
      </c>
      <c r="E145" s="60" t="s">
        <v>15488</v>
      </c>
      <c r="F145" s="60" t="s">
        <v>8079</v>
      </c>
      <c r="G145" s="60" t="s">
        <v>552</v>
      </c>
      <c r="H145" s="60" t="s">
        <v>15489</v>
      </c>
      <c r="I145" s="60"/>
      <c r="J145" s="60"/>
    </row>
    <row r="146" spans="1:10" x14ac:dyDescent="0.25">
      <c r="A146" s="60">
        <v>144</v>
      </c>
      <c r="B146" s="60" t="s">
        <v>8058</v>
      </c>
      <c r="C146" s="60" t="s">
        <v>14975</v>
      </c>
      <c r="D146" s="60" t="s">
        <v>15490</v>
      </c>
      <c r="E146" s="60" t="s">
        <v>15491</v>
      </c>
      <c r="F146" s="60" t="s">
        <v>8079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8058</v>
      </c>
      <c r="C147" s="60" t="s">
        <v>14975</v>
      </c>
      <c r="D147" s="60" t="s">
        <v>15492</v>
      </c>
      <c r="E147" s="60" t="s">
        <v>15493</v>
      </c>
      <c r="F147" s="60" t="s">
        <v>347</v>
      </c>
      <c r="G147" s="60" t="s">
        <v>687</v>
      </c>
      <c r="H147" s="60" t="s">
        <v>9646</v>
      </c>
      <c r="I147" s="60"/>
      <c r="J147" s="60"/>
    </row>
    <row r="148" spans="1:10" x14ac:dyDescent="0.25">
      <c r="A148" s="60">
        <v>146</v>
      </c>
      <c r="B148" s="60" t="s">
        <v>8058</v>
      </c>
      <c r="C148" s="60" t="s">
        <v>14975</v>
      </c>
      <c r="D148" s="60" t="s">
        <v>15494</v>
      </c>
      <c r="E148" s="60" t="s">
        <v>15495</v>
      </c>
      <c r="F148" s="60" t="s">
        <v>8200</v>
      </c>
      <c r="G148" s="60" t="s">
        <v>8615</v>
      </c>
      <c r="H148" s="60" t="s">
        <v>15496</v>
      </c>
      <c r="I148" s="60"/>
      <c r="J148" s="60"/>
    </row>
    <row r="149" spans="1:10" x14ac:dyDescent="0.25">
      <c r="A149" s="60">
        <v>147</v>
      </c>
      <c r="B149" s="60" t="s">
        <v>8058</v>
      </c>
      <c r="C149" s="60" t="s">
        <v>14975</v>
      </c>
      <c r="D149" s="60" t="s">
        <v>15497</v>
      </c>
      <c r="E149" s="60" t="s">
        <v>15498</v>
      </c>
      <c r="F149" s="60" t="s">
        <v>8079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8058</v>
      </c>
      <c r="C150" s="60" t="s">
        <v>14975</v>
      </c>
      <c r="D150" s="60" t="s">
        <v>15499</v>
      </c>
      <c r="E150" s="60" t="s">
        <v>15500</v>
      </c>
      <c r="F150" s="60" t="s">
        <v>8200</v>
      </c>
      <c r="G150" s="60" t="s">
        <v>8615</v>
      </c>
      <c r="H150" s="60" t="s">
        <v>15496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14975</v>
      </c>
      <c r="D151" s="674" t="s">
        <v>15501</v>
      </c>
      <c r="E151" s="60" t="s">
        <v>8834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14975</v>
      </c>
      <c r="D152" s="674" t="s">
        <v>15502</v>
      </c>
      <c r="E152" s="60" t="s">
        <v>15503</v>
      </c>
      <c r="F152" s="60" t="s">
        <v>1927</v>
      </c>
      <c r="G152" s="60" t="s">
        <v>3015</v>
      </c>
      <c r="H152" s="60" t="s">
        <v>9621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14975</v>
      </c>
      <c r="D153" s="674" t="s">
        <v>15504</v>
      </c>
      <c r="E153" s="60" t="s">
        <v>15505</v>
      </c>
      <c r="F153" s="60" t="s">
        <v>1999</v>
      </c>
      <c r="G153" s="60" t="s">
        <v>3015</v>
      </c>
      <c r="H153" s="60" t="s">
        <v>9621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14975</v>
      </c>
      <c r="D154" s="674" t="s">
        <v>15506</v>
      </c>
      <c r="E154" s="60" t="s">
        <v>15507</v>
      </c>
      <c r="F154" s="532">
        <v>44960</v>
      </c>
      <c r="G154" s="60" t="s">
        <v>552</v>
      </c>
      <c r="H154" s="60" t="s">
        <v>5987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14975</v>
      </c>
      <c r="D155" s="674" t="s">
        <v>15508</v>
      </c>
      <c r="E155" s="60" t="s">
        <v>15509</v>
      </c>
      <c r="F155" s="532">
        <v>44960</v>
      </c>
      <c r="G155" s="60" t="s">
        <v>552</v>
      </c>
      <c r="H155" s="60" t="s">
        <v>4010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14975</v>
      </c>
      <c r="D156" s="60" t="s">
        <v>15510</v>
      </c>
      <c r="E156" s="60" t="s">
        <v>9285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14975</v>
      </c>
      <c r="D157" s="60" t="s">
        <v>15511</v>
      </c>
      <c r="E157" s="60" t="s">
        <v>9286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14975</v>
      </c>
      <c r="D158" s="60" t="s">
        <v>15512</v>
      </c>
      <c r="E158" s="60" t="s">
        <v>15513</v>
      </c>
      <c r="F158" s="60" t="s">
        <v>2541</v>
      </c>
      <c r="G158" s="60" t="s">
        <v>2432</v>
      </c>
      <c r="H158" s="469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14975</v>
      </c>
      <c r="D159" s="60" t="s">
        <v>15514</v>
      </c>
      <c r="E159" s="60" t="s">
        <v>15515</v>
      </c>
      <c r="F159" s="60" t="s">
        <v>2541</v>
      </c>
      <c r="G159" s="60" t="s">
        <v>2432</v>
      </c>
      <c r="H159" s="469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14975</v>
      </c>
      <c r="D160" s="60" t="s">
        <v>15516</v>
      </c>
      <c r="E160" s="60" t="s">
        <v>9491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14975</v>
      </c>
      <c r="D161" s="60" t="s">
        <v>15517</v>
      </c>
      <c r="E161" s="60" t="s">
        <v>9519</v>
      </c>
      <c r="F161" s="218">
        <v>45203</v>
      </c>
      <c r="G161" s="60" t="s">
        <v>552</v>
      </c>
      <c r="H161" s="60" t="s">
        <v>7195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14975</v>
      </c>
      <c r="D162" s="60" t="s">
        <v>15518</v>
      </c>
      <c r="E162" s="60" t="s">
        <v>9518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14975</v>
      </c>
      <c r="D163" s="60" t="s">
        <v>15519</v>
      </c>
      <c r="E163" s="60" t="s">
        <v>9526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14975</v>
      </c>
      <c r="D164" s="60" t="s">
        <v>15520</v>
      </c>
      <c r="E164" s="60" t="s">
        <v>9620</v>
      </c>
      <c r="F164" s="218">
        <v>44990</v>
      </c>
      <c r="G164" s="60" t="s">
        <v>3015</v>
      </c>
      <c r="H164" s="60" t="s">
        <v>9621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14975</v>
      </c>
      <c r="D165" s="60" t="s">
        <v>15521</v>
      </c>
      <c r="E165" s="60" t="s">
        <v>9623</v>
      </c>
      <c r="F165" s="218">
        <v>44990</v>
      </c>
      <c r="G165" s="60" t="s">
        <v>3015</v>
      </c>
      <c r="H165" s="60" t="s">
        <v>9621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14975</v>
      </c>
      <c r="D166" s="60" t="s">
        <v>15522</v>
      </c>
      <c r="E166" s="60" t="s">
        <v>9624</v>
      </c>
      <c r="F166" s="218">
        <v>44990</v>
      </c>
      <c r="G166" s="60" t="s">
        <v>3015</v>
      </c>
      <c r="H166" s="60" t="s">
        <v>9621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14975</v>
      </c>
      <c r="D167" s="60" t="s">
        <v>15523</v>
      </c>
      <c r="E167" s="60" t="s">
        <v>9625</v>
      </c>
      <c r="F167" s="218">
        <v>44990</v>
      </c>
      <c r="G167" s="60" t="s">
        <v>3015</v>
      </c>
      <c r="H167" s="60" t="s">
        <v>9621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14975</v>
      </c>
      <c r="D168" s="60" t="s">
        <v>15524</v>
      </c>
      <c r="E168" s="60" t="s">
        <v>9654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14975</v>
      </c>
      <c r="D169" s="60" t="s">
        <v>15525</v>
      </c>
      <c r="E169" s="60" t="s">
        <v>9656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14975</v>
      </c>
      <c r="D170" s="60" t="s">
        <v>15526</v>
      </c>
      <c r="E170" s="60" t="s">
        <v>9781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14975</v>
      </c>
      <c r="D171" s="60" t="s">
        <v>15527</v>
      </c>
      <c r="E171" s="60" t="s">
        <v>9834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14975</v>
      </c>
      <c r="D172" s="60" t="s">
        <v>15528</v>
      </c>
      <c r="E172" s="60" t="s">
        <v>9835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14975</v>
      </c>
      <c r="D173" s="60" t="s">
        <v>15529</v>
      </c>
      <c r="E173" s="60" t="s">
        <v>9836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14975</v>
      </c>
      <c r="D174" s="60" t="s">
        <v>15530</v>
      </c>
      <c r="E174" s="60" t="s">
        <v>9999</v>
      </c>
      <c r="F174" s="532">
        <v>45052</v>
      </c>
      <c r="G174" s="60" t="s">
        <v>15531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14975</v>
      </c>
      <c r="D175" s="60" t="s">
        <v>15532</v>
      </c>
      <c r="E175" s="60" t="s">
        <v>10001</v>
      </c>
      <c r="F175" s="532">
        <v>45052</v>
      </c>
      <c r="G175" s="60" t="s">
        <v>14900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14975</v>
      </c>
      <c r="D176" s="60" t="s">
        <v>15533</v>
      </c>
      <c r="E176" s="60" t="s">
        <v>9993</v>
      </c>
      <c r="F176" s="532">
        <v>45052</v>
      </c>
      <c r="G176" s="60" t="s">
        <v>9983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14975</v>
      </c>
      <c r="D177" s="60" t="s">
        <v>15534</v>
      </c>
      <c r="E177" s="60" t="s">
        <v>9994</v>
      </c>
      <c r="F177" s="532">
        <v>45052</v>
      </c>
      <c r="G177" s="60" t="s">
        <v>9983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14975</v>
      </c>
      <c r="D178" s="60" t="s">
        <v>15535</v>
      </c>
      <c r="E178" s="60" t="s">
        <v>10143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14975</v>
      </c>
      <c r="D179" s="60" t="s">
        <v>15536</v>
      </c>
      <c r="E179" s="60" t="s">
        <v>10145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14975</v>
      </c>
      <c r="D180" s="60" t="s">
        <v>15537</v>
      </c>
      <c r="E180" s="60" t="s">
        <v>10190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14975</v>
      </c>
      <c r="D181" s="60" t="s">
        <v>15538</v>
      </c>
      <c r="E181" s="60" t="s">
        <v>10191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14975</v>
      </c>
      <c r="D182" s="60" t="s">
        <v>15539</v>
      </c>
      <c r="E182" s="60" t="s">
        <v>10194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14975</v>
      </c>
      <c r="D183" s="60" t="s">
        <v>15540</v>
      </c>
      <c r="E183" s="60" t="s">
        <v>10195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14975</v>
      </c>
      <c r="D184" s="60" t="s">
        <v>15541</v>
      </c>
      <c r="E184" s="60" t="s">
        <v>15542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14975</v>
      </c>
      <c r="D185" s="60" t="s">
        <v>15543</v>
      </c>
      <c r="E185" s="60" t="s">
        <v>15544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14975</v>
      </c>
      <c r="D186" s="60" t="s">
        <v>15545</v>
      </c>
      <c r="E186" s="60" t="s">
        <v>15546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"/>
  <sheetViews>
    <sheetView topLeftCell="D1" workbookViewId="0">
      <pane ySplit="2" topLeftCell="A87" activePane="bottomLeft" state="frozen"/>
      <selection pane="bottomLeft" activeCell="G96" sqref="G9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7" t="s">
        <v>15547</v>
      </c>
      <c r="C1" s="693"/>
      <c r="D1" s="3"/>
      <c r="L1" s="692" t="s">
        <v>15548</v>
      </c>
    </row>
    <row r="2" spans="1:20" ht="15.75" thickBot="1" x14ac:dyDescent="0.3">
      <c r="A2" s="714" t="s">
        <v>3</v>
      </c>
      <c r="B2" s="717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  <c r="L2" s="700" t="s">
        <v>14970</v>
      </c>
      <c r="M2" s="738" t="s">
        <v>14967</v>
      </c>
      <c r="N2" s="700" t="s">
        <v>14968</v>
      </c>
      <c r="O2" s="701" t="s">
        <v>14969</v>
      </c>
      <c r="P2" s="739"/>
      <c r="Q2" s="740" t="s">
        <v>17</v>
      </c>
      <c r="R2" s="700" t="s">
        <v>578</v>
      </c>
      <c r="S2" s="700" t="s">
        <v>546</v>
      </c>
    </row>
    <row r="3" spans="1:20" ht="15.75" thickTop="1" x14ac:dyDescent="0.25">
      <c r="A3" s="80">
        <v>1</v>
      </c>
      <c r="B3" s="703" t="s">
        <v>4427</v>
      </c>
      <c r="C3" s="80" t="s">
        <v>14975</v>
      </c>
      <c r="D3" s="491" t="s">
        <v>15549</v>
      </c>
      <c r="E3" s="80"/>
      <c r="F3" s="632" t="s">
        <v>15029</v>
      </c>
      <c r="G3" s="86" t="s">
        <v>10870</v>
      </c>
      <c r="H3" s="497" t="s">
        <v>942</v>
      </c>
      <c r="I3" s="60"/>
      <c r="J3" s="218">
        <v>44928</v>
      </c>
      <c r="K3" t="s">
        <v>13732</v>
      </c>
      <c r="L3" s="60"/>
      <c r="M3" s="60" t="s">
        <v>14975</v>
      </c>
      <c r="N3" s="60" t="s">
        <v>15550</v>
      </c>
      <c r="O3" s="60" t="s">
        <v>14557</v>
      </c>
      <c r="P3" s="60"/>
      <c r="Q3" s="60" t="s">
        <v>8315</v>
      </c>
      <c r="R3" s="60" t="s">
        <v>1890</v>
      </c>
      <c r="S3" s="218">
        <v>44693</v>
      </c>
      <c r="T3" t="s">
        <v>15551</v>
      </c>
    </row>
    <row r="4" spans="1:20" x14ac:dyDescent="0.25">
      <c r="A4" s="60">
        <v>2</v>
      </c>
      <c r="B4" s="703" t="s">
        <v>4427</v>
      </c>
      <c r="C4" s="80" t="s">
        <v>14975</v>
      </c>
      <c r="D4" s="491" t="s">
        <v>11124</v>
      </c>
      <c r="E4" s="60"/>
      <c r="F4" s="632" t="s">
        <v>468</v>
      </c>
      <c r="G4" s="563" t="s">
        <v>696</v>
      </c>
      <c r="H4" s="80" t="s">
        <v>942</v>
      </c>
      <c r="I4" s="60"/>
      <c r="J4" s="218">
        <v>45200</v>
      </c>
      <c r="K4" t="s">
        <v>15552</v>
      </c>
      <c r="L4" s="60"/>
      <c r="M4" s="60" t="s">
        <v>14975</v>
      </c>
      <c r="N4" s="60" t="s">
        <v>15553</v>
      </c>
      <c r="O4" s="60" t="s">
        <v>14558</v>
      </c>
      <c r="P4" s="60"/>
      <c r="Q4" s="60" t="s">
        <v>8315</v>
      </c>
      <c r="R4" s="60" t="s">
        <v>1890</v>
      </c>
      <c r="S4" s="218">
        <v>44693</v>
      </c>
      <c r="T4" t="s">
        <v>15551</v>
      </c>
    </row>
    <row r="5" spans="1:20" x14ac:dyDescent="0.25">
      <c r="A5" s="60">
        <v>3</v>
      </c>
      <c r="B5" s="703" t="s">
        <v>4427</v>
      </c>
      <c r="C5" s="80" t="s">
        <v>14975</v>
      </c>
      <c r="D5" s="378" t="s">
        <v>15554</v>
      </c>
      <c r="E5" s="60"/>
      <c r="F5" s="632" t="s">
        <v>15029</v>
      </c>
      <c r="G5" s="86" t="s">
        <v>10870</v>
      </c>
      <c r="H5" s="497" t="s">
        <v>942</v>
      </c>
      <c r="I5" s="60"/>
      <c r="J5" s="60"/>
      <c r="L5" s="60"/>
      <c r="M5" s="60" t="s">
        <v>15022</v>
      </c>
      <c r="N5" s="353" t="s">
        <v>15555</v>
      </c>
      <c r="O5" s="60" t="s">
        <v>14560</v>
      </c>
      <c r="P5" s="60"/>
      <c r="Q5" s="60" t="s">
        <v>8315</v>
      </c>
      <c r="R5" s="60" t="s">
        <v>1890</v>
      </c>
      <c r="S5" s="218">
        <v>44693</v>
      </c>
      <c r="T5" t="s">
        <v>15551</v>
      </c>
    </row>
    <row r="6" spans="1:20" x14ac:dyDescent="0.25">
      <c r="A6" s="60">
        <v>4</v>
      </c>
      <c r="B6" s="703" t="s">
        <v>4427</v>
      </c>
      <c r="C6" s="741" t="s">
        <v>14975</v>
      </c>
      <c r="D6" s="491" t="s">
        <v>11125</v>
      </c>
      <c r="E6" s="491"/>
      <c r="F6" s="742" t="s">
        <v>468</v>
      </c>
      <c r="G6" s="616" t="s">
        <v>696</v>
      </c>
      <c r="H6" s="741" t="s">
        <v>942</v>
      </c>
      <c r="I6" s="491"/>
      <c r="J6" s="60" t="s">
        <v>2025</v>
      </c>
      <c r="K6" t="s">
        <v>13979</v>
      </c>
      <c r="L6" s="60"/>
      <c r="M6" s="60" t="s">
        <v>14975</v>
      </c>
      <c r="N6" s="60" t="s">
        <v>11238</v>
      </c>
      <c r="O6" s="60" t="s">
        <v>14559</v>
      </c>
      <c r="P6" s="60"/>
      <c r="Q6" s="60" t="s">
        <v>8315</v>
      </c>
      <c r="R6" s="60" t="s">
        <v>1890</v>
      </c>
      <c r="S6" s="218">
        <v>44693</v>
      </c>
      <c r="T6" t="s">
        <v>15551</v>
      </c>
    </row>
    <row r="7" spans="1:20" x14ac:dyDescent="0.25">
      <c r="A7" s="60">
        <v>5</v>
      </c>
      <c r="B7" s="192" t="s">
        <v>4757</v>
      </c>
      <c r="C7" s="80" t="s">
        <v>15022</v>
      </c>
      <c r="D7" s="370" t="s">
        <v>10970</v>
      </c>
      <c r="E7" s="60"/>
      <c r="F7" s="215" t="s">
        <v>14169</v>
      </c>
      <c r="G7" s="563" t="s">
        <v>696</v>
      </c>
      <c r="H7" s="80"/>
      <c r="I7" s="60"/>
      <c r="J7" s="60"/>
      <c r="L7" s="60"/>
      <c r="M7" s="60" t="s">
        <v>15022</v>
      </c>
      <c r="N7" s="353" t="s">
        <v>15556</v>
      </c>
      <c r="O7" s="60" t="s">
        <v>14561</v>
      </c>
      <c r="P7" s="60"/>
      <c r="Q7" s="60" t="s">
        <v>8315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4757</v>
      </c>
      <c r="C8" s="80" t="s">
        <v>15022</v>
      </c>
      <c r="D8" s="370" t="s">
        <v>10972</v>
      </c>
      <c r="E8" s="60"/>
      <c r="F8" s="215" t="s">
        <v>14169</v>
      </c>
      <c r="G8" s="563" t="s">
        <v>696</v>
      </c>
      <c r="H8" s="378" t="s">
        <v>1013</v>
      </c>
      <c r="I8" s="60"/>
      <c r="J8" s="60"/>
      <c r="L8" s="60"/>
      <c r="M8" s="60" t="s">
        <v>15022</v>
      </c>
      <c r="N8" s="353" t="s">
        <v>15557</v>
      </c>
      <c r="O8" s="60" t="s">
        <v>14562</v>
      </c>
      <c r="P8" s="60"/>
      <c r="Q8" s="60" t="s">
        <v>8315</v>
      </c>
      <c r="R8" s="60" t="s">
        <v>1890</v>
      </c>
      <c r="S8" s="218">
        <v>44693</v>
      </c>
      <c r="T8" t="s">
        <v>15551</v>
      </c>
    </row>
    <row r="9" spans="1:20" x14ac:dyDescent="0.25">
      <c r="A9" s="60">
        <v>7</v>
      </c>
      <c r="B9" s="192" t="s">
        <v>4757</v>
      </c>
      <c r="C9" s="80" t="s">
        <v>15022</v>
      </c>
      <c r="D9" s="370" t="s">
        <v>10973</v>
      </c>
      <c r="E9" s="60"/>
      <c r="F9" s="215" t="s">
        <v>14169</v>
      </c>
      <c r="G9" s="563" t="s">
        <v>696</v>
      </c>
      <c r="H9" s="64"/>
      <c r="I9" s="60"/>
      <c r="J9" s="60"/>
      <c r="L9" s="60"/>
      <c r="M9" s="60" t="s">
        <v>15022</v>
      </c>
      <c r="N9" s="353" t="s">
        <v>15558</v>
      </c>
      <c r="O9" s="60" t="s">
        <v>14563</v>
      </c>
      <c r="P9" s="60"/>
      <c r="Q9" s="60" t="s">
        <v>8315</v>
      </c>
      <c r="R9" s="60" t="s">
        <v>1890</v>
      </c>
      <c r="S9" s="218">
        <v>44693</v>
      </c>
      <c r="T9" t="s">
        <v>15551</v>
      </c>
    </row>
    <row r="10" spans="1:20" x14ac:dyDescent="0.25">
      <c r="A10" s="60">
        <v>8</v>
      </c>
      <c r="B10" s="192" t="s">
        <v>4757</v>
      </c>
      <c r="C10" s="80" t="s">
        <v>15022</v>
      </c>
      <c r="D10" s="370" t="s">
        <v>10974</v>
      </c>
      <c r="E10" s="60"/>
      <c r="F10" s="215" t="s">
        <v>14169</v>
      </c>
      <c r="G10" s="563" t="s">
        <v>696</v>
      </c>
      <c r="H10" s="64"/>
      <c r="I10" s="60"/>
      <c r="J10" s="60"/>
      <c r="L10" s="60" t="s">
        <v>8315</v>
      </c>
      <c r="M10" s="60" t="s">
        <v>14975</v>
      </c>
      <c r="N10" s="60" t="s">
        <v>11237</v>
      </c>
      <c r="O10" s="60" t="s">
        <v>15559</v>
      </c>
      <c r="P10" s="60"/>
      <c r="Q10" s="60" t="s">
        <v>1086</v>
      </c>
      <c r="R10" s="60" t="s">
        <v>16659</v>
      </c>
      <c r="S10" s="218">
        <v>45206</v>
      </c>
    </row>
    <row r="11" spans="1:20" x14ac:dyDescent="0.25">
      <c r="A11" s="60">
        <v>9</v>
      </c>
      <c r="B11" s="192" t="s">
        <v>4757</v>
      </c>
      <c r="C11" s="741" t="s">
        <v>15022</v>
      </c>
      <c r="D11" s="743" t="s">
        <v>10975</v>
      </c>
      <c r="E11" s="491"/>
      <c r="F11" s="744" t="s">
        <v>14169</v>
      </c>
      <c r="G11" s="563" t="s">
        <v>696</v>
      </c>
      <c r="H11" s="64" t="s">
        <v>942</v>
      </c>
      <c r="I11" s="60"/>
      <c r="J11" s="60" t="s">
        <v>358</v>
      </c>
      <c r="K11" t="s">
        <v>14019</v>
      </c>
      <c r="L11" s="60" t="s">
        <v>7741</v>
      </c>
      <c r="M11" s="60" t="s">
        <v>15560</v>
      </c>
      <c r="N11" s="531" t="s">
        <v>15561</v>
      </c>
      <c r="O11" s="60" t="s">
        <v>14564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4757</v>
      </c>
      <c r="C12" s="80" t="s">
        <v>15022</v>
      </c>
      <c r="D12" s="353" t="s">
        <v>10976</v>
      </c>
      <c r="E12" s="60"/>
      <c r="F12" s="215" t="s">
        <v>14169</v>
      </c>
      <c r="G12" s="563" t="s">
        <v>696</v>
      </c>
      <c r="H12" s="75"/>
      <c r="I12" s="60"/>
      <c r="J12" s="60"/>
      <c r="L12" s="60" t="s">
        <v>7741</v>
      </c>
      <c r="M12" s="60" t="s">
        <v>15560</v>
      </c>
      <c r="N12" s="531" t="s">
        <v>15562</v>
      </c>
      <c r="O12" s="60" t="s">
        <v>14565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4757</v>
      </c>
      <c r="C13" s="80" t="s">
        <v>15022</v>
      </c>
      <c r="D13" s="625" t="s">
        <v>10977</v>
      </c>
      <c r="E13" s="491"/>
      <c r="F13" s="744" t="s">
        <v>14169</v>
      </c>
      <c r="G13" s="616" t="s">
        <v>696</v>
      </c>
      <c r="H13" s="592" t="s">
        <v>15563</v>
      </c>
      <c r="I13" s="60"/>
      <c r="J13" s="60" t="s">
        <v>397</v>
      </c>
      <c r="K13" t="s">
        <v>13732</v>
      </c>
      <c r="L13" s="60"/>
      <c r="M13" s="60" t="s">
        <v>15560</v>
      </c>
      <c r="N13" s="531" t="s">
        <v>15564</v>
      </c>
      <c r="O13" s="61" t="s">
        <v>14566</v>
      </c>
      <c r="P13" s="61">
        <v>875000</v>
      </c>
      <c r="Q13" s="60" t="s">
        <v>15565</v>
      </c>
      <c r="R13" s="60" t="s">
        <v>1890</v>
      </c>
      <c r="S13" s="218">
        <v>44693</v>
      </c>
      <c r="T13" t="s">
        <v>15551</v>
      </c>
    </row>
    <row r="14" spans="1:20" x14ac:dyDescent="0.25">
      <c r="A14" s="60">
        <v>12</v>
      </c>
      <c r="B14" s="77" t="s">
        <v>4757</v>
      </c>
      <c r="C14" s="80" t="s">
        <v>15022</v>
      </c>
      <c r="D14" s="353" t="s">
        <v>10978</v>
      </c>
      <c r="E14" s="60"/>
      <c r="F14" s="215" t="s">
        <v>14169</v>
      </c>
      <c r="G14" s="563" t="s">
        <v>696</v>
      </c>
      <c r="H14" s="60"/>
      <c r="I14" s="60"/>
      <c r="J14" s="60"/>
      <c r="L14" s="60"/>
      <c r="M14" s="60" t="s">
        <v>14982</v>
      </c>
      <c r="N14" s="60" t="s">
        <v>15566</v>
      </c>
      <c r="O14" s="61" t="s">
        <v>14567</v>
      </c>
      <c r="P14" s="61">
        <v>875000</v>
      </c>
      <c r="Q14" s="60" t="s">
        <v>15565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15022</v>
      </c>
      <c r="D15" s="644" t="s">
        <v>15567</v>
      </c>
      <c r="E15" s="60"/>
      <c r="F15" s="77" t="s">
        <v>6417</v>
      </c>
      <c r="G15" s="86" t="s">
        <v>556</v>
      </c>
      <c r="H15" s="497" t="s">
        <v>556</v>
      </c>
      <c r="I15" s="60"/>
      <c r="J15" s="60"/>
      <c r="L15" s="60" t="s">
        <v>433</v>
      </c>
      <c r="M15" s="60" t="s">
        <v>15560</v>
      </c>
      <c r="N15" s="531" t="s">
        <v>15568</v>
      </c>
      <c r="O15" s="61" t="s">
        <v>14568</v>
      </c>
      <c r="P15" s="61">
        <v>900000</v>
      </c>
      <c r="Q15" s="60" t="s">
        <v>7741</v>
      </c>
      <c r="R15" s="60" t="s">
        <v>1890</v>
      </c>
      <c r="S15" s="218">
        <v>44693</v>
      </c>
      <c r="T15" t="s">
        <v>15551</v>
      </c>
    </row>
    <row r="16" spans="1:20" x14ac:dyDescent="0.25">
      <c r="A16" s="60">
        <v>14</v>
      </c>
      <c r="B16" s="77" t="s">
        <v>468</v>
      </c>
      <c r="C16" s="60" t="s">
        <v>15022</v>
      </c>
      <c r="D16" s="644" t="s">
        <v>15569</v>
      </c>
      <c r="E16" s="60"/>
      <c r="F16" s="77" t="s">
        <v>6417</v>
      </c>
      <c r="G16" s="86" t="s">
        <v>556</v>
      </c>
      <c r="H16" s="497" t="s">
        <v>556</v>
      </c>
      <c r="I16" s="60"/>
      <c r="J16" s="60"/>
      <c r="L16" s="60"/>
      <c r="M16" s="60" t="s">
        <v>15022</v>
      </c>
      <c r="N16" s="353" t="s">
        <v>15570</v>
      </c>
      <c r="O16" s="60" t="s">
        <v>9107</v>
      </c>
      <c r="P16" s="60">
        <v>925000</v>
      </c>
      <c r="Q16" s="60" t="s">
        <v>968</v>
      </c>
      <c r="R16" s="60" t="s">
        <v>8372</v>
      </c>
      <c r="S16" s="218">
        <v>45110</v>
      </c>
    </row>
    <row r="17" spans="1:19" x14ac:dyDescent="0.25">
      <c r="A17" s="60">
        <v>15</v>
      </c>
      <c r="B17" s="669" t="s">
        <v>468</v>
      </c>
      <c r="C17" s="491" t="s">
        <v>15022</v>
      </c>
      <c r="D17" s="625" t="s">
        <v>15571</v>
      </c>
      <c r="E17" s="491"/>
      <c r="F17" s="669" t="s">
        <v>6417</v>
      </c>
      <c r="G17" s="592" t="s">
        <v>556</v>
      </c>
      <c r="H17" s="592" t="s">
        <v>556</v>
      </c>
      <c r="I17" s="60" t="s">
        <v>7673</v>
      </c>
      <c r="J17" s="60"/>
      <c r="L17" s="60"/>
      <c r="M17" s="60" t="s">
        <v>14975</v>
      </c>
      <c r="N17" s="60" t="s">
        <v>15572</v>
      </c>
      <c r="O17" s="60" t="s">
        <v>15573</v>
      </c>
      <c r="P17" s="61">
        <v>1150000</v>
      </c>
      <c r="Q17" s="218">
        <v>45018</v>
      </c>
      <c r="R17" s="60" t="s">
        <v>16659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15022</v>
      </c>
      <c r="D18" s="644" t="s">
        <v>15570</v>
      </c>
      <c r="E18" s="60"/>
      <c r="F18" s="77" t="s">
        <v>6417</v>
      </c>
      <c r="G18" s="86" t="s">
        <v>556</v>
      </c>
      <c r="H18" s="497" t="s">
        <v>556</v>
      </c>
      <c r="I18" s="60" t="s">
        <v>6417</v>
      </c>
      <c r="J18" s="60"/>
      <c r="L18" s="60"/>
      <c r="M18" s="60" t="s">
        <v>14975</v>
      </c>
      <c r="N18" s="60" t="s">
        <v>15574</v>
      </c>
      <c r="O18" s="60" t="s">
        <v>15575</v>
      </c>
      <c r="P18" s="61">
        <v>1150000</v>
      </c>
      <c r="Q18" s="218">
        <v>45018</v>
      </c>
      <c r="R18" s="60" t="s">
        <v>16659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15022</v>
      </c>
      <c r="D19" s="745" t="s">
        <v>12021</v>
      </c>
      <c r="E19" s="60"/>
      <c r="F19" s="77" t="s">
        <v>6098</v>
      </c>
      <c r="G19" s="60" t="s">
        <v>696</v>
      </c>
      <c r="H19" s="60"/>
      <c r="I19" s="60"/>
      <c r="J19" s="60"/>
      <c r="L19" s="60" t="s">
        <v>1841</v>
      </c>
      <c r="M19" s="60" t="s">
        <v>15022</v>
      </c>
      <c r="N19" s="353" t="s">
        <v>15576</v>
      </c>
      <c r="O19" s="60" t="s">
        <v>15577</v>
      </c>
      <c r="P19" s="60"/>
      <c r="Q19" s="218"/>
      <c r="R19" s="69" t="s">
        <v>8372</v>
      </c>
      <c r="S19" s="218">
        <v>45084</v>
      </c>
    </row>
    <row r="20" spans="1:19" x14ac:dyDescent="0.25">
      <c r="A20" s="60">
        <v>18</v>
      </c>
      <c r="B20" s="77" t="s">
        <v>5016</v>
      </c>
      <c r="C20" s="60" t="s">
        <v>14975</v>
      </c>
      <c r="D20" s="60" t="s">
        <v>11237</v>
      </c>
      <c r="E20" s="60"/>
      <c r="F20" s="532">
        <v>44654</v>
      </c>
      <c r="G20" s="563" t="s">
        <v>696</v>
      </c>
      <c r="H20" s="497" t="s">
        <v>6686</v>
      </c>
      <c r="I20" s="60"/>
      <c r="J20" s="60"/>
      <c r="L20" s="218">
        <v>45080</v>
      </c>
      <c r="M20" s="60" t="s">
        <v>15022</v>
      </c>
      <c r="N20" s="353" t="s">
        <v>15578</v>
      </c>
      <c r="O20" s="60" t="s">
        <v>15579</v>
      </c>
      <c r="P20" s="60"/>
      <c r="Q20" s="218" t="s">
        <v>2485</v>
      </c>
      <c r="R20" s="60" t="s">
        <v>16659</v>
      </c>
      <c r="S20" s="218">
        <v>45206</v>
      </c>
    </row>
    <row r="21" spans="1:19" x14ac:dyDescent="0.25">
      <c r="A21" s="60">
        <v>19</v>
      </c>
      <c r="B21" s="77" t="s">
        <v>5016</v>
      </c>
      <c r="C21" s="60" t="s">
        <v>14975</v>
      </c>
      <c r="D21" s="378" t="s">
        <v>12216</v>
      </c>
      <c r="E21" s="60"/>
      <c r="F21" s="77" t="s">
        <v>6417</v>
      </c>
      <c r="G21" s="86" t="s">
        <v>556</v>
      </c>
      <c r="H21" s="497" t="s">
        <v>556</v>
      </c>
      <c r="I21" s="60" t="s">
        <v>6417</v>
      </c>
      <c r="J21" s="60"/>
      <c r="L21" s="218">
        <v>45080</v>
      </c>
      <c r="M21" s="60" t="s">
        <v>14975</v>
      </c>
      <c r="N21" s="60" t="s">
        <v>15580</v>
      </c>
      <c r="O21" s="60" t="s">
        <v>15581</v>
      </c>
      <c r="P21" s="60"/>
      <c r="Q21" s="218" t="s">
        <v>2485</v>
      </c>
      <c r="R21" s="69" t="s">
        <v>16403</v>
      </c>
      <c r="S21" s="218">
        <v>44933</v>
      </c>
    </row>
    <row r="22" spans="1:19" x14ac:dyDescent="0.25">
      <c r="A22" s="60">
        <v>20</v>
      </c>
      <c r="B22" s="77" t="s">
        <v>5016</v>
      </c>
      <c r="C22" s="60" t="s">
        <v>14975</v>
      </c>
      <c r="D22" s="676" t="s">
        <v>12024</v>
      </c>
      <c r="E22" s="60"/>
      <c r="F22" s="77" t="s">
        <v>6098</v>
      </c>
      <c r="G22" s="60" t="s">
        <v>696</v>
      </c>
      <c r="H22" s="60"/>
      <c r="I22" s="60"/>
      <c r="J22" s="60"/>
      <c r="L22" s="532">
        <v>45143</v>
      </c>
      <c r="M22" s="60" t="s">
        <v>15022</v>
      </c>
      <c r="N22" s="60" t="s">
        <v>13163</v>
      </c>
      <c r="O22" s="60" t="s">
        <v>15582</v>
      </c>
      <c r="P22" s="60"/>
      <c r="Q22" s="218" t="s">
        <v>15583</v>
      </c>
      <c r="R22" s="69" t="s">
        <v>16403</v>
      </c>
      <c r="S22" s="218">
        <v>44933</v>
      </c>
    </row>
    <row r="23" spans="1:19" x14ac:dyDescent="0.25">
      <c r="A23" s="60">
        <v>21</v>
      </c>
      <c r="B23" s="77" t="s">
        <v>5016</v>
      </c>
      <c r="C23" s="60" t="s">
        <v>14975</v>
      </c>
      <c r="D23" s="60" t="s">
        <v>11238</v>
      </c>
      <c r="E23" s="60"/>
      <c r="F23" s="532">
        <v>44654</v>
      </c>
      <c r="G23" s="563" t="s">
        <v>696</v>
      </c>
      <c r="H23" s="497" t="s">
        <v>6686</v>
      </c>
      <c r="I23" s="60"/>
      <c r="J23" s="60"/>
      <c r="L23" s="532">
        <v>45143</v>
      </c>
      <c r="M23" s="60" t="s">
        <v>15584</v>
      </c>
      <c r="N23" s="353" t="s">
        <v>15585</v>
      </c>
      <c r="O23" s="60" t="s">
        <v>15586</v>
      </c>
      <c r="P23" s="60"/>
      <c r="Q23" s="218" t="s">
        <v>15583</v>
      </c>
      <c r="R23" s="69" t="s">
        <v>8372</v>
      </c>
      <c r="S23" s="218">
        <v>45084</v>
      </c>
    </row>
    <row r="24" spans="1:19" x14ac:dyDescent="0.25">
      <c r="A24" s="60">
        <v>22</v>
      </c>
      <c r="B24" s="77" t="s">
        <v>5016</v>
      </c>
      <c r="C24" s="60" t="s">
        <v>14975</v>
      </c>
      <c r="D24" s="378" t="s">
        <v>12217</v>
      </c>
      <c r="E24" s="60"/>
      <c r="F24" s="77" t="s">
        <v>6417</v>
      </c>
      <c r="G24" s="86" t="s">
        <v>556</v>
      </c>
      <c r="H24" s="497" t="s">
        <v>556</v>
      </c>
      <c r="I24" s="60" t="s">
        <v>6417</v>
      </c>
      <c r="J24" s="60"/>
      <c r="L24" s="532">
        <v>45143</v>
      </c>
      <c r="M24" s="60" t="s">
        <v>15022</v>
      </c>
      <c r="N24" s="353" t="s">
        <v>10970</v>
      </c>
      <c r="O24" s="60" t="s">
        <v>15587</v>
      </c>
      <c r="P24" s="60"/>
      <c r="Q24" s="218" t="s">
        <v>15583</v>
      </c>
      <c r="R24" s="69" t="s">
        <v>16403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15022</v>
      </c>
      <c r="D25" s="625" t="s">
        <v>15588</v>
      </c>
      <c r="E25" s="60"/>
      <c r="F25" s="77" t="s">
        <v>6428</v>
      </c>
      <c r="G25" s="60" t="s">
        <v>1013</v>
      </c>
      <c r="H25" s="378" t="s">
        <v>1013</v>
      </c>
      <c r="I25" s="60"/>
      <c r="J25" s="218">
        <v>45018</v>
      </c>
      <c r="K25" s="746" t="s">
        <v>14019</v>
      </c>
      <c r="L25" s="218">
        <v>45205</v>
      </c>
      <c r="M25" s="60" t="s">
        <v>14975</v>
      </c>
      <c r="N25" s="60" t="s">
        <v>15589</v>
      </c>
      <c r="O25" s="60" t="s">
        <v>15590</v>
      </c>
      <c r="P25" s="60"/>
      <c r="Q25" s="218" t="s">
        <v>15583</v>
      </c>
      <c r="R25" s="69" t="s">
        <v>8372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15022</v>
      </c>
      <c r="D26" s="353" t="s">
        <v>15578</v>
      </c>
      <c r="E26" s="60"/>
      <c r="F26" s="77" t="s">
        <v>6423</v>
      </c>
      <c r="G26" s="563" t="s">
        <v>696</v>
      </c>
      <c r="H26" s="60"/>
      <c r="I26" s="60"/>
      <c r="J26" s="60"/>
      <c r="L26" s="218">
        <v>45205</v>
      </c>
      <c r="M26" s="60" t="s">
        <v>14975</v>
      </c>
      <c r="N26" s="60" t="s">
        <v>15591</v>
      </c>
      <c r="O26" s="60" t="s">
        <v>15592</v>
      </c>
      <c r="P26" s="60"/>
      <c r="Q26" s="218" t="s">
        <v>15583</v>
      </c>
      <c r="R26" s="69" t="s">
        <v>8372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15022</v>
      </c>
      <c r="D27" s="353" t="s">
        <v>15593</v>
      </c>
      <c r="E27" s="60"/>
      <c r="F27" s="532">
        <v>44569</v>
      </c>
      <c r="G27" s="60" t="s">
        <v>1013</v>
      </c>
      <c r="H27" s="378" t="s">
        <v>1013</v>
      </c>
      <c r="I27" s="60"/>
      <c r="J27" s="60"/>
      <c r="L27" s="218">
        <v>45145</v>
      </c>
      <c r="M27" s="60" t="s">
        <v>15560</v>
      </c>
      <c r="N27" s="531" t="s">
        <v>16611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15022</v>
      </c>
      <c r="D28" s="625" t="s">
        <v>15576</v>
      </c>
      <c r="E28" s="60"/>
      <c r="F28" s="77" t="s">
        <v>6428</v>
      </c>
      <c r="G28" s="60" t="s">
        <v>1013</v>
      </c>
      <c r="H28" s="378" t="s">
        <v>1013</v>
      </c>
      <c r="I28" s="60"/>
      <c r="J28" s="218">
        <v>45018</v>
      </c>
      <c r="K28" s="746" t="s">
        <v>14019</v>
      </c>
      <c r="L28" s="218">
        <v>45145</v>
      </c>
      <c r="M28" s="60" t="s">
        <v>15560</v>
      </c>
      <c r="N28" s="531" t="s">
        <v>16612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69" t="s">
        <v>6691</v>
      </c>
      <c r="C29" s="491" t="s">
        <v>14975</v>
      </c>
      <c r="D29" s="491" t="s">
        <v>12494</v>
      </c>
      <c r="E29" s="491"/>
      <c r="F29" s="704">
        <v>44813</v>
      </c>
      <c r="G29" s="491" t="s">
        <v>696</v>
      </c>
      <c r="H29" s="592" t="s">
        <v>556</v>
      </c>
      <c r="I29" s="60" t="s">
        <v>13732</v>
      </c>
      <c r="J29" s="60"/>
      <c r="L29" s="60" t="s">
        <v>16828</v>
      </c>
      <c r="M29" s="60" t="s">
        <v>14975</v>
      </c>
      <c r="N29" s="60" t="s">
        <v>16832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6691</v>
      </c>
      <c r="C30" s="60" t="s">
        <v>14975</v>
      </c>
      <c r="D30" s="378" t="s">
        <v>12497</v>
      </c>
      <c r="E30" s="60"/>
      <c r="F30" s="532">
        <v>44813</v>
      </c>
      <c r="G30" s="60" t="s">
        <v>696</v>
      </c>
      <c r="H30" s="497" t="s">
        <v>556</v>
      </c>
      <c r="I30" s="218">
        <v>44813</v>
      </c>
      <c r="J30" s="60"/>
      <c r="L30" s="60" t="s">
        <v>16828</v>
      </c>
      <c r="M30" s="60" t="s">
        <v>14975</v>
      </c>
      <c r="N30" s="60" t="s">
        <v>15632</v>
      </c>
      <c r="O30" s="60" t="s">
        <v>9131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6691</v>
      </c>
      <c r="C31" s="60" t="s">
        <v>14975</v>
      </c>
      <c r="D31" s="491" t="s">
        <v>15572</v>
      </c>
      <c r="E31" s="60"/>
      <c r="F31" s="77" t="s">
        <v>6722</v>
      </c>
      <c r="G31" s="364" t="s">
        <v>14245</v>
      </c>
      <c r="H31" s="497" t="s">
        <v>556</v>
      </c>
      <c r="I31" s="60" t="s">
        <v>6722</v>
      </c>
      <c r="J31" s="218">
        <v>45200</v>
      </c>
      <c r="K31" t="s">
        <v>15552</v>
      </c>
      <c r="L31" s="60" t="s">
        <v>16828</v>
      </c>
      <c r="M31" s="60" t="s">
        <v>14975</v>
      </c>
      <c r="N31" s="60" t="s">
        <v>16833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6691</v>
      </c>
      <c r="C32" s="60" t="s">
        <v>14975</v>
      </c>
      <c r="D32" s="491" t="s">
        <v>15594</v>
      </c>
      <c r="E32" s="60"/>
      <c r="F32" s="77" t="s">
        <v>6722</v>
      </c>
      <c r="G32" s="364" t="s">
        <v>14245</v>
      </c>
      <c r="H32" s="497" t="s">
        <v>556</v>
      </c>
      <c r="I32" s="60" t="s">
        <v>6722</v>
      </c>
      <c r="J32" s="218">
        <v>45200</v>
      </c>
      <c r="K32" t="s">
        <v>15595</v>
      </c>
      <c r="L32" s="60" t="s">
        <v>16828</v>
      </c>
      <c r="M32" s="60" t="s">
        <v>15022</v>
      </c>
      <c r="N32" s="353" t="s">
        <v>16834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15022</v>
      </c>
      <c r="D33" s="353" t="s">
        <v>15596</v>
      </c>
      <c r="E33" s="60"/>
      <c r="F33" s="77" t="s">
        <v>453</v>
      </c>
      <c r="G33" s="60" t="s">
        <v>696</v>
      </c>
      <c r="H33" s="378" t="s">
        <v>1013</v>
      </c>
      <c r="I33" s="60"/>
      <c r="J33" s="60"/>
      <c r="L33" s="60" t="s">
        <v>16828</v>
      </c>
      <c r="M33" s="60" t="s">
        <v>15022</v>
      </c>
      <c r="N33" s="353" t="s">
        <v>16835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15022</v>
      </c>
      <c r="D34" s="353" t="s">
        <v>15597</v>
      </c>
      <c r="E34" s="60"/>
      <c r="F34" s="77" t="s">
        <v>453</v>
      </c>
      <c r="G34" s="60" t="s">
        <v>696</v>
      </c>
      <c r="H34" s="378" t="s">
        <v>1013</v>
      </c>
      <c r="I34" s="60"/>
      <c r="J34" s="60"/>
      <c r="L34" s="60" t="s">
        <v>16828</v>
      </c>
      <c r="M34" s="60" t="s">
        <v>15560</v>
      </c>
      <c r="N34" s="531" t="s">
        <v>16836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69" t="s">
        <v>473</v>
      </c>
      <c r="C35" s="491" t="s">
        <v>15022</v>
      </c>
      <c r="D35" s="625" t="s">
        <v>15598</v>
      </c>
      <c r="E35" s="491" t="s">
        <v>15599</v>
      </c>
      <c r="F35" s="704">
        <v>44572</v>
      </c>
      <c r="G35" s="491" t="s">
        <v>15600</v>
      </c>
      <c r="H35" s="491" t="s">
        <v>1013</v>
      </c>
      <c r="I35" s="60"/>
      <c r="J35" s="60" t="s">
        <v>15601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15022</v>
      </c>
      <c r="D36" s="353" t="s">
        <v>15602</v>
      </c>
      <c r="E36" s="60"/>
      <c r="F36" s="532">
        <v>44572</v>
      </c>
      <c r="G36" s="60" t="s">
        <v>15600</v>
      </c>
      <c r="H36" s="378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15022</v>
      </c>
      <c r="D37" s="378" t="s">
        <v>15603</v>
      </c>
      <c r="E37" s="378" t="s">
        <v>15604</v>
      </c>
      <c r="F37" s="77" t="s">
        <v>6996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15022</v>
      </c>
      <c r="D38" s="353" t="s">
        <v>15605</v>
      </c>
      <c r="E38" s="60"/>
      <c r="F38" s="77" t="s">
        <v>6996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15022</v>
      </c>
      <c r="D39" s="353" t="s">
        <v>15606</v>
      </c>
      <c r="E39" s="60"/>
      <c r="F39" s="77" t="s">
        <v>7180</v>
      </c>
      <c r="G39" s="56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15022</v>
      </c>
      <c r="D40" s="353" t="s">
        <v>15607</v>
      </c>
      <c r="E40" s="60"/>
      <c r="F40" s="77" t="s">
        <v>7180</v>
      </c>
      <c r="G40" s="563" t="s">
        <v>696</v>
      </c>
      <c r="H40" s="497" t="s">
        <v>6686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32">
        <v>44603</v>
      </c>
      <c r="C41" s="60" t="s">
        <v>15022</v>
      </c>
      <c r="D41" s="386" t="s">
        <v>13031</v>
      </c>
      <c r="E41" s="60"/>
      <c r="F41" s="532">
        <v>44603</v>
      </c>
      <c r="G41" s="563" t="s">
        <v>696</v>
      </c>
      <c r="H41" s="497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32">
        <v>44603</v>
      </c>
      <c r="C42" s="60" t="s">
        <v>15022</v>
      </c>
      <c r="D42" s="386" t="s">
        <v>13033</v>
      </c>
      <c r="E42" s="60"/>
      <c r="F42" s="532">
        <v>44603</v>
      </c>
      <c r="G42" s="563" t="s">
        <v>696</v>
      </c>
      <c r="H42" s="497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32">
        <v>44603</v>
      </c>
      <c r="C43" s="60" t="s">
        <v>15022</v>
      </c>
      <c r="D43" s="60" t="s">
        <v>13034</v>
      </c>
      <c r="E43" s="60"/>
      <c r="F43" s="532">
        <v>44603</v>
      </c>
      <c r="G43" s="563" t="s">
        <v>696</v>
      </c>
      <c r="H43" s="497" t="s">
        <v>6686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32">
        <v>44603</v>
      </c>
      <c r="C44" s="60" t="s">
        <v>15022</v>
      </c>
      <c r="D44" s="60" t="s">
        <v>13035</v>
      </c>
      <c r="E44" s="60"/>
      <c r="F44" s="532">
        <v>44603</v>
      </c>
      <c r="G44" s="563" t="s">
        <v>696</v>
      </c>
      <c r="H44" s="497" t="s">
        <v>6686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32">
        <v>44662</v>
      </c>
      <c r="C45" s="60" t="s">
        <v>15022</v>
      </c>
      <c r="D45" s="60" t="s">
        <v>15608</v>
      </c>
      <c r="E45" s="60" t="s">
        <v>15609</v>
      </c>
      <c r="F45" s="77" t="s">
        <v>8102</v>
      </c>
      <c r="G45" s="563" t="s">
        <v>696</v>
      </c>
      <c r="H45" s="497" t="s">
        <v>6686</v>
      </c>
      <c r="I45" s="60" t="s">
        <v>8130</v>
      </c>
      <c r="J45" s="60"/>
      <c r="K45">
        <v>12</v>
      </c>
    </row>
    <row r="46" spans="1:19" x14ac:dyDescent="0.25">
      <c r="A46" s="60">
        <v>44</v>
      </c>
      <c r="B46" s="532">
        <v>44662</v>
      </c>
      <c r="C46" s="60" t="s">
        <v>15022</v>
      </c>
      <c r="D46" s="644" t="s">
        <v>15610</v>
      </c>
      <c r="E46" s="378" t="s">
        <v>13638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32">
        <v>44662</v>
      </c>
      <c r="C47" s="60" t="s">
        <v>15022</v>
      </c>
      <c r="D47" s="60" t="s">
        <v>15611</v>
      </c>
      <c r="E47" s="60" t="s">
        <v>15612</v>
      </c>
      <c r="F47" s="77" t="s">
        <v>8102</v>
      </c>
      <c r="G47" s="563" t="s">
        <v>696</v>
      </c>
      <c r="H47" s="497" t="s">
        <v>6686</v>
      </c>
      <c r="I47" s="60" t="s">
        <v>8130</v>
      </c>
      <c r="J47" s="60"/>
      <c r="K47">
        <v>12</v>
      </c>
    </row>
    <row r="48" spans="1:19" x14ac:dyDescent="0.25">
      <c r="A48" s="60">
        <v>46</v>
      </c>
      <c r="B48" s="532">
        <v>44662</v>
      </c>
      <c r="C48" s="60" t="s">
        <v>15022</v>
      </c>
      <c r="D48" s="60" t="s">
        <v>15613</v>
      </c>
      <c r="E48" s="60"/>
      <c r="F48" s="77" t="s">
        <v>7709</v>
      </c>
      <c r="G48" s="86" t="s">
        <v>687</v>
      </c>
      <c r="H48" s="378" t="s">
        <v>1013</v>
      </c>
      <c r="I48" s="60" t="s">
        <v>7709</v>
      </c>
      <c r="J48" s="60"/>
      <c r="K48">
        <v>11</v>
      </c>
    </row>
    <row r="49" spans="1:11" x14ac:dyDescent="0.25">
      <c r="A49" s="60">
        <v>47</v>
      </c>
      <c r="B49" s="532">
        <v>44662</v>
      </c>
      <c r="C49" s="60" t="s">
        <v>15022</v>
      </c>
      <c r="D49" s="378" t="s">
        <v>13161</v>
      </c>
      <c r="E49" s="60"/>
      <c r="F49" s="77" t="s">
        <v>7673</v>
      </c>
      <c r="G49" s="563" t="s">
        <v>696</v>
      </c>
      <c r="H49" s="497" t="s">
        <v>556</v>
      </c>
      <c r="I49" s="60" t="s">
        <v>7673</v>
      </c>
      <c r="J49" s="60"/>
      <c r="K49">
        <v>11</v>
      </c>
    </row>
    <row r="50" spans="1:11" x14ac:dyDescent="0.25">
      <c r="A50" s="60">
        <v>48</v>
      </c>
      <c r="B50" s="532">
        <v>44662</v>
      </c>
      <c r="C50" s="60" t="s">
        <v>15022</v>
      </c>
      <c r="D50" s="491" t="s">
        <v>13163</v>
      </c>
      <c r="E50" s="491"/>
      <c r="F50" s="669" t="s">
        <v>7673</v>
      </c>
      <c r="G50" s="616" t="s">
        <v>696</v>
      </c>
      <c r="H50" s="592" t="s">
        <v>556</v>
      </c>
      <c r="I50" s="491" t="s">
        <v>7673</v>
      </c>
      <c r="J50" s="491" t="s">
        <v>2529</v>
      </c>
      <c r="K50">
        <v>11</v>
      </c>
    </row>
    <row r="51" spans="1:11" x14ac:dyDescent="0.25">
      <c r="A51" s="60">
        <v>49</v>
      </c>
      <c r="B51" s="532">
        <v>44986</v>
      </c>
      <c r="C51" s="60" t="s">
        <v>14975</v>
      </c>
      <c r="D51" s="531" t="s">
        <v>15614</v>
      </c>
      <c r="E51" s="60" t="s">
        <v>15615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32">
        <v>44986</v>
      </c>
      <c r="C52" s="60" t="s">
        <v>14975</v>
      </c>
      <c r="D52" s="531" t="s">
        <v>15616</v>
      </c>
      <c r="E52" s="60" t="s">
        <v>15617</v>
      </c>
      <c r="F52" s="53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32">
        <v>44986</v>
      </c>
      <c r="C53" s="60" t="s">
        <v>14975</v>
      </c>
      <c r="D53" s="60" t="s">
        <v>15618</v>
      </c>
      <c r="E53" s="60" t="s">
        <v>15619</v>
      </c>
      <c r="F53" s="53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32">
        <v>44986</v>
      </c>
      <c r="C54" s="60" t="s">
        <v>14975</v>
      </c>
      <c r="D54" s="60" t="s">
        <v>15620</v>
      </c>
      <c r="E54" s="60" t="s">
        <v>15621</v>
      </c>
      <c r="F54" s="77" t="s">
        <v>397</v>
      </c>
      <c r="G54" s="86" t="s">
        <v>687</v>
      </c>
      <c r="H54" s="86" t="s">
        <v>15563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14975</v>
      </c>
      <c r="D55" s="674" t="s">
        <v>15622</v>
      </c>
      <c r="E55" s="60" t="s">
        <v>15623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14975</v>
      </c>
      <c r="D56" s="674" t="s">
        <v>15624</v>
      </c>
      <c r="E56" s="60" t="s">
        <v>15625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14975</v>
      </c>
      <c r="D57" s="674" t="s">
        <v>15626</v>
      </c>
      <c r="E57" s="60" t="s">
        <v>15627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14975</v>
      </c>
      <c r="D58" s="674" t="s">
        <v>15628</v>
      </c>
      <c r="E58" s="60" t="s">
        <v>15629</v>
      </c>
      <c r="F58" s="77" t="s">
        <v>1395</v>
      </c>
      <c r="G58" s="86" t="s">
        <v>687</v>
      </c>
      <c r="H58" s="86" t="s">
        <v>15563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14975</v>
      </c>
      <c r="D59" s="674" t="s">
        <v>15630</v>
      </c>
      <c r="E59" s="60" t="s">
        <v>15631</v>
      </c>
      <c r="F59" s="53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14975</v>
      </c>
      <c r="D60" s="60" t="s">
        <v>15632</v>
      </c>
      <c r="E60" s="60" t="s">
        <v>9131</v>
      </c>
      <c r="F60" s="532">
        <v>45172</v>
      </c>
      <c r="G60" s="86" t="s">
        <v>687</v>
      </c>
      <c r="H60" s="386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14975</v>
      </c>
      <c r="D61" s="60" t="s">
        <v>15633</v>
      </c>
      <c r="E61" s="60" t="s">
        <v>8969</v>
      </c>
      <c r="F61" s="77" t="s">
        <v>1999</v>
      </c>
      <c r="G61" s="86" t="s">
        <v>687</v>
      </c>
      <c r="H61" s="386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14975</v>
      </c>
      <c r="D62" s="60" t="s">
        <v>15634</v>
      </c>
      <c r="E62" s="60" t="s">
        <v>8971</v>
      </c>
      <c r="F62" s="77" t="s">
        <v>1999</v>
      </c>
      <c r="G62" s="86" t="s">
        <v>687</v>
      </c>
      <c r="H62" s="386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14975</v>
      </c>
      <c r="D63" s="60" t="s">
        <v>15635</v>
      </c>
      <c r="E63" s="60" t="s">
        <v>9133</v>
      </c>
      <c r="F63" s="532">
        <v>45172</v>
      </c>
      <c r="G63" s="86" t="s">
        <v>687</v>
      </c>
      <c r="H63" s="386" t="s">
        <v>15636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14975</v>
      </c>
      <c r="D64" s="60" t="s">
        <v>15637</v>
      </c>
      <c r="E64" s="60" t="s">
        <v>9134</v>
      </c>
      <c r="F64" s="532">
        <v>45172</v>
      </c>
      <c r="G64" s="86" t="s">
        <v>687</v>
      </c>
      <c r="H64" s="386" t="s">
        <v>15636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14975</v>
      </c>
      <c r="D65" s="60" t="s">
        <v>15638</v>
      </c>
      <c r="E65" s="60" t="s">
        <v>9223</v>
      </c>
      <c r="F65" s="77" t="s">
        <v>2417</v>
      </c>
      <c r="G65" s="86" t="s">
        <v>106</v>
      </c>
      <c r="H65" s="60" t="s">
        <v>6686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14975</v>
      </c>
      <c r="D66" s="60" t="s">
        <v>15639</v>
      </c>
      <c r="E66" s="60" t="s">
        <v>9396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14975</v>
      </c>
      <c r="D67" s="60" t="s">
        <v>15640</v>
      </c>
      <c r="E67" s="60" t="s">
        <v>9397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14975</v>
      </c>
      <c r="D68" s="60" t="s">
        <v>15641</v>
      </c>
      <c r="E68" s="60" t="s">
        <v>9398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14975</v>
      </c>
      <c r="D69" s="60" t="s">
        <v>15642</v>
      </c>
      <c r="E69" s="60" t="s">
        <v>9739</v>
      </c>
      <c r="F69" s="532">
        <v>45235</v>
      </c>
      <c r="G69" s="86" t="s">
        <v>687</v>
      </c>
      <c r="H69" s="60" t="s">
        <v>6686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14975</v>
      </c>
      <c r="D70" s="60" t="s">
        <v>15643</v>
      </c>
      <c r="E70" s="60" t="s">
        <v>9741</v>
      </c>
      <c r="F70" s="532">
        <v>45235</v>
      </c>
      <c r="G70" s="86" t="s">
        <v>687</v>
      </c>
      <c r="H70" s="60" t="s">
        <v>6686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14975</v>
      </c>
      <c r="D71" s="60" t="s">
        <v>15644</v>
      </c>
      <c r="E71" s="60" t="s">
        <v>9742</v>
      </c>
      <c r="F71" s="532">
        <v>45235</v>
      </c>
      <c r="G71" s="86" t="s">
        <v>687</v>
      </c>
      <c r="H71" s="60" t="s">
        <v>6686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14975</v>
      </c>
      <c r="D72" s="60" t="s">
        <v>15645</v>
      </c>
      <c r="E72" s="60" t="s">
        <v>9743</v>
      </c>
      <c r="F72" s="532">
        <v>45235</v>
      </c>
      <c r="G72" s="86" t="s">
        <v>687</v>
      </c>
      <c r="H72" s="60" t="s">
        <v>6686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14975</v>
      </c>
      <c r="D73" s="60" t="s">
        <v>15646</v>
      </c>
      <c r="E73" s="60" t="s">
        <v>9782</v>
      </c>
      <c r="F73" s="77" t="s">
        <v>3205</v>
      </c>
      <c r="G73" s="86" t="s">
        <v>7681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14975</v>
      </c>
      <c r="D74" s="60" t="s">
        <v>15647</v>
      </c>
      <c r="E74" s="60" t="s">
        <v>9880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14975</v>
      </c>
      <c r="D75" s="60" t="s">
        <v>15648</v>
      </c>
      <c r="E75" s="60" t="s">
        <v>9882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14975</v>
      </c>
      <c r="D76" s="60" t="s">
        <v>15649</v>
      </c>
      <c r="E76" s="60" t="s">
        <v>9922</v>
      </c>
      <c r="F76" s="77" t="s">
        <v>3445</v>
      </c>
      <c r="G76" s="86" t="s">
        <v>7681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14975</v>
      </c>
      <c r="D77" s="60" t="s">
        <v>15650</v>
      </c>
      <c r="E77" s="60" t="s">
        <v>9924</v>
      </c>
      <c r="F77" s="77" t="s">
        <v>3445</v>
      </c>
      <c r="G77" s="86" t="s">
        <v>7681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14975</v>
      </c>
      <c r="D78" s="60" t="s">
        <v>15651</v>
      </c>
      <c r="E78" s="60" t="s">
        <v>15652</v>
      </c>
      <c r="F78" s="532">
        <v>45113</v>
      </c>
      <c r="G78" s="86" t="s">
        <v>687</v>
      </c>
      <c r="H78" s="60" t="s">
        <v>15653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14975</v>
      </c>
      <c r="D79" s="60" t="s">
        <v>15654</v>
      </c>
      <c r="E79" s="60" t="s">
        <v>15655</v>
      </c>
      <c r="F79" s="532">
        <v>45113</v>
      </c>
      <c r="G79" s="86" t="s">
        <v>687</v>
      </c>
      <c r="H79" s="60" t="s">
        <v>15653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14975</v>
      </c>
      <c r="D80" s="60" t="s">
        <v>15656</v>
      </c>
      <c r="E80" s="60" t="s">
        <v>10064</v>
      </c>
      <c r="F80" s="532">
        <v>45266</v>
      </c>
      <c r="G80" s="86" t="s">
        <v>7681</v>
      </c>
      <c r="H80" s="69" t="s">
        <v>10065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14975</v>
      </c>
      <c r="D81" s="60" t="s">
        <v>15657</v>
      </c>
      <c r="E81" s="60" t="s">
        <v>10066</v>
      </c>
      <c r="F81" s="532">
        <v>45266</v>
      </c>
      <c r="G81" s="86" t="s">
        <v>7681</v>
      </c>
      <c r="H81" s="69" t="s">
        <v>10065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14975</v>
      </c>
      <c r="D82" s="60" t="s">
        <v>15658</v>
      </c>
      <c r="E82" s="60" t="s">
        <v>10147</v>
      </c>
      <c r="F82" s="77" t="s">
        <v>3734</v>
      </c>
      <c r="G82" s="86" t="s">
        <v>15659</v>
      </c>
      <c r="H82" s="386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14975</v>
      </c>
      <c r="D83" s="60" t="s">
        <v>15660</v>
      </c>
      <c r="E83" s="60" t="s">
        <v>10150</v>
      </c>
      <c r="F83" s="77" t="s">
        <v>3734</v>
      </c>
      <c r="G83" s="86" t="s">
        <v>15659</v>
      </c>
      <c r="H83" s="386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14975</v>
      </c>
      <c r="D84" s="60" t="s">
        <v>15661</v>
      </c>
      <c r="E84" s="60" t="s">
        <v>42</v>
      </c>
      <c r="F84" s="77" t="s">
        <v>3873</v>
      </c>
      <c r="G84" s="86" t="s">
        <v>7681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14975</v>
      </c>
      <c r="D85" s="60" t="s">
        <v>15662</v>
      </c>
      <c r="E85" s="60" t="s">
        <v>53</v>
      </c>
      <c r="F85" s="77" t="s">
        <v>3873</v>
      </c>
      <c r="G85" s="86" t="s">
        <v>7681</v>
      </c>
      <c r="H85" s="60" t="s">
        <v>556</v>
      </c>
      <c r="I85" s="60"/>
      <c r="J85" s="60"/>
    </row>
    <row r="86" spans="1:10" x14ac:dyDescent="0.25">
      <c r="A86" s="60">
        <v>84</v>
      </c>
      <c r="B86" s="532">
        <v>45023</v>
      </c>
      <c r="C86" s="60" t="s">
        <v>14975</v>
      </c>
      <c r="D86" s="60" t="s">
        <v>16435</v>
      </c>
      <c r="E86" s="60" t="s">
        <v>16441</v>
      </c>
      <c r="F86" s="532">
        <v>45206</v>
      </c>
      <c r="G86" s="86" t="s">
        <v>7681</v>
      </c>
      <c r="H86" s="60"/>
      <c r="I86" s="60"/>
      <c r="J86" s="60"/>
    </row>
    <row r="87" spans="1:10" x14ac:dyDescent="0.25">
      <c r="A87" s="60">
        <v>85</v>
      </c>
      <c r="B87" s="532">
        <v>45023</v>
      </c>
      <c r="C87" s="60" t="s">
        <v>14975</v>
      </c>
      <c r="D87" s="60" t="s">
        <v>16436</v>
      </c>
      <c r="E87" s="60" t="s">
        <v>16442</v>
      </c>
      <c r="F87" s="588">
        <v>45023</v>
      </c>
      <c r="G87" s="86" t="s">
        <v>15659</v>
      </c>
      <c r="H87" s="60" t="s">
        <v>1013</v>
      </c>
      <c r="I87" s="60"/>
      <c r="J87" s="60"/>
    </row>
    <row r="88" spans="1:10" x14ac:dyDescent="0.25">
      <c r="A88" s="60">
        <v>86</v>
      </c>
      <c r="B88" s="532">
        <v>45023</v>
      </c>
      <c r="C88" s="60" t="s">
        <v>14975</v>
      </c>
      <c r="D88" s="60" t="s">
        <v>16437</v>
      </c>
      <c r="E88" s="60" t="s">
        <v>16443</v>
      </c>
      <c r="F88" s="532">
        <v>45206</v>
      </c>
      <c r="G88" s="86" t="s">
        <v>7681</v>
      </c>
      <c r="H88" s="60"/>
      <c r="I88" s="60"/>
      <c r="J88" s="60"/>
    </row>
    <row r="89" spans="1:10" x14ac:dyDescent="0.25">
      <c r="A89" s="60">
        <v>87</v>
      </c>
      <c r="B89" s="532">
        <v>45023</v>
      </c>
      <c r="C89" s="60" t="s">
        <v>14975</v>
      </c>
      <c r="D89" s="60" t="s">
        <v>16438</v>
      </c>
      <c r="E89" s="60" t="s">
        <v>16444</v>
      </c>
      <c r="F89" s="588">
        <v>45023</v>
      </c>
      <c r="G89" s="86" t="s">
        <v>15659</v>
      </c>
      <c r="H89" s="60" t="s">
        <v>1013</v>
      </c>
      <c r="I89" s="60"/>
      <c r="J89" s="60"/>
    </row>
    <row r="90" spans="1:10" x14ac:dyDescent="0.25">
      <c r="A90" s="60">
        <v>88</v>
      </c>
      <c r="B90" s="532">
        <v>45023</v>
      </c>
      <c r="C90" s="60" t="s">
        <v>14975</v>
      </c>
      <c r="D90" s="60" t="s">
        <v>16439</v>
      </c>
      <c r="E90" s="60" t="s">
        <v>16445</v>
      </c>
      <c r="F90" s="532">
        <v>45206</v>
      </c>
      <c r="G90" s="86" t="s">
        <v>7681</v>
      </c>
      <c r="H90" s="60"/>
      <c r="I90" s="60"/>
      <c r="J90" s="60"/>
    </row>
    <row r="91" spans="1:10" x14ac:dyDescent="0.25">
      <c r="A91" s="60">
        <v>89</v>
      </c>
      <c r="B91" s="532">
        <v>45023</v>
      </c>
      <c r="C91" s="60" t="s">
        <v>14975</v>
      </c>
      <c r="D91" s="60" t="s">
        <v>16440</v>
      </c>
      <c r="E91" s="60" t="s">
        <v>16446</v>
      </c>
      <c r="F91" s="532">
        <v>45206</v>
      </c>
      <c r="G91" s="86" t="s">
        <v>7681</v>
      </c>
      <c r="H91" s="60"/>
      <c r="I91" s="60"/>
      <c r="J91" s="60"/>
    </row>
    <row r="92" spans="1:10" x14ac:dyDescent="0.25">
      <c r="A92" s="60">
        <v>90</v>
      </c>
      <c r="B92" s="532">
        <v>45237</v>
      </c>
      <c r="C92" s="60" t="s">
        <v>14975</v>
      </c>
      <c r="D92" s="60" t="s">
        <v>16668</v>
      </c>
      <c r="E92" s="60" t="s">
        <v>16674</v>
      </c>
      <c r="F92" s="532">
        <v>45267</v>
      </c>
      <c r="G92" s="86" t="s">
        <v>687</v>
      </c>
      <c r="H92" s="60" t="s">
        <v>16715</v>
      </c>
      <c r="I92" s="60"/>
      <c r="J92" s="60"/>
    </row>
    <row r="93" spans="1:10" x14ac:dyDescent="0.25">
      <c r="A93" s="60">
        <v>91</v>
      </c>
      <c r="B93" s="532">
        <v>45237</v>
      </c>
      <c r="C93" s="60" t="s">
        <v>14975</v>
      </c>
      <c r="D93" s="60" t="s">
        <v>16669</v>
      </c>
      <c r="E93" s="60" t="s">
        <v>16675</v>
      </c>
      <c r="F93" s="532">
        <v>45267</v>
      </c>
      <c r="G93" s="86" t="s">
        <v>687</v>
      </c>
      <c r="H93" s="60" t="s">
        <v>16715</v>
      </c>
      <c r="I93" s="60"/>
      <c r="J93" s="60"/>
    </row>
    <row r="94" spans="1:10" x14ac:dyDescent="0.25">
      <c r="A94" s="60">
        <v>92</v>
      </c>
      <c r="B94" s="532">
        <v>45237</v>
      </c>
      <c r="C94" s="60" t="s">
        <v>14975</v>
      </c>
      <c r="D94" s="60" t="s">
        <v>16670</v>
      </c>
      <c r="E94" s="60" t="s">
        <v>16676</v>
      </c>
      <c r="F94" s="532">
        <v>45267</v>
      </c>
      <c r="G94" s="86" t="s">
        <v>687</v>
      </c>
      <c r="H94" s="60" t="s">
        <v>10065</v>
      </c>
      <c r="I94" s="60"/>
      <c r="J94" s="60"/>
    </row>
    <row r="95" spans="1:10" x14ac:dyDescent="0.25">
      <c r="A95" s="60">
        <v>93</v>
      </c>
      <c r="B95" s="532">
        <v>45237</v>
      </c>
      <c r="C95" s="60" t="s">
        <v>14975</v>
      </c>
      <c r="D95" s="60" t="s">
        <v>16671</v>
      </c>
      <c r="E95" s="60" t="s">
        <v>16677</v>
      </c>
      <c r="F95" s="532">
        <v>45267</v>
      </c>
      <c r="G95" s="86" t="s">
        <v>687</v>
      </c>
      <c r="H95" s="60" t="s">
        <v>10065</v>
      </c>
      <c r="I95" s="60"/>
      <c r="J95" s="60"/>
    </row>
    <row r="96" spans="1:10" x14ac:dyDescent="0.25">
      <c r="A96" s="60">
        <v>94</v>
      </c>
      <c r="B96" s="532">
        <v>45237</v>
      </c>
      <c r="C96" s="60" t="s">
        <v>14975</v>
      </c>
      <c r="D96" s="60" t="s">
        <v>16672</v>
      </c>
      <c r="E96" s="60" t="s">
        <v>16678</v>
      </c>
      <c r="F96" s="77" t="s">
        <v>16828</v>
      </c>
      <c r="G96" s="60" t="s">
        <v>106</v>
      </c>
      <c r="H96" s="60"/>
      <c r="I96" s="60"/>
      <c r="J96" s="60"/>
    </row>
    <row r="97" spans="1:10" x14ac:dyDescent="0.25">
      <c r="A97" s="60">
        <v>95</v>
      </c>
      <c r="B97" s="532">
        <v>45237</v>
      </c>
      <c r="C97" s="60" t="s">
        <v>14975</v>
      </c>
      <c r="D97" s="60" t="s">
        <v>16673</v>
      </c>
      <c r="E97" s="60" t="s">
        <v>16679</v>
      </c>
      <c r="F97" s="77" t="s">
        <v>16828</v>
      </c>
      <c r="G97" s="60" t="s">
        <v>106</v>
      </c>
      <c r="H97" s="60"/>
      <c r="I97" s="60"/>
      <c r="J97" s="60"/>
    </row>
    <row r="98" spans="1:10" x14ac:dyDescent="0.25">
      <c r="A98" s="60">
        <v>96</v>
      </c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>
        <v>97</v>
      </c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>
        <v>98</v>
      </c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>
        <v>99</v>
      </c>
      <c r="B101" s="77"/>
      <c r="C101" s="60"/>
      <c r="D101" s="60"/>
      <c r="E101" s="60"/>
      <c r="F101" s="77"/>
      <c r="G101" s="60"/>
      <c r="H101" s="60"/>
      <c r="I101" s="60"/>
      <c r="J101" s="60"/>
    </row>
    <row r="102" spans="1:10" x14ac:dyDescent="0.25">
      <c r="A102" s="60">
        <v>100</v>
      </c>
      <c r="B102" s="77"/>
      <c r="C102" s="60"/>
      <c r="D102" s="60"/>
      <c r="E102" s="60"/>
      <c r="F102" s="77"/>
      <c r="G102" s="60"/>
      <c r="H102" s="60"/>
      <c r="I102" s="60"/>
      <c r="J102" s="60"/>
    </row>
  </sheetData>
  <autoFilter ref="A2:S9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77" activePane="bottomLeft" state="frozen"/>
      <selection pane="bottomLeft" activeCell="P186" sqref="P18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37" t="s">
        <v>15663</v>
      </c>
      <c r="C1" s="692"/>
      <c r="D1" s="693"/>
      <c r="M1" s="694" t="s">
        <v>13831</v>
      </c>
    </row>
    <row r="2" spans="1:21" ht="15.75" thickBot="1" x14ac:dyDescent="0.3">
      <c r="A2" s="714" t="s">
        <v>3</v>
      </c>
      <c r="B2" s="717" t="s">
        <v>17</v>
      </c>
      <c r="C2" s="716"/>
      <c r="D2" s="714" t="s">
        <v>14967</v>
      </c>
      <c r="E2" s="717" t="s">
        <v>14968</v>
      </c>
      <c r="F2" s="716" t="s">
        <v>14969</v>
      </c>
      <c r="G2" s="716" t="s">
        <v>14970</v>
      </c>
      <c r="H2" s="716" t="s">
        <v>23</v>
      </c>
      <c r="I2" s="716" t="s">
        <v>578</v>
      </c>
      <c r="J2" s="702" t="s">
        <v>15401</v>
      </c>
      <c r="K2" s="702" t="s">
        <v>15402</v>
      </c>
      <c r="M2" s="700" t="s">
        <v>14970</v>
      </c>
      <c r="N2" s="738" t="s">
        <v>14967</v>
      </c>
      <c r="O2" s="747" t="s">
        <v>14968</v>
      </c>
      <c r="P2" s="739" t="s">
        <v>15664</v>
      </c>
      <c r="Q2" s="740" t="s">
        <v>17</v>
      </c>
      <c r="R2" s="702" t="s">
        <v>578</v>
      </c>
      <c r="S2" s="702"/>
      <c r="T2" s="702" t="s">
        <v>546</v>
      </c>
      <c r="U2" s="748"/>
    </row>
    <row r="3" spans="1:21" ht="15.75" thickTop="1" x14ac:dyDescent="0.25">
      <c r="A3" s="80">
        <v>1</v>
      </c>
      <c r="B3" s="532">
        <v>44835</v>
      </c>
      <c r="C3" s="532"/>
      <c r="D3" s="60" t="s">
        <v>14975</v>
      </c>
      <c r="E3" s="77" t="s">
        <v>15873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14975</v>
      </c>
      <c r="O3" s="65" t="s">
        <v>15665</v>
      </c>
      <c r="P3" s="518"/>
      <c r="Q3" s="74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32">
        <v>44835</v>
      </c>
      <c r="C4" s="532"/>
      <c r="D4" s="60" t="s">
        <v>14982</v>
      </c>
      <c r="E4" s="77" t="s">
        <v>15875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14975</v>
      </c>
      <c r="O4" s="65" t="s">
        <v>15666</v>
      </c>
      <c r="P4" s="518"/>
      <c r="Q4" s="132" t="s">
        <v>7817</v>
      </c>
      <c r="R4" s="60" t="s">
        <v>106</v>
      </c>
      <c r="S4" s="60"/>
      <c r="T4" s="60" t="s">
        <v>7817</v>
      </c>
    </row>
    <row r="5" spans="1:21" x14ac:dyDescent="0.25">
      <c r="A5" s="60">
        <v>3</v>
      </c>
      <c r="B5" s="532">
        <v>44835</v>
      </c>
      <c r="C5" s="532"/>
      <c r="D5" s="60" t="s">
        <v>14982</v>
      </c>
      <c r="E5" s="77" t="s">
        <v>15877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14975</v>
      </c>
      <c r="O5" s="65" t="s">
        <v>15667</v>
      </c>
      <c r="P5" s="518"/>
      <c r="Q5" s="132" t="s">
        <v>7817</v>
      </c>
      <c r="R5" s="60" t="s">
        <v>106</v>
      </c>
      <c r="S5" s="60"/>
      <c r="T5" s="60" t="s">
        <v>7817</v>
      </c>
    </row>
    <row r="6" spans="1:21" x14ac:dyDescent="0.25">
      <c r="A6" s="60">
        <v>4</v>
      </c>
      <c r="B6" s="532">
        <v>44835</v>
      </c>
      <c r="C6" s="532"/>
      <c r="D6" s="60" t="s">
        <v>14975</v>
      </c>
      <c r="E6" s="77" t="s">
        <v>15879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14975</v>
      </c>
      <c r="O6" s="65" t="s">
        <v>15668</v>
      </c>
      <c r="P6" s="518"/>
      <c r="Q6" s="132" t="s">
        <v>7817</v>
      </c>
      <c r="R6" s="60" t="s">
        <v>106</v>
      </c>
      <c r="S6" s="60"/>
      <c r="T6" s="60" t="s">
        <v>7817</v>
      </c>
    </row>
    <row r="7" spans="1:21" x14ac:dyDescent="0.25">
      <c r="A7" s="60">
        <v>5</v>
      </c>
      <c r="B7" s="532" t="s">
        <v>13892</v>
      </c>
      <c r="C7" s="532"/>
      <c r="D7" s="60" t="s">
        <v>15022</v>
      </c>
      <c r="E7" s="77">
        <v>1518</v>
      </c>
      <c r="F7" s="60"/>
      <c r="G7" s="218" t="s">
        <v>13898</v>
      </c>
      <c r="H7" s="60" t="s">
        <v>696</v>
      </c>
      <c r="I7" s="60"/>
      <c r="J7" s="60"/>
      <c r="K7" s="60"/>
      <c r="M7" s="218">
        <v>44906</v>
      </c>
      <c r="N7" s="79" t="s">
        <v>14975</v>
      </c>
      <c r="O7" s="65" t="s">
        <v>15669</v>
      </c>
      <c r="P7" s="518"/>
      <c r="Q7" s="132" t="s">
        <v>7817</v>
      </c>
      <c r="R7" s="60" t="s">
        <v>106</v>
      </c>
      <c r="S7" s="60"/>
      <c r="T7" s="60" t="s">
        <v>7817</v>
      </c>
    </row>
    <row r="8" spans="1:21" x14ac:dyDescent="0.25">
      <c r="A8" s="60">
        <v>6</v>
      </c>
      <c r="B8" s="532" t="s">
        <v>13892</v>
      </c>
      <c r="C8" s="532"/>
      <c r="D8" s="60" t="s">
        <v>15022</v>
      </c>
      <c r="E8" s="77">
        <v>1418</v>
      </c>
      <c r="F8" s="60"/>
      <c r="G8" s="218" t="s">
        <v>13898</v>
      </c>
      <c r="H8" s="60" t="s">
        <v>696</v>
      </c>
      <c r="I8" s="60"/>
      <c r="J8" s="60"/>
      <c r="K8" s="60"/>
      <c r="M8" s="218">
        <v>44906</v>
      </c>
      <c r="N8" s="79" t="s">
        <v>15671</v>
      </c>
      <c r="O8" s="65" t="s">
        <v>15672</v>
      </c>
      <c r="P8" s="518"/>
      <c r="Q8" s="132" t="s">
        <v>7741</v>
      </c>
      <c r="R8" s="378" t="s">
        <v>3709</v>
      </c>
      <c r="S8" s="378"/>
      <c r="T8" s="60" t="s">
        <v>7762</v>
      </c>
    </row>
    <row r="9" spans="1:21" x14ac:dyDescent="0.25">
      <c r="A9" s="60">
        <v>7</v>
      </c>
      <c r="B9" s="532" t="s">
        <v>13892</v>
      </c>
      <c r="C9" s="532"/>
      <c r="D9" s="60" t="s">
        <v>14982</v>
      </c>
      <c r="E9" s="77" t="s">
        <v>15881</v>
      </c>
      <c r="F9" s="60"/>
      <c r="G9" s="218" t="s">
        <v>13898</v>
      </c>
      <c r="H9" s="60" t="s">
        <v>696</v>
      </c>
      <c r="I9" s="378" t="s">
        <v>9126</v>
      </c>
      <c r="J9" s="60"/>
      <c r="K9" s="60"/>
      <c r="M9" s="218">
        <v>44906</v>
      </c>
      <c r="N9" s="79" t="s">
        <v>14975</v>
      </c>
      <c r="O9" s="65" t="s">
        <v>15667</v>
      </c>
      <c r="P9" s="750"/>
      <c r="Q9" s="132" t="s">
        <v>7817</v>
      </c>
      <c r="R9" s="60" t="s">
        <v>106</v>
      </c>
      <c r="S9" s="60"/>
      <c r="T9" s="60" t="s">
        <v>7817</v>
      </c>
    </row>
    <row r="10" spans="1:21" x14ac:dyDescent="0.25">
      <c r="A10" s="60">
        <v>8</v>
      </c>
      <c r="B10" s="532" t="s">
        <v>13892</v>
      </c>
      <c r="C10" s="532"/>
      <c r="D10" s="60" t="s">
        <v>14982</v>
      </c>
      <c r="E10" s="77" t="s">
        <v>15883</v>
      </c>
      <c r="F10" s="60"/>
      <c r="G10" s="218" t="s">
        <v>13898</v>
      </c>
      <c r="H10" s="60" t="s">
        <v>696</v>
      </c>
      <c r="I10" s="378" t="s">
        <v>15670</v>
      </c>
      <c r="J10" s="60"/>
      <c r="K10" s="60"/>
      <c r="M10" s="218">
        <v>44906</v>
      </c>
      <c r="N10" s="79" t="s">
        <v>14975</v>
      </c>
      <c r="O10" s="65" t="s">
        <v>15666</v>
      </c>
      <c r="P10" s="750"/>
      <c r="Q10" s="132" t="s">
        <v>7817</v>
      </c>
      <c r="R10" s="60" t="s">
        <v>15673</v>
      </c>
      <c r="S10" s="60"/>
      <c r="T10" s="60" t="s">
        <v>7856</v>
      </c>
    </row>
    <row r="11" spans="1:21" x14ac:dyDescent="0.25">
      <c r="A11" s="60">
        <v>9</v>
      </c>
      <c r="B11" s="65" t="s">
        <v>4636</v>
      </c>
      <c r="C11" s="65"/>
      <c r="D11" s="60" t="s">
        <v>14975</v>
      </c>
      <c r="E11" s="507" t="s">
        <v>15885</v>
      </c>
      <c r="F11" s="60" t="s">
        <v>15886</v>
      </c>
      <c r="G11" s="218" t="s">
        <v>13898</v>
      </c>
      <c r="H11" s="60" t="s">
        <v>15094</v>
      </c>
      <c r="I11" s="60"/>
      <c r="J11" s="60"/>
      <c r="K11" s="60"/>
      <c r="M11" s="218">
        <v>44906</v>
      </c>
      <c r="N11" s="79" t="s">
        <v>15671</v>
      </c>
      <c r="O11" s="65" t="s">
        <v>15674</v>
      </c>
      <c r="P11" s="518"/>
      <c r="Q11" s="132" t="s">
        <v>7741</v>
      </c>
      <c r="R11" s="60" t="s">
        <v>552</v>
      </c>
      <c r="S11" s="60"/>
      <c r="T11" s="60" t="s">
        <v>7750</v>
      </c>
    </row>
    <row r="12" spans="1:21" x14ac:dyDescent="0.25">
      <c r="A12" s="60">
        <v>10</v>
      </c>
      <c r="B12" s="65" t="s">
        <v>4636</v>
      </c>
      <c r="C12" s="65"/>
      <c r="D12" s="60" t="s">
        <v>14975</v>
      </c>
      <c r="E12" s="507" t="s">
        <v>15887</v>
      </c>
      <c r="F12" s="60" t="s">
        <v>15888</v>
      </c>
      <c r="G12" s="218" t="s">
        <v>13898</v>
      </c>
      <c r="H12" s="60" t="s">
        <v>15094</v>
      </c>
      <c r="I12" s="60"/>
      <c r="J12" s="60"/>
      <c r="K12" s="60"/>
      <c r="M12" s="218">
        <v>44906</v>
      </c>
      <c r="N12" s="79" t="s">
        <v>15671</v>
      </c>
      <c r="O12" s="65" t="s">
        <v>15676</v>
      </c>
      <c r="P12" s="518"/>
      <c r="Q12" s="132" t="s">
        <v>7741</v>
      </c>
      <c r="R12" s="60" t="s">
        <v>552</v>
      </c>
      <c r="S12" s="60"/>
      <c r="T12" s="60" t="s">
        <v>7750</v>
      </c>
    </row>
    <row r="13" spans="1:21" x14ac:dyDescent="0.25">
      <c r="A13" s="60">
        <v>11</v>
      </c>
      <c r="B13" s="65" t="s">
        <v>4636</v>
      </c>
      <c r="C13" s="65"/>
      <c r="D13" s="60" t="s">
        <v>14975</v>
      </c>
      <c r="E13" s="507" t="s">
        <v>15889</v>
      </c>
      <c r="F13" s="60" t="s">
        <v>15890</v>
      </c>
      <c r="G13" s="218" t="s">
        <v>13898</v>
      </c>
      <c r="H13" s="60" t="s">
        <v>15094</v>
      </c>
      <c r="I13" s="60"/>
      <c r="J13" s="60"/>
      <c r="K13" s="60"/>
      <c r="M13" s="218">
        <v>44906</v>
      </c>
      <c r="N13" s="79" t="s">
        <v>14982</v>
      </c>
      <c r="O13" s="65" t="s">
        <v>15677</v>
      </c>
      <c r="P13" s="518"/>
      <c r="Q13" s="132" t="s">
        <v>7817</v>
      </c>
      <c r="R13" s="60" t="s">
        <v>106</v>
      </c>
      <c r="S13" s="60"/>
      <c r="T13" s="60" t="s">
        <v>7817</v>
      </c>
    </row>
    <row r="14" spans="1:21" x14ac:dyDescent="0.25">
      <c r="A14" s="60">
        <v>12</v>
      </c>
      <c r="B14" s="65" t="s">
        <v>4636</v>
      </c>
      <c r="C14" s="65"/>
      <c r="D14" s="60" t="s">
        <v>14975</v>
      </c>
      <c r="E14" s="77">
        <v>1312</v>
      </c>
      <c r="F14" s="60" t="s">
        <v>15891</v>
      </c>
      <c r="G14" s="218" t="s">
        <v>13898</v>
      </c>
      <c r="H14" s="60" t="s">
        <v>15094</v>
      </c>
      <c r="I14" s="60"/>
      <c r="J14" s="60"/>
      <c r="K14" s="60"/>
      <c r="L14" s="98"/>
      <c r="M14" s="218">
        <v>44906</v>
      </c>
      <c r="N14" s="79" t="s">
        <v>15678</v>
      </c>
      <c r="O14" s="65" t="s">
        <v>15679</v>
      </c>
      <c r="P14" s="518"/>
      <c r="Q14" s="132" t="s">
        <v>7741</v>
      </c>
      <c r="R14" s="378" t="s">
        <v>3709</v>
      </c>
      <c r="S14" s="378"/>
      <c r="T14" s="60" t="s">
        <v>7762</v>
      </c>
    </row>
    <row r="15" spans="1:21" x14ac:dyDescent="0.25">
      <c r="A15" s="60">
        <v>13</v>
      </c>
      <c r="B15" s="65" t="s">
        <v>4636</v>
      </c>
      <c r="C15" s="65"/>
      <c r="D15" s="60" t="s">
        <v>14982</v>
      </c>
      <c r="E15" s="77">
        <v>8962</v>
      </c>
      <c r="F15" s="60" t="s">
        <v>15892</v>
      </c>
      <c r="G15" s="218" t="s">
        <v>13898</v>
      </c>
      <c r="H15" s="60" t="s">
        <v>696</v>
      </c>
      <c r="I15" s="60"/>
      <c r="J15" s="60"/>
      <c r="K15" s="60"/>
      <c r="M15" s="218" t="s">
        <v>7741</v>
      </c>
      <c r="N15" s="79" t="s">
        <v>15681</v>
      </c>
      <c r="O15" s="65" t="s">
        <v>15682</v>
      </c>
      <c r="P15" s="518" t="s">
        <v>15683</v>
      </c>
      <c r="Q15" s="74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4636</v>
      </c>
      <c r="C16" s="65"/>
      <c r="D16" s="60" t="s">
        <v>15018</v>
      </c>
      <c r="E16" s="77">
        <v>3417</v>
      </c>
      <c r="F16" s="60" t="s">
        <v>15893</v>
      </c>
      <c r="G16" s="218" t="s">
        <v>13898</v>
      </c>
      <c r="H16" s="60" t="s">
        <v>696</v>
      </c>
      <c r="I16" s="60"/>
      <c r="J16" s="60"/>
      <c r="K16" s="60"/>
      <c r="L16" s="98"/>
      <c r="M16" s="218" t="s">
        <v>7741</v>
      </c>
      <c r="N16" s="60" t="s">
        <v>15684</v>
      </c>
      <c r="O16" s="65" t="s">
        <v>15685</v>
      </c>
      <c r="P16" s="77" t="s">
        <v>15686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4636</v>
      </c>
      <c r="C17" s="65"/>
      <c r="D17" s="60" t="s">
        <v>14975</v>
      </c>
      <c r="E17" s="77">
        <v>3129</v>
      </c>
      <c r="F17" s="60" t="s">
        <v>15894</v>
      </c>
      <c r="G17" s="218" t="s">
        <v>13898</v>
      </c>
      <c r="H17" s="60" t="s">
        <v>696</v>
      </c>
      <c r="I17" s="378" t="s">
        <v>9126</v>
      </c>
      <c r="J17" s="60"/>
      <c r="K17" s="60"/>
      <c r="M17" s="218" t="s">
        <v>7741</v>
      </c>
      <c r="N17" s="60" t="s">
        <v>15684</v>
      </c>
      <c r="O17" s="65" t="s">
        <v>15687</v>
      </c>
      <c r="P17" s="77" t="s">
        <v>15688</v>
      </c>
      <c r="Q17" s="218">
        <v>44604</v>
      </c>
      <c r="R17" s="60" t="s">
        <v>15689</v>
      </c>
      <c r="S17" s="60"/>
      <c r="T17" s="218" t="s">
        <v>8130</v>
      </c>
    </row>
    <row r="18" spans="1:20" x14ac:dyDescent="0.25">
      <c r="A18" s="60">
        <v>16</v>
      </c>
      <c r="B18" s="77" t="s">
        <v>4636</v>
      </c>
      <c r="C18" s="65"/>
      <c r="D18" s="60" t="s">
        <v>15018</v>
      </c>
      <c r="E18" s="77">
        <v>1918</v>
      </c>
      <c r="F18" s="60" t="s">
        <v>15895</v>
      </c>
      <c r="G18" s="218" t="s">
        <v>13898</v>
      </c>
      <c r="H18" s="60" t="s">
        <v>15094</v>
      </c>
      <c r="I18" s="60"/>
      <c r="J18" s="60"/>
      <c r="K18" s="60"/>
      <c r="M18" s="218" t="s">
        <v>7741</v>
      </c>
      <c r="N18" s="60" t="s">
        <v>15690</v>
      </c>
      <c r="O18" s="65" t="s">
        <v>15691</v>
      </c>
      <c r="P18" s="77" t="s">
        <v>15692</v>
      </c>
      <c r="Q18" s="218">
        <v>44604</v>
      </c>
      <c r="R18" s="60" t="s">
        <v>15693</v>
      </c>
      <c r="S18" s="60"/>
      <c r="T18" s="218">
        <v>44816</v>
      </c>
    </row>
    <row r="19" spans="1:20" x14ac:dyDescent="0.25">
      <c r="A19" s="60">
        <v>17</v>
      </c>
      <c r="B19" s="65" t="s">
        <v>4636</v>
      </c>
      <c r="C19" s="65"/>
      <c r="D19" s="60" t="s">
        <v>14975</v>
      </c>
      <c r="E19" s="507" t="s">
        <v>15896</v>
      </c>
      <c r="F19" s="60" t="s">
        <v>15897</v>
      </c>
      <c r="G19" s="218" t="s">
        <v>13898</v>
      </c>
      <c r="H19" s="60" t="s">
        <v>15094</v>
      </c>
      <c r="I19" s="60"/>
      <c r="J19" s="60"/>
      <c r="K19" s="60"/>
      <c r="M19" s="65" t="s">
        <v>7817</v>
      </c>
      <c r="N19" s="60" t="s">
        <v>15684</v>
      </c>
      <c r="O19" s="65" t="s">
        <v>15694</v>
      </c>
      <c r="P19" s="77" t="s">
        <v>15695</v>
      </c>
      <c r="Q19" s="218">
        <v>44785</v>
      </c>
      <c r="R19" s="60" t="s">
        <v>1760</v>
      </c>
      <c r="S19" s="60"/>
      <c r="T19" s="588">
        <v>44816</v>
      </c>
    </row>
    <row r="20" spans="1:20" x14ac:dyDescent="0.25">
      <c r="A20" s="60">
        <v>18</v>
      </c>
      <c r="B20" s="65" t="s">
        <v>4636</v>
      </c>
      <c r="C20" s="65"/>
      <c r="D20" s="60" t="s">
        <v>14975</v>
      </c>
      <c r="E20" s="77">
        <v>2019</v>
      </c>
      <c r="F20" s="60" t="s">
        <v>15898</v>
      </c>
      <c r="G20" s="218" t="s">
        <v>13898</v>
      </c>
      <c r="H20" s="60" t="s">
        <v>15094</v>
      </c>
      <c r="I20" s="60"/>
      <c r="J20" s="60"/>
      <c r="K20" s="60"/>
      <c r="M20" s="65" t="s">
        <v>7817</v>
      </c>
      <c r="N20" s="60" t="s">
        <v>15684</v>
      </c>
      <c r="O20" s="65" t="s">
        <v>15694</v>
      </c>
      <c r="P20" s="77" t="s">
        <v>15696</v>
      </c>
      <c r="Q20" s="218">
        <v>44785</v>
      </c>
      <c r="R20" s="60" t="s">
        <v>1760</v>
      </c>
      <c r="S20" s="60"/>
      <c r="T20" s="588">
        <v>44816</v>
      </c>
    </row>
    <row r="21" spans="1:20" x14ac:dyDescent="0.25">
      <c r="A21" s="60">
        <v>19</v>
      </c>
      <c r="B21" s="77" t="s">
        <v>4984</v>
      </c>
      <c r="C21" s="77"/>
      <c r="D21" s="60" t="s">
        <v>14982</v>
      </c>
      <c r="E21" s="77">
        <v>2584</v>
      </c>
      <c r="F21" s="60" t="s">
        <v>15899</v>
      </c>
      <c r="G21" s="77" t="s">
        <v>4984</v>
      </c>
      <c r="H21" s="60" t="s">
        <v>552</v>
      </c>
      <c r="I21" s="60"/>
      <c r="J21" s="60"/>
      <c r="K21" s="60"/>
      <c r="M21" s="65" t="s">
        <v>7817</v>
      </c>
      <c r="N21" s="60" t="s">
        <v>15684</v>
      </c>
      <c r="O21" s="65" t="s">
        <v>15697</v>
      </c>
      <c r="P21" s="544" t="s">
        <v>15698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5650</v>
      </c>
      <c r="C22" s="65"/>
      <c r="D22" s="60" t="s">
        <v>14982</v>
      </c>
      <c r="E22" s="483" t="s">
        <v>15900</v>
      </c>
      <c r="F22" s="60"/>
      <c r="G22" s="60" t="s">
        <v>5658</v>
      </c>
      <c r="H22" s="60" t="s">
        <v>552</v>
      </c>
      <c r="I22" s="60"/>
      <c r="J22" s="60"/>
      <c r="K22" s="60"/>
      <c r="M22" s="65" t="s">
        <v>7817</v>
      </c>
      <c r="N22" s="60" t="s">
        <v>15684</v>
      </c>
      <c r="O22" s="65" t="s">
        <v>15694</v>
      </c>
      <c r="P22" s="544" t="s">
        <v>15699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4984</v>
      </c>
      <c r="C23" s="77"/>
      <c r="D23" s="60" t="s">
        <v>14975</v>
      </c>
      <c r="E23" s="77">
        <v>6792</v>
      </c>
      <c r="F23" s="60" t="s">
        <v>15901</v>
      </c>
      <c r="G23" s="77" t="s">
        <v>4984</v>
      </c>
      <c r="H23" s="60" t="s">
        <v>552</v>
      </c>
      <c r="I23" s="60"/>
      <c r="J23" s="60"/>
      <c r="K23" s="60"/>
      <c r="M23" s="65" t="s">
        <v>7817</v>
      </c>
      <c r="N23" s="60" t="s">
        <v>15701</v>
      </c>
      <c r="O23" s="520" t="s">
        <v>15702</v>
      </c>
      <c r="P23" s="77" t="s">
        <v>15703</v>
      </c>
      <c r="Q23" s="218">
        <v>44785</v>
      </c>
      <c r="R23" s="60" t="s">
        <v>1760</v>
      </c>
      <c r="S23" s="60"/>
      <c r="T23" s="588">
        <v>44816</v>
      </c>
    </row>
    <row r="24" spans="1:20" x14ac:dyDescent="0.25">
      <c r="A24" s="60">
        <v>22</v>
      </c>
      <c r="B24" s="65" t="s">
        <v>5650</v>
      </c>
      <c r="C24" s="65"/>
      <c r="D24" s="60" t="s">
        <v>14982</v>
      </c>
      <c r="E24" s="483" t="s">
        <v>15902</v>
      </c>
      <c r="F24" s="60"/>
      <c r="G24" s="60" t="s">
        <v>5658</v>
      </c>
      <c r="H24" s="60" t="s">
        <v>552</v>
      </c>
      <c r="I24" s="60"/>
      <c r="J24" s="60"/>
      <c r="K24" s="60"/>
      <c r="M24" s="65" t="s">
        <v>7817</v>
      </c>
      <c r="N24" s="60" t="s">
        <v>15704</v>
      </c>
      <c r="O24" s="65" t="s">
        <v>15679</v>
      </c>
      <c r="P24" s="77" t="s">
        <v>15705</v>
      </c>
      <c r="Q24" s="218">
        <v>44785</v>
      </c>
      <c r="R24" s="60" t="s">
        <v>1760</v>
      </c>
      <c r="S24" s="60"/>
      <c r="T24" s="588">
        <v>44816</v>
      </c>
    </row>
    <row r="25" spans="1:20" x14ac:dyDescent="0.25">
      <c r="A25" s="60">
        <v>23</v>
      </c>
      <c r="B25" s="77" t="s">
        <v>4984</v>
      </c>
      <c r="C25" s="77"/>
      <c r="D25" s="60" t="s">
        <v>14975</v>
      </c>
      <c r="E25" s="507" t="s">
        <v>15903</v>
      </c>
      <c r="F25" s="60" t="s">
        <v>15904</v>
      </c>
      <c r="G25" s="77" t="s">
        <v>4984</v>
      </c>
      <c r="H25" s="60" t="s">
        <v>552</v>
      </c>
      <c r="I25" s="60"/>
      <c r="J25" s="60"/>
      <c r="K25" s="60"/>
      <c r="M25" s="65" t="s">
        <v>7817</v>
      </c>
      <c r="N25" s="60" t="s">
        <v>15704</v>
      </c>
      <c r="O25" s="65" t="s">
        <v>15706</v>
      </c>
      <c r="P25" s="77" t="s">
        <v>15707</v>
      </c>
      <c r="Q25" s="218">
        <v>44785</v>
      </c>
      <c r="R25" s="60" t="s">
        <v>1760</v>
      </c>
      <c r="S25" s="60"/>
      <c r="T25" s="588">
        <v>44816</v>
      </c>
    </row>
    <row r="26" spans="1:20" x14ac:dyDescent="0.25">
      <c r="A26" s="60">
        <v>24</v>
      </c>
      <c r="B26" s="65" t="s">
        <v>5650</v>
      </c>
      <c r="C26" s="65"/>
      <c r="D26" s="60" t="s">
        <v>14982</v>
      </c>
      <c r="E26" s="483" t="s">
        <v>15905</v>
      </c>
      <c r="F26" s="60"/>
      <c r="G26" s="60" t="s">
        <v>5658</v>
      </c>
      <c r="H26" s="386" t="s">
        <v>15906</v>
      </c>
      <c r="I26" s="378" t="s">
        <v>5987</v>
      </c>
      <c r="J26" s="60"/>
      <c r="K26" s="60"/>
      <c r="M26" s="65" t="s">
        <v>7817</v>
      </c>
      <c r="N26" s="60" t="s">
        <v>15704</v>
      </c>
      <c r="O26" s="65" t="s">
        <v>15708</v>
      </c>
      <c r="P26" s="77" t="s">
        <v>15709</v>
      </c>
      <c r="Q26" s="218">
        <v>44785</v>
      </c>
      <c r="R26" s="60" t="s">
        <v>1760</v>
      </c>
      <c r="S26" s="60"/>
      <c r="T26" s="588">
        <v>44816</v>
      </c>
    </row>
    <row r="27" spans="1:20" x14ac:dyDescent="0.25">
      <c r="A27" s="60">
        <v>25</v>
      </c>
      <c r="B27" s="77" t="s">
        <v>5832</v>
      </c>
      <c r="C27" s="77"/>
      <c r="D27" s="60" t="s">
        <v>14982</v>
      </c>
      <c r="E27" s="669">
        <v>46192053</v>
      </c>
      <c r="F27" s="60"/>
      <c r="G27" s="60" t="s">
        <v>5911</v>
      </c>
      <c r="H27" s="60" t="s">
        <v>696</v>
      </c>
      <c r="I27" s="60"/>
      <c r="J27" s="60"/>
      <c r="K27" s="491" t="s">
        <v>8275</v>
      </c>
      <c r="M27" s="65" t="s">
        <v>7817</v>
      </c>
      <c r="N27" s="60" t="s">
        <v>15710</v>
      </c>
      <c r="O27" s="65" t="s">
        <v>15711</v>
      </c>
      <c r="P27" s="77" t="s">
        <v>15712</v>
      </c>
      <c r="Q27" s="218">
        <v>44785</v>
      </c>
      <c r="R27" s="60" t="s">
        <v>1760</v>
      </c>
      <c r="S27" s="60"/>
      <c r="T27" s="588">
        <v>44816</v>
      </c>
    </row>
    <row r="28" spans="1:20" x14ac:dyDescent="0.25">
      <c r="A28" s="60">
        <v>26</v>
      </c>
      <c r="B28" s="77" t="s">
        <v>4984</v>
      </c>
      <c r="C28" s="77"/>
      <c r="D28" s="60" t="s">
        <v>15680</v>
      </c>
      <c r="E28" s="507" t="s">
        <v>15907</v>
      </c>
      <c r="F28" s="60" t="s">
        <v>15908</v>
      </c>
      <c r="G28" s="77" t="s">
        <v>4984</v>
      </c>
      <c r="H28" s="60" t="s">
        <v>552</v>
      </c>
      <c r="I28" s="60"/>
      <c r="J28" s="60"/>
      <c r="K28" s="60"/>
      <c r="M28" s="65" t="s">
        <v>7817</v>
      </c>
      <c r="N28" s="60" t="s">
        <v>15704</v>
      </c>
      <c r="O28" s="65" t="s">
        <v>15713</v>
      </c>
      <c r="P28" s="77" t="s">
        <v>15714</v>
      </c>
      <c r="Q28" s="218">
        <v>44785</v>
      </c>
      <c r="R28" s="60" t="s">
        <v>1760</v>
      </c>
      <c r="S28" s="60"/>
      <c r="T28" s="588">
        <v>44816</v>
      </c>
    </row>
    <row r="29" spans="1:20" x14ac:dyDescent="0.25">
      <c r="A29" s="60">
        <v>27</v>
      </c>
      <c r="B29" s="77" t="s">
        <v>4984</v>
      </c>
      <c r="C29" s="77"/>
      <c r="D29" s="60" t="s">
        <v>14982</v>
      </c>
      <c r="E29" s="77">
        <v>5724</v>
      </c>
      <c r="F29" s="60" t="s">
        <v>15909</v>
      </c>
      <c r="G29" s="77" t="s">
        <v>4984</v>
      </c>
      <c r="H29" s="60" t="s">
        <v>552</v>
      </c>
      <c r="I29" s="60"/>
      <c r="J29" s="60"/>
      <c r="K29" s="60"/>
      <c r="M29" s="65" t="s">
        <v>7817</v>
      </c>
      <c r="N29" s="60" t="s">
        <v>15704</v>
      </c>
      <c r="O29" s="65" t="s">
        <v>15715</v>
      </c>
      <c r="P29" s="77" t="s">
        <v>15716</v>
      </c>
      <c r="Q29" s="218">
        <v>44785</v>
      </c>
      <c r="R29" s="60" t="s">
        <v>1760</v>
      </c>
      <c r="S29" s="60"/>
      <c r="T29" s="588">
        <v>44816</v>
      </c>
    </row>
    <row r="30" spans="1:20" x14ac:dyDescent="0.25">
      <c r="A30" s="60">
        <v>28</v>
      </c>
      <c r="B30" s="77" t="s">
        <v>5832</v>
      </c>
      <c r="C30" s="77"/>
      <c r="D30" s="60" t="s">
        <v>14982</v>
      </c>
      <c r="E30" s="77">
        <v>45180864</v>
      </c>
      <c r="F30" s="60"/>
      <c r="G30" s="60" t="s">
        <v>5911</v>
      </c>
      <c r="H30" s="60" t="s">
        <v>696</v>
      </c>
      <c r="I30" s="60"/>
      <c r="J30" s="60"/>
      <c r="K30" s="60"/>
      <c r="M30" s="65" t="s">
        <v>7817</v>
      </c>
      <c r="N30" s="60" t="s">
        <v>15717</v>
      </c>
      <c r="O30" s="65">
        <v>103777</v>
      </c>
      <c r="P30" s="77" t="s">
        <v>15718</v>
      </c>
      <c r="Q30" s="218">
        <v>44785</v>
      </c>
      <c r="R30" s="60" t="s">
        <v>1760</v>
      </c>
      <c r="S30" s="60"/>
      <c r="T30" s="588">
        <v>44816</v>
      </c>
    </row>
    <row r="31" spans="1:20" x14ac:dyDescent="0.25">
      <c r="A31" s="60">
        <v>29</v>
      </c>
      <c r="B31" s="77" t="s">
        <v>4984</v>
      </c>
      <c r="C31" s="77"/>
      <c r="D31" s="60" t="s">
        <v>14975</v>
      </c>
      <c r="E31" s="77">
        <v>5852</v>
      </c>
      <c r="F31" s="60" t="s">
        <v>15910</v>
      </c>
      <c r="G31" s="77" t="s">
        <v>4984</v>
      </c>
      <c r="H31" s="60" t="s">
        <v>552</v>
      </c>
      <c r="I31" s="60"/>
      <c r="J31" s="60"/>
      <c r="K31" s="60"/>
      <c r="M31" s="218">
        <v>44604</v>
      </c>
      <c r="N31" s="60" t="s">
        <v>14982</v>
      </c>
      <c r="O31" s="65" t="s">
        <v>15719</v>
      </c>
      <c r="P31" s="77" t="s">
        <v>15720</v>
      </c>
      <c r="Q31" s="218">
        <v>44846</v>
      </c>
      <c r="R31" s="60" t="s">
        <v>15721</v>
      </c>
      <c r="S31" s="60"/>
      <c r="T31" s="218" t="s">
        <v>8130</v>
      </c>
    </row>
    <row r="32" spans="1:20" x14ac:dyDescent="0.25">
      <c r="A32" s="60">
        <v>30</v>
      </c>
      <c r="B32" s="77" t="s">
        <v>5832</v>
      </c>
      <c r="C32" s="77"/>
      <c r="D32" s="60" t="s">
        <v>14982</v>
      </c>
      <c r="E32" s="77">
        <v>36201712</v>
      </c>
      <c r="F32" s="60"/>
      <c r="G32" s="60" t="s">
        <v>5911</v>
      </c>
      <c r="H32" s="60" t="s">
        <v>696</v>
      </c>
      <c r="I32" s="60"/>
      <c r="J32" s="60"/>
      <c r="K32" s="60"/>
      <c r="M32" s="218">
        <v>44604</v>
      </c>
      <c r="N32" s="60" t="s">
        <v>14982</v>
      </c>
      <c r="O32" s="65" t="s">
        <v>15722</v>
      </c>
      <c r="P32" s="77" t="s">
        <v>15723</v>
      </c>
      <c r="Q32" s="218">
        <v>44846</v>
      </c>
      <c r="R32" s="60" t="s">
        <v>15721</v>
      </c>
      <c r="S32" s="60"/>
      <c r="T32" s="218">
        <v>44846</v>
      </c>
    </row>
    <row r="33" spans="1:20" x14ac:dyDescent="0.25">
      <c r="A33" s="60">
        <v>31</v>
      </c>
      <c r="B33" s="77" t="s">
        <v>4984</v>
      </c>
      <c r="C33" s="77"/>
      <c r="D33" s="60" t="s">
        <v>14975</v>
      </c>
      <c r="E33" s="507" t="s">
        <v>15730</v>
      </c>
      <c r="F33" s="60" t="s">
        <v>15911</v>
      </c>
      <c r="G33" s="77" t="s">
        <v>4984</v>
      </c>
      <c r="H33" s="60" t="s">
        <v>552</v>
      </c>
      <c r="I33" s="60"/>
      <c r="J33" s="60"/>
      <c r="K33" s="60"/>
      <c r="M33" s="218">
        <v>44604</v>
      </c>
      <c r="N33" s="60" t="s">
        <v>14982</v>
      </c>
      <c r="O33" s="65" t="s">
        <v>15724</v>
      </c>
      <c r="P33" s="77" t="s">
        <v>15725</v>
      </c>
      <c r="Q33" s="218">
        <v>44846</v>
      </c>
      <c r="R33" s="60" t="s">
        <v>15726</v>
      </c>
      <c r="S33" s="60"/>
      <c r="T33" s="218" t="s">
        <v>8130</v>
      </c>
    </row>
    <row r="34" spans="1:20" x14ac:dyDescent="0.25">
      <c r="A34" s="60">
        <v>32</v>
      </c>
      <c r="B34" s="77" t="s">
        <v>5832</v>
      </c>
      <c r="C34" s="77"/>
      <c r="D34" s="60" t="s">
        <v>14982</v>
      </c>
      <c r="E34" s="77">
        <v>21210942</v>
      </c>
      <c r="F34" s="60"/>
      <c r="G34" s="60" t="s">
        <v>5911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15727</v>
      </c>
      <c r="O34" s="65">
        <v>53685</v>
      </c>
      <c r="P34" s="77" t="s">
        <v>15728</v>
      </c>
      <c r="Q34" s="218">
        <v>44846</v>
      </c>
      <c r="R34" s="60" t="s">
        <v>15726</v>
      </c>
      <c r="S34" s="60"/>
      <c r="T34" s="218" t="s">
        <v>8130</v>
      </c>
    </row>
    <row r="35" spans="1:20" x14ac:dyDescent="0.25">
      <c r="A35" s="60">
        <v>33</v>
      </c>
      <c r="B35" s="77" t="s">
        <v>4984</v>
      </c>
      <c r="C35" s="77"/>
      <c r="D35" s="60" t="s">
        <v>14975</v>
      </c>
      <c r="E35" s="77">
        <v>3822</v>
      </c>
      <c r="F35" s="60" t="s">
        <v>15912</v>
      </c>
      <c r="G35" s="77" t="s">
        <v>4984</v>
      </c>
      <c r="H35" s="60" t="s">
        <v>552</v>
      </c>
      <c r="I35" s="60"/>
      <c r="J35" s="60"/>
      <c r="K35" s="60"/>
      <c r="M35" s="60" t="s">
        <v>8102</v>
      </c>
      <c r="N35" s="60" t="s">
        <v>14975</v>
      </c>
      <c r="O35" s="65" t="s">
        <v>15729</v>
      </c>
      <c r="P35" s="77" t="s">
        <v>15731</v>
      </c>
      <c r="Q35" s="60" t="s">
        <v>8315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5832</v>
      </c>
      <c r="C36" s="77"/>
      <c r="D36" s="60" t="s">
        <v>15560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8102</v>
      </c>
      <c r="N36" s="60" t="s">
        <v>14975</v>
      </c>
      <c r="O36" s="65" t="s">
        <v>15729</v>
      </c>
      <c r="P36" s="77" t="s">
        <v>15732</v>
      </c>
      <c r="Q36" s="60" t="s">
        <v>8315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4984</v>
      </c>
      <c r="C37" s="77"/>
      <c r="D37" s="60" t="s">
        <v>15680</v>
      </c>
      <c r="E37" s="77">
        <v>4214</v>
      </c>
      <c r="F37" s="60" t="s">
        <v>15913</v>
      </c>
      <c r="G37" s="77" t="s">
        <v>4984</v>
      </c>
      <c r="H37" s="60" t="s">
        <v>552</v>
      </c>
      <c r="I37" s="60"/>
      <c r="J37" s="60"/>
      <c r="K37" s="60"/>
      <c r="M37" s="60" t="s">
        <v>8102</v>
      </c>
      <c r="N37" s="60" t="s">
        <v>14975</v>
      </c>
      <c r="O37" s="65" t="s">
        <v>15733</v>
      </c>
      <c r="P37" s="77" t="s">
        <v>15734</v>
      </c>
      <c r="Q37" s="60" t="s">
        <v>8315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55" t="s">
        <v>5832</v>
      </c>
      <c r="C38" s="755"/>
      <c r="D38" s="391" t="s">
        <v>15560</v>
      </c>
      <c r="E38" s="755">
        <v>57040195019</v>
      </c>
      <c r="F38" s="391"/>
      <c r="G38" s="756">
        <v>44598</v>
      </c>
      <c r="H38" s="60" t="s">
        <v>552</v>
      </c>
      <c r="I38" s="391"/>
      <c r="J38" s="391"/>
      <c r="K38" s="391"/>
      <c r="M38" s="60" t="s">
        <v>8102</v>
      </c>
      <c r="N38" s="60" t="s">
        <v>14975</v>
      </c>
      <c r="O38" s="65" t="s">
        <v>15687</v>
      </c>
      <c r="P38" s="77" t="s">
        <v>15735</v>
      </c>
      <c r="Q38" s="60" t="s">
        <v>8315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4984</v>
      </c>
      <c r="C39" s="77"/>
      <c r="D39" s="60" t="s">
        <v>15560</v>
      </c>
      <c r="E39" s="507" t="s">
        <v>15914</v>
      </c>
      <c r="F39" s="60" t="s">
        <v>15915</v>
      </c>
      <c r="G39" s="77" t="s">
        <v>4984</v>
      </c>
      <c r="H39" s="60" t="s">
        <v>552</v>
      </c>
      <c r="I39" s="60"/>
      <c r="J39" s="60"/>
      <c r="K39" s="60"/>
      <c r="M39" s="60" t="s">
        <v>8102</v>
      </c>
      <c r="N39" s="60" t="s">
        <v>14975</v>
      </c>
      <c r="O39" s="65" t="s">
        <v>15736</v>
      </c>
      <c r="P39" s="77" t="s">
        <v>15737</v>
      </c>
      <c r="Q39" s="60" t="s">
        <v>8315</v>
      </c>
      <c r="R39" s="60" t="s">
        <v>552</v>
      </c>
      <c r="S39" s="60"/>
      <c r="T39" s="60" t="s">
        <v>8315</v>
      </c>
    </row>
    <row r="40" spans="1:20" x14ac:dyDescent="0.25">
      <c r="A40" s="60">
        <v>38</v>
      </c>
      <c r="B40" s="192" t="s">
        <v>5832</v>
      </c>
      <c r="C40" s="192"/>
      <c r="D40" s="80" t="s">
        <v>14975</v>
      </c>
      <c r="E40" s="192" t="s">
        <v>15916</v>
      </c>
      <c r="F40" s="80"/>
      <c r="G40" s="80" t="s">
        <v>6062</v>
      </c>
      <c r="H40" s="80" t="s">
        <v>552</v>
      </c>
      <c r="I40" s="80"/>
      <c r="J40" s="80"/>
      <c r="K40" s="80"/>
      <c r="M40" s="60" t="s">
        <v>8102</v>
      </c>
      <c r="N40" s="60" t="s">
        <v>14975</v>
      </c>
      <c r="O40" s="65" t="s">
        <v>15738</v>
      </c>
      <c r="P40" s="77" t="s">
        <v>15739</v>
      </c>
      <c r="Q40" s="60" t="s">
        <v>8315</v>
      </c>
      <c r="R40" s="60" t="s">
        <v>552</v>
      </c>
      <c r="S40" s="60"/>
      <c r="T40" s="60" t="s">
        <v>8315</v>
      </c>
    </row>
    <row r="41" spans="1:20" x14ac:dyDescent="0.25">
      <c r="A41" s="60">
        <v>39</v>
      </c>
      <c r="B41" s="65" t="s">
        <v>5039</v>
      </c>
      <c r="C41" s="65"/>
      <c r="D41" s="60" t="s">
        <v>15680</v>
      </c>
      <c r="E41" s="77">
        <v>7792</v>
      </c>
      <c r="F41" s="60" t="s">
        <v>15917</v>
      </c>
      <c r="G41" s="60" t="s">
        <v>5084</v>
      </c>
      <c r="H41" s="60" t="s">
        <v>696</v>
      </c>
      <c r="I41" s="378" t="s">
        <v>15918</v>
      </c>
      <c r="J41" s="60"/>
      <c r="K41" s="60"/>
      <c r="M41" s="60" t="s">
        <v>8102</v>
      </c>
      <c r="N41" s="60" t="s">
        <v>14975</v>
      </c>
      <c r="O41" s="65" t="s">
        <v>15740</v>
      </c>
      <c r="P41" s="77" t="s">
        <v>15741</v>
      </c>
      <c r="Q41" s="60" t="s">
        <v>8315</v>
      </c>
      <c r="R41" s="60" t="s">
        <v>552</v>
      </c>
      <c r="S41" s="60"/>
      <c r="T41" s="60" t="s">
        <v>8315</v>
      </c>
    </row>
    <row r="42" spans="1:20" x14ac:dyDescent="0.25">
      <c r="A42" s="60">
        <v>40</v>
      </c>
      <c r="B42" s="77" t="s">
        <v>5832</v>
      </c>
      <c r="C42" s="77"/>
      <c r="D42" s="60" t="s">
        <v>14975</v>
      </c>
      <c r="E42" s="77" t="s">
        <v>15919</v>
      </c>
      <c r="F42" s="60"/>
      <c r="G42" s="60" t="s">
        <v>6062</v>
      </c>
      <c r="H42" s="60" t="s">
        <v>552</v>
      </c>
      <c r="I42" s="60"/>
      <c r="J42" s="60"/>
      <c r="K42" s="60"/>
      <c r="M42" s="60" t="s">
        <v>8102</v>
      </c>
      <c r="N42" s="60" t="s">
        <v>15560</v>
      </c>
      <c r="O42" s="65">
        <v>57000</v>
      </c>
      <c r="P42" s="77" t="s">
        <v>15742</v>
      </c>
      <c r="Q42" s="60" t="s">
        <v>8315</v>
      </c>
      <c r="R42" s="60" t="s">
        <v>552</v>
      </c>
      <c r="S42" s="60"/>
      <c r="T42" s="60" t="s">
        <v>8315</v>
      </c>
    </row>
    <row r="43" spans="1:20" x14ac:dyDescent="0.25">
      <c r="A43" s="60">
        <v>41</v>
      </c>
      <c r="B43" s="77" t="s">
        <v>5832</v>
      </c>
      <c r="C43" s="77"/>
      <c r="D43" s="60" t="s">
        <v>14975</v>
      </c>
      <c r="E43" s="669" t="s">
        <v>15920</v>
      </c>
      <c r="F43" s="60"/>
      <c r="G43" s="218">
        <v>44598</v>
      </c>
      <c r="H43" s="60" t="s">
        <v>552</v>
      </c>
      <c r="I43" s="60"/>
      <c r="J43" s="60"/>
      <c r="K43" s="614">
        <v>44907</v>
      </c>
      <c r="M43" s="60" t="s">
        <v>8102</v>
      </c>
      <c r="N43" s="60" t="s">
        <v>15727</v>
      </c>
      <c r="O43" s="65">
        <v>1219</v>
      </c>
      <c r="P43" s="77" t="s">
        <v>15743</v>
      </c>
      <c r="Q43" s="60" t="s">
        <v>8315</v>
      </c>
      <c r="R43" s="60" t="s">
        <v>552</v>
      </c>
      <c r="S43" s="60"/>
      <c r="T43" s="60" t="s">
        <v>8315</v>
      </c>
    </row>
    <row r="44" spans="1:20" x14ac:dyDescent="0.25">
      <c r="A44" s="60">
        <v>42</v>
      </c>
      <c r="B44" s="65" t="s">
        <v>5039</v>
      </c>
      <c r="C44" s="65"/>
      <c r="D44" s="60" t="s">
        <v>15680</v>
      </c>
      <c r="E44" s="77">
        <v>2260</v>
      </c>
      <c r="F44" s="60" t="s">
        <v>15921</v>
      </c>
      <c r="G44" s="60" t="s">
        <v>5084</v>
      </c>
      <c r="H44" s="60" t="s">
        <v>696</v>
      </c>
      <c r="I44" s="60"/>
      <c r="J44" s="60"/>
      <c r="K44" s="60"/>
      <c r="M44" s="65" t="s">
        <v>8315</v>
      </c>
      <c r="N44" s="60" t="s">
        <v>14975</v>
      </c>
      <c r="O44" s="65" t="s">
        <v>15744</v>
      </c>
      <c r="P44" s="77" t="s">
        <v>8686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5832</v>
      </c>
      <c r="C45" s="77"/>
      <c r="D45" s="60" t="s">
        <v>14975</v>
      </c>
      <c r="E45" s="669" t="s">
        <v>15922</v>
      </c>
      <c r="F45" s="60"/>
      <c r="G45" s="218">
        <v>44598</v>
      </c>
      <c r="H45" s="60" t="s">
        <v>552</v>
      </c>
      <c r="I45" s="60"/>
      <c r="J45" s="60"/>
      <c r="K45" s="614">
        <v>45017</v>
      </c>
      <c r="M45" s="218">
        <v>44906</v>
      </c>
      <c r="N45" s="60" t="s">
        <v>14975</v>
      </c>
      <c r="O45" s="65" t="s">
        <v>15746</v>
      </c>
      <c r="P45" s="77"/>
      <c r="Q45" s="60" t="s">
        <v>7817</v>
      </c>
      <c r="R45" s="60" t="s">
        <v>552</v>
      </c>
      <c r="S45" s="60"/>
      <c r="T45" s="60" t="s">
        <v>7834</v>
      </c>
    </row>
    <row r="46" spans="1:20" x14ac:dyDescent="0.25">
      <c r="A46" s="60">
        <v>44</v>
      </c>
      <c r="B46" s="65" t="s">
        <v>5039</v>
      </c>
      <c r="C46" s="65"/>
      <c r="D46" s="60" t="s">
        <v>15680</v>
      </c>
      <c r="E46" s="77">
        <v>5584</v>
      </c>
      <c r="F46" s="60" t="s">
        <v>15923</v>
      </c>
      <c r="G46" s="60" t="s">
        <v>5084</v>
      </c>
      <c r="H46" s="60" t="s">
        <v>696</v>
      </c>
      <c r="I46" s="60"/>
      <c r="J46" s="60"/>
      <c r="K46" s="60"/>
      <c r="M46" s="65" t="s">
        <v>8315</v>
      </c>
      <c r="N46" s="60" t="s">
        <v>14975</v>
      </c>
      <c r="O46" s="65" t="s">
        <v>15747</v>
      </c>
      <c r="P46" s="77" t="s">
        <v>8687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5039</v>
      </c>
      <c r="C47" s="65"/>
      <c r="D47" s="60" t="s">
        <v>15680</v>
      </c>
      <c r="E47" s="77">
        <v>9482</v>
      </c>
      <c r="F47" s="60" t="s">
        <v>15924</v>
      </c>
      <c r="G47" s="60" t="s">
        <v>5084</v>
      </c>
      <c r="H47" s="60" t="s">
        <v>696</v>
      </c>
      <c r="I47" s="60"/>
      <c r="J47" s="60"/>
      <c r="K47" s="60"/>
      <c r="M47" s="65" t="s">
        <v>8315</v>
      </c>
      <c r="N47" s="60" t="s">
        <v>14975</v>
      </c>
      <c r="O47" s="65" t="s">
        <v>15748</v>
      </c>
      <c r="P47" s="77" t="s">
        <v>8688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5039</v>
      </c>
      <c r="C48" s="65"/>
      <c r="D48" s="60" t="s">
        <v>14982</v>
      </c>
      <c r="E48" s="77">
        <v>8766</v>
      </c>
      <c r="F48" s="60" t="s">
        <v>15925</v>
      </c>
      <c r="G48" s="60" t="s">
        <v>5084</v>
      </c>
      <c r="H48" s="60" t="s">
        <v>696</v>
      </c>
      <c r="I48" s="60" t="s">
        <v>15926</v>
      </c>
      <c r="J48" s="60"/>
      <c r="K48" s="60"/>
      <c r="M48" s="65" t="s">
        <v>8315</v>
      </c>
      <c r="N48" s="60" t="s">
        <v>14975</v>
      </c>
      <c r="O48" s="65" t="s">
        <v>15674</v>
      </c>
      <c r="P48" s="77" t="s">
        <v>8689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5039</v>
      </c>
      <c r="C49" s="65"/>
      <c r="D49" s="60" t="s">
        <v>15680</v>
      </c>
      <c r="E49" s="77">
        <v>9571</v>
      </c>
      <c r="F49" s="60" t="s">
        <v>15927</v>
      </c>
      <c r="G49" s="60" t="s">
        <v>5084</v>
      </c>
      <c r="H49" s="60" t="s">
        <v>696</v>
      </c>
      <c r="I49" s="60"/>
      <c r="J49" s="60"/>
      <c r="K49" s="60"/>
      <c r="M49" s="65" t="s">
        <v>8315</v>
      </c>
      <c r="N49" s="60" t="s">
        <v>15749</v>
      </c>
      <c r="O49" s="65" t="s">
        <v>15750</v>
      </c>
      <c r="P49" s="77" t="s">
        <v>8805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5039</v>
      </c>
      <c r="C50" s="65"/>
      <c r="D50" s="60" t="s">
        <v>15680</v>
      </c>
      <c r="E50" s="507" t="s">
        <v>15928</v>
      </c>
      <c r="F50" s="60" t="s">
        <v>15929</v>
      </c>
      <c r="G50" s="60" t="s">
        <v>5084</v>
      </c>
      <c r="H50" s="60" t="s">
        <v>696</v>
      </c>
      <c r="I50" s="60"/>
      <c r="J50" s="60"/>
      <c r="K50" s="60"/>
      <c r="M50" s="65" t="s">
        <v>8315</v>
      </c>
      <c r="N50" s="60" t="s">
        <v>14975</v>
      </c>
      <c r="O50" s="65" t="s">
        <v>15697</v>
      </c>
      <c r="P50" s="77" t="s">
        <v>8690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5039</v>
      </c>
      <c r="C51" s="65"/>
      <c r="D51" s="60" t="s">
        <v>15680</v>
      </c>
      <c r="E51" s="507" t="s">
        <v>15930</v>
      </c>
      <c r="F51" s="60" t="s">
        <v>15931</v>
      </c>
      <c r="G51" s="60" t="s">
        <v>5084</v>
      </c>
      <c r="H51" s="60" t="s">
        <v>696</v>
      </c>
      <c r="I51" s="60"/>
      <c r="J51" s="60"/>
      <c r="K51" s="60"/>
      <c r="M51" s="65" t="s">
        <v>8315</v>
      </c>
      <c r="N51" s="60" t="s">
        <v>15018</v>
      </c>
      <c r="O51" s="65" t="s">
        <v>15751</v>
      </c>
      <c r="P51" s="77" t="s">
        <v>8641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5832</v>
      </c>
      <c r="C52" s="77"/>
      <c r="D52" s="60" t="s">
        <v>14975</v>
      </c>
      <c r="E52" s="77" t="s">
        <v>15813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8315</v>
      </c>
      <c r="N52" s="60" t="s">
        <v>14975</v>
      </c>
      <c r="O52" s="65" t="s">
        <v>15752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5832</v>
      </c>
      <c r="C53" s="77"/>
      <c r="D53" s="60" t="s">
        <v>14975</v>
      </c>
      <c r="E53" s="77" t="s">
        <v>15932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8315</v>
      </c>
      <c r="N53" s="60" t="s">
        <v>14982</v>
      </c>
      <c r="O53" s="65" t="s">
        <v>15753</v>
      </c>
      <c r="P53" s="77" t="s">
        <v>8747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5039</v>
      </c>
      <c r="C54" s="65"/>
      <c r="D54" s="60" t="s">
        <v>15680</v>
      </c>
      <c r="E54" s="77">
        <v>2718</v>
      </c>
      <c r="F54" s="60" t="s">
        <v>15927</v>
      </c>
      <c r="G54" s="218">
        <v>44565</v>
      </c>
      <c r="H54" s="60" t="s">
        <v>552</v>
      </c>
      <c r="I54" s="60"/>
      <c r="J54" s="60"/>
      <c r="K54" s="60"/>
      <c r="L54" s="796"/>
      <c r="M54" s="65" t="s">
        <v>8315</v>
      </c>
      <c r="N54" s="60" t="s">
        <v>14975</v>
      </c>
      <c r="O54" s="65" t="s">
        <v>15711</v>
      </c>
      <c r="P54" s="77" t="s">
        <v>15754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5832</v>
      </c>
      <c r="C55" s="77"/>
      <c r="D55" s="60" t="s">
        <v>14975</v>
      </c>
      <c r="E55" s="758" t="s">
        <v>15933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8315</v>
      </c>
      <c r="N55" s="60" t="s">
        <v>15675</v>
      </c>
      <c r="O55" s="65">
        <v>4017</v>
      </c>
      <c r="P55" s="77" t="s">
        <v>15755</v>
      </c>
      <c r="Q55" s="60" t="s">
        <v>968</v>
      </c>
      <c r="R55" s="60" t="s">
        <v>552</v>
      </c>
      <c r="S55" s="60" t="s">
        <v>15756</v>
      </c>
      <c r="T55" s="218">
        <v>44987</v>
      </c>
    </row>
    <row r="56" spans="1:20" x14ac:dyDescent="0.25">
      <c r="A56" s="60">
        <v>54</v>
      </c>
      <c r="B56" s="77" t="s">
        <v>5832</v>
      </c>
      <c r="C56" s="77"/>
      <c r="D56" s="60" t="s">
        <v>14975</v>
      </c>
      <c r="E56" s="758" t="s">
        <v>15934</v>
      </c>
      <c r="F56" s="60"/>
      <c r="G56" s="218">
        <v>44629</v>
      </c>
      <c r="H56" s="60" t="s">
        <v>552</v>
      </c>
      <c r="I56" s="60"/>
      <c r="J56" s="60"/>
      <c r="K56" s="60"/>
      <c r="L56" s="366"/>
      <c r="M56" s="65" t="s">
        <v>8315</v>
      </c>
      <c r="N56" s="60" t="s">
        <v>14975</v>
      </c>
      <c r="O56" s="65" t="s">
        <v>15757</v>
      </c>
      <c r="P56" s="77" t="s">
        <v>15758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5832</v>
      </c>
      <c r="C57" s="77"/>
      <c r="D57" s="60" t="s">
        <v>14982</v>
      </c>
      <c r="E57" s="66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15022</v>
      </c>
      <c r="O57" s="507" t="s">
        <v>14588</v>
      </c>
      <c r="P57" s="77"/>
      <c r="Q57" s="218">
        <v>45018</v>
      </c>
      <c r="R57" s="60"/>
      <c r="S57" s="60" t="s">
        <v>15760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15935</v>
      </c>
      <c r="E58" s="77">
        <v>410301012</v>
      </c>
      <c r="F58" s="60"/>
      <c r="G58" s="60" t="s">
        <v>6044</v>
      </c>
      <c r="H58" s="60" t="s">
        <v>552</v>
      </c>
      <c r="I58" s="60"/>
      <c r="J58" s="60"/>
      <c r="K58" s="60"/>
      <c r="M58" s="65" t="s">
        <v>986</v>
      </c>
      <c r="N58" s="60" t="s">
        <v>15022</v>
      </c>
      <c r="O58" s="353" t="s">
        <v>8759</v>
      </c>
      <c r="P58" s="60"/>
      <c r="Q58" s="218">
        <v>45018</v>
      </c>
      <c r="R58" s="60"/>
      <c r="S58" s="60" t="s">
        <v>15760</v>
      </c>
      <c r="T58" s="60"/>
    </row>
    <row r="59" spans="1:20" x14ac:dyDescent="0.25">
      <c r="A59" s="60">
        <v>57</v>
      </c>
      <c r="B59" s="65" t="s">
        <v>5039</v>
      </c>
      <c r="C59" s="65"/>
      <c r="D59" s="60" t="s">
        <v>14982</v>
      </c>
      <c r="E59" s="77">
        <v>7481</v>
      </c>
      <c r="F59" s="60" t="s">
        <v>15936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14975</v>
      </c>
      <c r="O59" s="60" t="s">
        <v>15761</v>
      </c>
      <c r="P59" s="60" t="s">
        <v>8804</v>
      </c>
      <c r="Q59" s="218">
        <v>45018</v>
      </c>
      <c r="R59" s="60" t="s">
        <v>552</v>
      </c>
      <c r="S59" s="60" t="s">
        <v>15762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15935</v>
      </c>
      <c r="E60" s="77">
        <v>410001027</v>
      </c>
      <c r="F60" s="60"/>
      <c r="G60" s="60" t="s">
        <v>6044</v>
      </c>
      <c r="H60" s="60" t="s">
        <v>552</v>
      </c>
      <c r="I60" s="60"/>
      <c r="J60" s="60"/>
      <c r="K60" s="60"/>
      <c r="M60" s="65" t="s">
        <v>986</v>
      </c>
      <c r="N60" s="60" t="s">
        <v>14975</v>
      </c>
      <c r="O60" s="60" t="s">
        <v>15763</v>
      </c>
      <c r="P60" s="60" t="s">
        <v>8829</v>
      </c>
      <c r="Q60" s="218">
        <v>45018</v>
      </c>
      <c r="R60" s="60" t="s">
        <v>687</v>
      </c>
      <c r="S60" s="60" t="s">
        <v>15762</v>
      </c>
      <c r="T60" s="60" t="s">
        <v>347</v>
      </c>
    </row>
    <row r="61" spans="1:20" x14ac:dyDescent="0.25">
      <c r="A61" s="60">
        <v>59</v>
      </c>
      <c r="B61" s="532">
        <v>44684</v>
      </c>
      <c r="C61" s="532"/>
      <c r="D61" s="60" t="s">
        <v>14982</v>
      </c>
      <c r="E61" s="483" t="s">
        <v>15937</v>
      </c>
      <c r="F61" s="60" t="s">
        <v>15938</v>
      </c>
      <c r="G61" s="60" t="s">
        <v>5285</v>
      </c>
      <c r="H61" s="60" t="s">
        <v>552</v>
      </c>
      <c r="I61" s="60"/>
      <c r="J61" s="60"/>
      <c r="K61" s="98"/>
      <c r="M61" s="65" t="s">
        <v>986</v>
      </c>
      <c r="N61" s="60" t="s">
        <v>14975</v>
      </c>
      <c r="O61" s="60" t="s">
        <v>15764</v>
      </c>
      <c r="P61" s="60" t="s">
        <v>8830</v>
      </c>
      <c r="Q61" s="218">
        <v>45018</v>
      </c>
      <c r="R61" s="60" t="s">
        <v>687</v>
      </c>
      <c r="S61" s="60" t="s">
        <v>15762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15935</v>
      </c>
      <c r="E62" s="77">
        <v>399688020</v>
      </c>
      <c r="F62" s="60"/>
      <c r="G62" s="60" t="s">
        <v>6044</v>
      </c>
      <c r="H62" s="60" t="s">
        <v>552</v>
      </c>
      <c r="I62" s="60"/>
      <c r="J62" s="60"/>
      <c r="K62" s="60"/>
      <c r="M62" s="65" t="s">
        <v>986</v>
      </c>
      <c r="N62" s="60" t="s">
        <v>14975</v>
      </c>
      <c r="O62" s="60" t="s">
        <v>15765</v>
      </c>
      <c r="P62" s="60" t="s">
        <v>8831</v>
      </c>
      <c r="Q62" s="218">
        <v>45018</v>
      </c>
      <c r="R62" s="60" t="s">
        <v>687</v>
      </c>
      <c r="S62" s="60" t="s">
        <v>15762</v>
      </c>
      <c r="T62" s="60" t="s">
        <v>347</v>
      </c>
    </row>
    <row r="63" spans="1:20" x14ac:dyDescent="0.25">
      <c r="A63" s="60">
        <v>61</v>
      </c>
      <c r="B63" s="532">
        <v>44684</v>
      </c>
      <c r="C63" s="532"/>
      <c r="D63" s="60" t="s">
        <v>14982</v>
      </c>
      <c r="E63" s="483" t="s">
        <v>15939</v>
      </c>
      <c r="F63" s="60" t="s">
        <v>15940</v>
      </c>
      <c r="G63" s="60" t="s">
        <v>5285</v>
      </c>
      <c r="H63" s="60" t="s">
        <v>552</v>
      </c>
      <c r="I63" s="60"/>
      <c r="J63" s="60"/>
      <c r="K63" s="60"/>
      <c r="M63" s="65" t="s">
        <v>986</v>
      </c>
      <c r="N63" s="60" t="s">
        <v>14975</v>
      </c>
      <c r="O63" s="60" t="s">
        <v>15766</v>
      </c>
      <c r="P63" s="60" t="s">
        <v>8832</v>
      </c>
      <c r="Q63" s="218">
        <v>45018</v>
      </c>
      <c r="R63" s="60" t="s">
        <v>687</v>
      </c>
      <c r="S63" s="60" t="s">
        <v>15762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15935</v>
      </c>
      <c r="E64" s="77">
        <v>399488022</v>
      </c>
      <c r="F64" s="60"/>
      <c r="G64" s="60" t="s">
        <v>6044</v>
      </c>
      <c r="H64" s="60" t="s">
        <v>552</v>
      </c>
      <c r="I64" s="60"/>
      <c r="J64" s="60"/>
      <c r="K64" s="60"/>
      <c r="M64" s="65" t="s">
        <v>986</v>
      </c>
      <c r="N64" s="60" t="s">
        <v>14975</v>
      </c>
      <c r="O64" s="60" t="s">
        <v>15767</v>
      </c>
      <c r="P64" s="60" t="s">
        <v>8852</v>
      </c>
      <c r="Q64" s="218">
        <v>45018</v>
      </c>
      <c r="R64" s="60" t="s">
        <v>552</v>
      </c>
      <c r="S64" s="60" t="s">
        <v>15762</v>
      </c>
      <c r="T64" s="60" t="s">
        <v>1782</v>
      </c>
    </row>
    <row r="65" spans="1:20" x14ac:dyDescent="0.25">
      <c r="A65" s="60">
        <v>63</v>
      </c>
      <c r="B65" s="532">
        <v>44684</v>
      </c>
      <c r="C65" s="532"/>
      <c r="D65" s="60" t="s">
        <v>14982</v>
      </c>
      <c r="E65" s="483" t="s">
        <v>15941</v>
      </c>
      <c r="F65" s="60" t="s">
        <v>15942</v>
      </c>
      <c r="G65" s="60" t="s">
        <v>5285</v>
      </c>
      <c r="H65" s="60" t="s">
        <v>552</v>
      </c>
      <c r="I65" s="60"/>
      <c r="J65" s="60"/>
      <c r="K65" s="60"/>
      <c r="M65" s="65" t="s">
        <v>986</v>
      </c>
      <c r="N65" s="60" t="s">
        <v>15560</v>
      </c>
      <c r="O65" s="60">
        <v>10914930421</v>
      </c>
      <c r="P65" s="60" t="s">
        <v>8996</v>
      </c>
      <c r="Q65" s="218">
        <v>45018</v>
      </c>
      <c r="R65" s="60" t="s">
        <v>106</v>
      </c>
      <c r="S65" s="60" t="s">
        <v>15762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15935</v>
      </c>
      <c r="E66" s="77">
        <v>480188009</v>
      </c>
      <c r="F66" s="60"/>
      <c r="G66" s="60" t="s">
        <v>6044</v>
      </c>
      <c r="H66" s="60" t="s">
        <v>552</v>
      </c>
      <c r="I66" s="60"/>
      <c r="J66" s="60"/>
      <c r="K66" s="60"/>
      <c r="M66" s="65" t="s">
        <v>986</v>
      </c>
      <c r="N66" s="60" t="s">
        <v>14975</v>
      </c>
      <c r="O66" s="60" t="s">
        <v>15572</v>
      </c>
      <c r="P66" s="60"/>
      <c r="Q66" s="218">
        <v>45018</v>
      </c>
      <c r="R66" s="60"/>
      <c r="S66" s="60" t="s">
        <v>15768</v>
      </c>
      <c r="T66" s="60"/>
    </row>
    <row r="67" spans="1:20" x14ac:dyDescent="0.25">
      <c r="A67" s="60">
        <v>65</v>
      </c>
      <c r="B67" s="704">
        <v>44684</v>
      </c>
      <c r="C67" s="704"/>
      <c r="D67" s="491" t="s">
        <v>14982</v>
      </c>
      <c r="E67" s="759" t="s">
        <v>15943</v>
      </c>
      <c r="F67" s="491" t="s">
        <v>15944</v>
      </c>
      <c r="G67" s="491"/>
      <c r="H67" s="491"/>
      <c r="I67" s="60"/>
      <c r="J67" s="60"/>
      <c r="K67" s="60"/>
      <c r="M67" s="65" t="s">
        <v>986</v>
      </c>
      <c r="N67" s="60" t="s">
        <v>14975</v>
      </c>
      <c r="O67" s="60" t="s">
        <v>15769</v>
      </c>
      <c r="P67" s="60"/>
      <c r="Q67" s="218">
        <v>45018</v>
      </c>
      <c r="R67" s="60"/>
      <c r="S67" s="60" t="s">
        <v>15768</v>
      </c>
      <c r="T67" s="60"/>
    </row>
    <row r="68" spans="1:20" x14ac:dyDescent="0.25">
      <c r="A68" s="60">
        <v>66</v>
      </c>
      <c r="B68" s="77" t="s">
        <v>6174</v>
      </c>
      <c r="C68" s="77"/>
      <c r="D68" s="60" t="s">
        <v>14982</v>
      </c>
      <c r="E68" s="77" t="s">
        <v>15945</v>
      </c>
      <c r="F68" s="60" t="s">
        <v>15946</v>
      </c>
      <c r="G68" s="60" t="s">
        <v>6462</v>
      </c>
      <c r="H68" s="60" t="s">
        <v>696</v>
      </c>
      <c r="I68" s="60"/>
      <c r="J68" s="60"/>
      <c r="K68" s="60"/>
      <c r="M68" s="60"/>
      <c r="N68" s="60" t="s">
        <v>15018</v>
      </c>
      <c r="O68" s="60" t="s">
        <v>15770</v>
      </c>
      <c r="P68" s="60" t="s">
        <v>15771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704">
        <v>44684</v>
      </c>
      <c r="C69" s="704"/>
      <c r="D69" s="491" t="s">
        <v>14982</v>
      </c>
      <c r="E69" s="759" t="s">
        <v>15947</v>
      </c>
      <c r="F69" s="491" t="s">
        <v>15948</v>
      </c>
      <c r="G69" s="491"/>
      <c r="H69" s="491"/>
      <c r="I69" s="60"/>
      <c r="J69" s="60"/>
      <c r="K69" s="60"/>
      <c r="M69" s="60"/>
      <c r="N69" s="60" t="s">
        <v>14975</v>
      </c>
      <c r="O69" s="60" t="s">
        <v>15772</v>
      </c>
      <c r="P69" s="60" t="s">
        <v>15773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6174</v>
      </c>
      <c r="C70" s="77"/>
      <c r="D70" s="60" t="s">
        <v>14982</v>
      </c>
      <c r="E70" s="77" t="s">
        <v>15949</v>
      </c>
      <c r="F70" s="60" t="s">
        <v>15946</v>
      </c>
      <c r="G70" s="60" t="s">
        <v>6462</v>
      </c>
      <c r="H70" s="60" t="s">
        <v>696</v>
      </c>
      <c r="I70" s="60"/>
      <c r="J70" s="60"/>
      <c r="K70" s="60"/>
      <c r="M70" s="60"/>
      <c r="N70" s="60" t="s">
        <v>14975</v>
      </c>
      <c r="O70" s="60" t="s">
        <v>15774</v>
      </c>
      <c r="P70" s="60" t="s">
        <v>8667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32">
        <v>44684</v>
      </c>
      <c r="C71" s="532"/>
      <c r="D71" s="60" t="s">
        <v>14982</v>
      </c>
      <c r="E71" s="483" t="s">
        <v>15950</v>
      </c>
      <c r="F71" s="60" t="s">
        <v>15951</v>
      </c>
      <c r="G71" s="60" t="s">
        <v>5285</v>
      </c>
      <c r="H71" s="60" t="s">
        <v>552</v>
      </c>
      <c r="I71" s="60"/>
      <c r="J71" s="60"/>
      <c r="K71" s="60"/>
      <c r="M71" s="60"/>
      <c r="N71" s="60" t="s">
        <v>15018</v>
      </c>
      <c r="O71" s="77">
        <v>3018</v>
      </c>
      <c r="P71" s="60" t="s">
        <v>15775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6174</v>
      </c>
      <c r="C72" s="77"/>
      <c r="D72" s="60" t="s">
        <v>15022</v>
      </c>
      <c r="E72" s="507" t="s">
        <v>15828</v>
      </c>
      <c r="F72" s="60" t="s">
        <v>15946</v>
      </c>
      <c r="G72" s="60" t="s">
        <v>6462</v>
      </c>
      <c r="H72" s="60" t="s">
        <v>696</v>
      </c>
      <c r="I72" s="60"/>
      <c r="J72" s="60"/>
      <c r="K72" s="60"/>
      <c r="M72" s="60"/>
      <c r="N72" s="60" t="s">
        <v>14982</v>
      </c>
      <c r="O72" s="60" t="s">
        <v>15776</v>
      </c>
      <c r="P72" s="60" t="s">
        <v>8802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32">
        <v>44684</v>
      </c>
      <c r="C73" s="532"/>
      <c r="D73" s="60" t="s">
        <v>14975</v>
      </c>
      <c r="E73" s="483" t="s">
        <v>15952</v>
      </c>
      <c r="F73" s="60" t="s">
        <v>15953</v>
      </c>
      <c r="G73" s="218">
        <v>44745</v>
      </c>
      <c r="H73" s="60" t="s">
        <v>5068</v>
      </c>
      <c r="I73" s="378" t="s">
        <v>5068</v>
      </c>
      <c r="J73" s="60"/>
      <c r="K73" s="60"/>
      <c r="M73" s="60"/>
      <c r="N73" s="60" t="s">
        <v>14975</v>
      </c>
      <c r="O73" s="60" t="s">
        <v>15777</v>
      </c>
      <c r="P73" s="60" t="s">
        <v>8715</v>
      </c>
      <c r="Q73" s="60" t="s">
        <v>968</v>
      </c>
      <c r="R73" s="60" t="s">
        <v>552</v>
      </c>
      <c r="S73" s="60" t="s">
        <v>15756</v>
      </c>
      <c r="T73" s="218">
        <v>44986</v>
      </c>
    </row>
    <row r="74" spans="1:20" x14ac:dyDescent="0.25">
      <c r="A74" s="60">
        <v>72</v>
      </c>
      <c r="B74" s="77" t="s">
        <v>6174</v>
      </c>
      <c r="C74" s="77"/>
      <c r="D74" s="60" t="s">
        <v>14982</v>
      </c>
      <c r="E74" s="77" t="s">
        <v>15954</v>
      </c>
      <c r="F74" s="60" t="s">
        <v>15946</v>
      </c>
      <c r="G74" s="60" t="s">
        <v>6462</v>
      </c>
      <c r="H74" s="60" t="s">
        <v>696</v>
      </c>
      <c r="I74" s="60"/>
      <c r="J74" s="60"/>
      <c r="K74" s="60"/>
      <c r="M74" s="60"/>
      <c r="N74" s="386" t="s">
        <v>14982</v>
      </c>
      <c r="O74" s="674" t="s">
        <v>15778</v>
      </c>
      <c r="P74" s="60" t="s">
        <v>15779</v>
      </c>
      <c r="Q74" s="60" t="s">
        <v>1086</v>
      </c>
      <c r="R74" s="60" t="s">
        <v>552</v>
      </c>
      <c r="S74" s="60" t="s">
        <v>15780</v>
      </c>
      <c r="T74" s="218">
        <v>44986</v>
      </c>
    </row>
    <row r="75" spans="1:20" x14ac:dyDescent="0.25">
      <c r="A75" s="60">
        <v>73</v>
      </c>
      <c r="B75" s="77" t="s">
        <v>6174</v>
      </c>
      <c r="C75" s="77"/>
      <c r="D75" s="60" t="s">
        <v>15749</v>
      </c>
      <c r="E75" s="669" t="s">
        <v>15955</v>
      </c>
      <c r="F75" s="491" t="s">
        <v>15946</v>
      </c>
      <c r="G75" s="491" t="s">
        <v>6791</v>
      </c>
      <c r="H75" s="491" t="s">
        <v>552</v>
      </c>
      <c r="I75" s="60"/>
      <c r="J75" s="60"/>
      <c r="K75" s="491" t="s">
        <v>8294</v>
      </c>
      <c r="M75" s="532">
        <v>45018</v>
      </c>
      <c r="N75" s="60" t="s">
        <v>14982</v>
      </c>
      <c r="O75" s="60" t="s">
        <v>15781</v>
      </c>
      <c r="P75" s="60" t="s">
        <v>15782</v>
      </c>
      <c r="Q75" s="60" t="s">
        <v>1841</v>
      </c>
      <c r="R75" s="60" t="s">
        <v>106</v>
      </c>
      <c r="S75" s="60" t="s">
        <v>15783</v>
      </c>
      <c r="T75" s="60" t="s">
        <v>93</v>
      </c>
    </row>
    <row r="76" spans="1:20" x14ac:dyDescent="0.25">
      <c r="A76" s="60">
        <v>74</v>
      </c>
      <c r="B76" s="532">
        <v>44684</v>
      </c>
      <c r="C76" s="532"/>
      <c r="D76" s="60" t="s">
        <v>15560</v>
      </c>
      <c r="E76" s="483" t="s">
        <v>15956</v>
      </c>
      <c r="F76" s="60" t="s">
        <v>15957</v>
      </c>
      <c r="G76" s="218">
        <v>44745</v>
      </c>
      <c r="H76" s="60" t="s">
        <v>5068</v>
      </c>
      <c r="I76" s="378" t="s">
        <v>5068</v>
      </c>
      <c r="J76" s="60"/>
      <c r="K76" s="60"/>
      <c r="M76" s="532">
        <v>45018</v>
      </c>
      <c r="N76" s="60" t="s">
        <v>14975</v>
      </c>
      <c r="O76" s="60" t="s">
        <v>15672</v>
      </c>
      <c r="P76" s="60" t="s">
        <v>15784</v>
      </c>
      <c r="Q76" s="60" t="s">
        <v>1841</v>
      </c>
      <c r="R76" s="60" t="s">
        <v>106</v>
      </c>
      <c r="S76" s="60" t="s">
        <v>15783</v>
      </c>
      <c r="T76" s="60" t="s">
        <v>93</v>
      </c>
    </row>
    <row r="77" spans="1:20" x14ac:dyDescent="0.25">
      <c r="A77" s="60">
        <v>75</v>
      </c>
      <c r="B77" s="532">
        <v>44684</v>
      </c>
      <c r="C77" s="532"/>
      <c r="D77" s="60" t="s">
        <v>14982</v>
      </c>
      <c r="E77" s="761" t="s">
        <v>15958</v>
      </c>
      <c r="F77" s="60" t="s">
        <v>15959</v>
      </c>
      <c r="G77" s="218">
        <v>44745</v>
      </c>
      <c r="H77" s="60" t="s">
        <v>5068</v>
      </c>
      <c r="I77" s="378" t="s">
        <v>5068</v>
      </c>
      <c r="J77" s="60"/>
      <c r="K77" s="60"/>
      <c r="L77" s="228"/>
      <c r="M77" s="532">
        <v>45018</v>
      </c>
      <c r="N77" s="60" t="s">
        <v>14982</v>
      </c>
      <c r="O77" s="60" t="s">
        <v>15715</v>
      </c>
      <c r="P77" s="60" t="s">
        <v>15785</v>
      </c>
      <c r="Q77" s="60" t="s">
        <v>1841</v>
      </c>
      <c r="R77" s="60" t="s">
        <v>552</v>
      </c>
      <c r="S77" s="60" t="s">
        <v>15783</v>
      </c>
      <c r="T77" s="60" t="s">
        <v>1999</v>
      </c>
    </row>
    <row r="78" spans="1:20" x14ac:dyDescent="0.25">
      <c r="A78" s="60">
        <v>76</v>
      </c>
      <c r="B78" s="77" t="s">
        <v>6174</v>
      </c>
      <c r="C78" s="77"/>
      <c r="D78" s="60" t="s">
        <v>14982</v>
      </c>
      <c r="E78" s="507" t="s">
        <v>15955</v>
      </c>
      <c r="F78" s="60" t="s">
        <v>15946</v>
      </c>
      <c r="G78" s="60" t="s">
        <v>6791</v>
      </c>
      <c r="H78" s="60" t="s">
        <v>552</v>
      </c>
      <c r="I78" s="60"/>
      <c r="J78" s="60"/>
      <c r="K78" s="60"/>
      <c r="L78" s="228"/>
      <c r="M78" s="532">
        <v>45018</v>
      </c>
      <c r="N78" s="60" t="s">
        <v>15786</v>
      </c>
      <c r="O78" s="60" t="s">
        <v>15787</v>
      </c>
      <c r="P78" s="60" t="s">
        <v>15788</v>
      </c>
      <c r="Q78" s="60" t="s">
        <v>1841</v>
      </c>
      <c r="R78" s="60" t="s">
        <v>106</v>
      </c>
      <c r="S78" s="60" t="s">
        <v>15783</v>
      </c>
      <c r="T78" s="60" t="s">
        <v>93</v>
      </c>
    </row>
    <row r="79" spans="1:20" x14ac:dyDescent="0.25">
      <c r="A79" s="60">
        <v>77</v>
      </c>
      <c r="B79" s="532">
        <v>44684</v>
      </c>
      <c r="C79" s="532"/>
      <c r="D79" s="60" t="s">
        <v>15018</v>
      </c>
      <c r="E79" s="483" t="s">
        <v>15960</v>
      </c>
      <c r="F79" s="60" t="s">
        <v>15961</v>
      </c>
      <c r="G79" s="60" t="s">
        <v>5434</v>
      </c>
      <c r="H79" s="60" t="s">
        <v>552</v>
      </c>
      <c r="I79" s="60"/>
      <c r="J79" s="60"/>
      <c r="K79" s="60"/>
      <c r="M79" s="532">
        <v>45018</v>
      </c>
      <c r="N79" s="60" t="s">
        <v>14975</v>
      </c>
      <c r="O79" s="60" t="s">
        <v>15789</v>
      </c>
      <c r="P79" s="60" t="s">
        <v>15790</v>
      </c>
      <c r="Q79" s="60" t="s">
        <v>1841</v>
      </c>
      <c r="R79" s="60" t="s">
        <v>552</v>
      </c>
      <c r="S79" s="60" t="s">
        <v>15783</v>
      </c>
      <c r="T79" s="60" t="s">
        <v>1999</v>
      </c>
    </row>
    <row r="80" spans="1:20" x14ac:dyDescent="0.25">
      <c r="A80" s="60">
        <v>78</v>
      </c>
      <c r="B80" s="77" t="s">
        <v>6174</v>
      </c>
      <c r="C80" s="77"/>
      <c r="D80" s="60" t="s">
        <v>14982</v>
      </c>
      <c r="E80" s="77" t="s">
        <v>15962</v>
      </c>
      <c r="F80" s="60" t="s">
        <v>15946</v>
      </c>
      <c r="G80" s="60" t="s">
        <v>6245</v>
      </c>
      <c r="H80" s="60" t="s">
        <v>696</v>
      </c>
      <c r="I80" s="378" t="s">
        <v>8155</v>
      </c>
      <c r="J80" s="60"/>
      <c r="K80" s="60"/>
      <c r="M80" s="532">
        <v>45018</v>
      </c>
      <c r="N80" s="60" t="s">
        <v>14975</v>
      </c>
      <c r="O80" s="60" t="s">
        <v>15791</v>
      </c>
      <c r="P80" s="60" t="s">
        <v>15792</v>
      </c>
      <c r="Q80" s="60" t="s">
        <v>1841</v>
      </c>
      <c r="R80" s="60" t="s">
        <v>106</v>
      </c>
      <c r="S80" s="60" t="s">
        <v>15783</v>
      </c>
      <c r="T80" s="60" t="s">
        <v>93</v>
      </c>
    </row>
    <row r="81" spans="1:20" x14ac:dyDescent="0.25">
      <c r="A81" s="60">
        <v>79</v>
      </c>
      <c r="B81" s="532">
        <v>44684</v>
      </c>
      <c r="C81" s="532"/>
      <c r="D81" s="60" t="s">
        <v>14975</v>
      </c>
      <c r="E81" s="483" t="s">
        <v>15963</v>
      </c>
      <c r="F81" s="60" t="s">
        <v>15964</v>
      </c>
      <c r="G81" s="218">
        <v>44745</v>
      </c>
      <c r="H81" s="60" t="s">
        <v>5068</v>
      </c>
      <c r="I81" s="378" t="s">
        <v>5068</v>
      </c>
      <c r="J81" s="60"/>
      <c r="K81" s="60"/>
      <c r="L81" s="733"/>
      <c r="M81" s="669" t="s">
        <v>8102</v>
      </c>
      <c r="N81" s="491" t="s">
        <v>14975</v>
      </c>
      <c r="O81" s="486" t="s">
        <v>15793</v>
      </c>
      <c r="P81" s="669"/>
      <c r="Q81" s="491" t="s">
        <v>8315</v>
      </c>
      <c r="R81" s="707" t="s">
        <v>14980</v>
      </c>
      <c r="S81" s="707"/>
      <c r="T81" s="491"/>
    </row>
    <row r="82" spans="1:20" x14ac:dyDescent="0.25">
      <c r="A82" s="60">
        <v>80</v>
      </c>
      <c r="B82" s="77" t="s">
        <v>6174</v>
      </c>
      <c r="C82" s="77"/>
      <c r="D82" s="60" t="s">
        <v>14982</v>
      </c>
      <c r="E82" s="77" t="s">
        <v>15965</v>
      </c>
      <c r="F82" s="60" t="s">
        <v>15946</v>
      </c>
      <c r="G82" s="218">
        <v>44659</v>
      </c>
      <c r="H82" s="60" t="s">
        <v>696</v>
      </c>
      <c r="I82" s="60"/>
      <c r="J82" s="60"/>
      <c r="K82" s="60"/>
      <c r="M82" s="532">
        <v>45018</v>
      </c>
      <c r="N82" s="60" t="s">
        <v>14975</v>
      </c>
      <c r="O82" s="60" t="s">
        <v>15794</v>
      </c>
      <c r="P82" s="60" t="s">
        <v>15795</v>
      </c>
      <c r="Q82" s="60" t="s">
        <v>1841</v>
      </c>
      <c r="R82" s="60" t="s">
        <v>552</v>
      </c>
      <c r="S82" s="60" t="s">
        <v>15783</v>
      </c>
      <c r="T82" s="60" t="s">
        <v>1999</v>
      </c>
    </row>
    <row r="83" spans="1:20" x14ac:dyDescent="0.25">
      <c r="A83" s="60">
        <v>81</v>
      </c>
      <c r="B83" s="77" t="s">
        <v>6174</v>
      </c>
      <c r="C83" s="77"/>
      <c r="D83" s="60" t="s">
        <v>14982</v>
      </c>
      <c r="E83" s="669" t="s">
        <v>15966</v>
      </c>
      <c r="F83" s="60" t="s">
        <v>15946</v>
      </c>
      <c r="G83" s="60" t="s">
        <v>6245</v>
      </c>
      <c r="H83" s="60" t="s">
        <v>696</v>
      </c>
      <c r="I83" s="60"/>
      <c r="J83" s="60"/>
      <c r="K83" s="491" t="s">
        <v>8275</v>
      </c>
      <c r="M83" s="65" t="s">
        <v>8315</v>
      </c>
      <c r="N83" s="60" t="s">
        <v>14982</v>
      </c>
      <c r="O83" s="65" t="s">
        <v>15781</v>
      </c>
      <c r="P83" s="77" t="s">
        <v>8717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32">
        <v>44684</v>
      </c>
      <c r="C84" s="532"/>
      <c r="D84" s="60" t="s">
        <v>14975</v>
      </c>
      <c r="E84" s="483" t="s">
        <v>15967</v>
      </c>
      <c r="F84" s="60" t="s">
        <v>15968</v>
      </c>
      <c r="G84" s="218">
        <v>44745</v>
      </c>
      <c r="H84" s="60" t="s">
        <v>5068</v>
      </c>
      <c r="I84" s="378" t="s">
        <v>5068</v>
      </c>
      <c r="J84" s="60"/>
      <c r="K84" s="60"/>
      <c r="M84" s="60" t="s">
        <v>1841</v>
      </c>
      <c r="N84" s="60" t="s">
        <v>15022</v>
      </c>
      <c r="O84" s="362" t="s">
        <v>15796</v>
      </c>
      <c r="P84" s="60" t="s">
        <v>9254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32">
        <v>44684</v>
      </c>
      <c r="C85" s="532"/>
      <c r="D85" s="60" t="s">
        <v>14982</v>
      </c>
      <c r="E85" s="483" t="s">
        <v>15969</v>
      </c>
      <c r="F85" s="60" t="s">
        <v>15970</v>
      </c>
      <c r="G85" s="60" t="s">
        <v>5285</v>
      </c>
      <c r="H85" s="60" t="s">
        <v>552</v>
      </c>
      <c r="I85" s="60"/>
      <c r="J85" s="60"/>
      <c r="K85" s="60"/>
      <c r="M85" s="60" t="s">
        <v>1841</v>
      </c>
      <c r="N85" s="60" t="s">
        <v>15018</v>
      </c>
      <c r="O85" s="60" t="s">
        <v>15797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6174</v>
      </c>
      <c r="C86" s="77"/>
      <c r="D86" s="60" t="s">
        <v>14982</v>
      </c>
      <c r="E86" s="507" t="s">
        <v>15971</v>
      </c>
      <c r="F86" s="60" t="s">
        <v>15946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14982</v>
      </c>
      <c r="O86" s="60" t="s">
        <v>15798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32">
        <v>44684</v>
      </c>
      <c r="C87" s="532"/>
      <c r="D87" s="60" t="s">
        <v>14982</v>
      </c>
      <c r="E87" s="483" t="s">
        <v>15972</v>
      </c>
      <c r="F87" s="60" t="s">
        <v>15973</v>
      </c>
      <c r="G87" s="60" t="s">
        <v>5285</v>
      </c>
      <c r="H87" s="60" t="s">
        <v>552</v>
      </c>
      <c r="I87" s="60"/>
      <c r="J87" s="60"/>
      <c r="K87" s="60"/>
      <c r="M87" s="60" t="s">
        <v>1841</v>
      </c>
      <c r="N87" s="60" t="s">
        <v>14975</v>
      </c>
      <c r="O87" s="60" t="s">
        <v>15799</v>
      </c>
      <c r="P87" s="60" t="s">
        <v>9256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6174</v>
      </c>
      <c r="C88" s="77"/>
      <c r="D88" s="60" t="s">
        <v>14982</v>
      </c>
      <c r="E88" s="77" t="s">
        <v>15974</v>
      </c>
      <c r="F88" s="60" t="s">
        <v>15946</v>
      </c>
      <c r="G88" s="60" t="s">
        <v>6245</v>
      </c>
      <c r="H88" s="60" t="s">
        <v>696</v>
      </c>
      <c r="I88" s="378" t="s">
        <v>15468</v>
      </c>
      <c r="J88" s="60"/>
      <c r="K88" s="60"/>
      <c r="M88" s="218">
        <v>45080</v>
      </c>
      <c r="N88" s="60" t="s">
        <v>15680</v>
      </c>
      <c r="O88" s="362" t="s">
        <v>15800</v>
      </c>
      <c r="P88" s="60" t="s">
        <v>9516</v>
      </c>
      <c r="Q88" s="60" t="s">
        <v>2572</v>
      </c>
      <c r="R88" s="60" t="s">
        <v>552</v>
      </c>
      <c r="S88" s="60" t="s">
        <v>15801</v>
      </c>
      <c r="T88" s="60"/>
    </row>
    <row r="89" spans="1:20" x14ac:dyDescent="0.25">
      <c r="A89" s="60">
        <v>87</v>
      </c>
      <c r="B89" s="532">
        <v>44684</v>
      </c>
      <c r="C89" s="532"/>
      <c r="D89" s="60" t="s">
        <v>15560</v>
      </c>
      <c r="E89" s="483" t="s">
        <v>15975</v>
      </c>
      <c r="F89" s="60" t="s">
        <v>15976</v>
      </c>
      <c r="G89" s="60" t="s">
        <v>5434</v>
      </c>
      <c r="H89" s="60" t="s">
        <v>552</v>
      </c>
      <c r="I89" s="60"/>
      <c r="J89" s="60"/>
      <c r="K89" s="60"/>
      <c r="M89" s="218">
        <v>45080</v>
      </c>
      <c r="N89" s="60" t="s">
        <v>14975</v>
      </c>
      <c r="O89" s="60" t="s">
        <v>15802</v>
      </c>
      <c r="P89" s="60" t="s">
        <v>9524</v>
      </c>
      <c r="Q89" s="60" t="s">
        <v>2572</v>
      </c>
      <c r="R89" s="60" t="s">
        <v>1760</v>
      </c>
      <c r="S89" s="60" t="s">
        <v>15801</v>
      </c>
      <c r="T89" s="218">
        <v>45203</v>
      </c>
    </row>
    <row r="90" spans="1:20" x14ac:dyDescent="0.25">
      <c r="A90" s="60">
        <v>88</v>
      </c>
      <c r="B90" s="77" t="s">
        <v>6174</v>
      </c>
      <c r="C90" s="77"/>
      <c r="D90" s="60" t="s">
        <v>14982</v>
      </c>
      <c r="E90" s="77" t="s">
        <v>15977</v>
      </c>
      <c r="F90" s="60" t="s">
        <v>15946</v>
      </c>
      <c r="G90" s="60" t="s">
        <v>6245</v>
      </c>
      <c r="H90" s="60" t="s">
        <v>696</v>
      </c>
      <c r="I90" s="378" t="s">
        <v>15468</v>
      </c>
      <c r="J90" s="60"/>
      <c r="K90" s="60"/>
      <c r="L90" s="797"/>
      <c r="M90" s="218">
        <v>45080</v>
      </c>
      <c r="N90" s="60" t="s">
        <v>15700</v>
      </c>
      <c r="O90" s="60">
        <v>1021</v>
      </c>
      <c r="P90" s="60" t="s">
        <v>9514</v>
      </c>
      <c r="Q90" s="60" t="s">
        <v>2572</v>
      </c>
      <c r="R90" s="60" t="s">
        <v>552</v>
      </c>
      <c r="S90" s="60" t="s">
        <v>15801</v>
      </c>
      <c r="T90" s="218">
        <v>45203</v>
      </c>
    </row>
    <row r="91" spans="1:20" x14ac:dyDescent="0.25">
      <c r="A91" s="60">
        <v>89</v>
      </c>
      <c r="B91" s="532">
        <v>44684</v>
      </c>
      <c r="C91" s="532"/>
      <c r="D91" s="60" t="s">
        <v>14975</v>
      </c>
      <c r="E91" s="483" t="s">
        <v>15978</v>
      </c>
      <c r="F91" s="60" t="s">
        <v>15979</v>
      </c>
      <c r="G91" s="60" t="s">
        <v>5434</v>
      </c>
      <c r="H91" s="60" t="s">
        <v>552</v>
      </c>
      <c r="I91" s="60"/>
      <c r="J91" s="60"/>
      <c r="K91" s="60"/>
      <c r="L91" s="797"/>
      <c r="M91" s="218">
        <v>45080</v>
      </c>
      <c r="N91" s="60" t="s">
        <v>15727</v>
      </c>
      <c r="O91" s="60">
        <v>5470</v>
      </c>
      <c r="P91" s="60" t="s">
        <v>9517</v>
      </c>
      <c r="Q91" s="60" t="s">
        <v>2572</v>
      </c>
      <c r="R91" s="60" t="s">
        <v>552</v>
      </c>
      <c r="S91" s="60" t="s">
        <v>15801</v>
      </c>
      <c r="T91" s="218">
        <v>45203</v>
      </c>
    </row>
    <row r="92" spans="1:20" x14ac:dyDescent="0.25">
      <c r="A92" s="60">
        <v>90</v>
      </c>
      <c r="B92" s="77" t="s">
        <v>6174</v>
      </c>
      <c r="C92" s="77"/>
      <c r="D92" s="60" t="s">
        <v>15980</v>
      </c>
      <c r="E92" s="77">
        <v>5121910033</v>
      </c>
      <c r="F92" s="60" t="s">
        <v>15946</v>
      </c>
      <c r="G92" s="60" t="s">
        <v>6245</v>
      </c>
      <c r="H92" s="60" t="s">
        <v>696</v>
      </c>
      <c r="I92" s="60"/>
      <c r="J92" s="60"/>
      <c r="K92" s="60"/>
      <c r="M92" s="218">
        <v>45080</v>
      </c>
      <c r="N92" s="60" t="s">
        <v>15018</v>
      </c>
      <c r="O92" s="60">
        <v>1621</v>
      </c>
      <c r="P92" s="60" t="s">
        <v>9525</v>
      </c>
      <c r="Q92" s="60" t="s">
        <v>2572</v>
      </c>
      <c r="R92" s="60" t="s">
        <v>1760</v>
      </c>
      <c r="S92" s="60" t="s">
        <v>15801</v>
      </c>
      <c r="T92" s="218">
        <v>45203</v>
      </c>
    </row>
    <row r="93" spans="1:20" x14ac:dyDescent="0.25">
      <c r="A93" s="60">
        <v>91</v>
      </c>
      <c r="B93" s="532">
        <v>44684</v>
      </c>
      <c r="C93" s="532"/>
      <c r="D93" s="60" t="s">
        <v>15560</v>
      </c>
      <c r="E93" s="483" t="s">
        <v>15981</v>
      </c>
      <c r="F93" s="60" t="s">
        <v>15982</v>
      </c>
      <c r="G93" s="60" t="s">
        <v>5434</v>
      </c>
      <c r="H93" s="60" t="s">
        <v>552</v>
      </c>
      <c r="I93" s="60"/>
      <c r="J93" s="60"/>
      <c r="K93" s="60"/>
      <c r="M93" s="218">
        <v>45080</v>
      </c>
      <c r="N93" s="60" t="s">
        <v>14975</v>
      </c>
      <c r="O93" s="60" t="s">
        <v>15803</v>
      </c>
      <c r="P93" s="60" t="s">
        <v>9290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6174</v>
      </c>
      <c r="C94" s="77"/>
      <c r="D94" s="60" t="s">
        <v>14982</v>
      </c>
      <c r="E94" s="77" t="s">
        <v>15983</v>
      </c>
      <c r="F94" s="60" t="s">
        <v>15946</v>
      </c>
      <c r="G94" s="60" t="s">
        <v>6245</v>
      </c>
      <c r="H94" s="60" t="s">
        <v>696</v>
      </c>
      <c r="I94" s="60"/>
      <c r="J94" s="60"/>
      <c r="K94" s="60"/>
      <c r="M94" s="218">
        <v>45080</v>
      </c>
      <c r="N94" s="60" t="s">
        <v>14975</v>
      </c>
      <c r="O94" s="60" t="s">
        <v>15676</v>
      </c>
      <c r="P94" s="60" t="s">
        <v>9330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32">
        <v>44684</v>
      </c>
      <c r="C95" s="532"/>
      <c r="D95" s="60" t="s">
        <v>14982</v>
      </c>
      <c r="E95" s="483" t="s">
        <v>15984</v>
      </c>
      <c r="F95" s="60" t="s">
        <v>15985</v>
      </c>
      <c r="G95" s="218">
        <v>44745</v>
      </c>
      <c r="H95" s="60" t="s">
        <v>5068</v>
      </c>
      <c r="I95" s="378" t="s">
        <v>5068</v>
      </c>
      <c r="J95" s="60"/>
      <c r="K95" s="60"/>
      <c r="M95" s="218">
        <v>45080</v>
      </c>
      <c r="N95" s="60" t="s">
        <v>14975</v>
      </c>
      <c r="O95" s="60" t="s">
        <v>15804</v>
      </c>
      <c r="P95" s="60" t="s">
        <v>9288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6174</v>
      </c>
      <c r="C96" s="77"/>
      <c r="D96" s="60" t="s">
        <v>14975</v>
      </c>
      <c r="E96" s="77" t="s">
        <v>15986</v>
      </c>
      <c r="F96" s="60" t="s">
        <v>15946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14975</v>
      </c>
      <c r="O96" s="60" t="s">
        <v>15805</v>
      </c>
      <c r="P96" s="60" t="s">
        <v>9451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32">
        <v>44684</v>
      </c>
      <c r="C97" s="532"/>
      <c r="D97" s="60" t="s">
        <v>14982</v>
      </c>
      <c r="E97" s="483" t="s">
        <v>15987</v>
      </c>
      <c r="F97" s="60" t="s">
        <v>15988</v>
      </c>
      <c r="G97" s="218">
        <v>44745</v>
      </c>
      <c r="H97" s="60" t="s">
        <v>5068</v>
      </c>
      <c r="I97" s="378" t="s">
        <v>5068</v>
      </c>
      <c r="J97" s="60"/>
      <c r="K97" s="60"/>
      <c r="L97" t="s">
        <v>15806</v>
      </c>
      <c r="M97" s="218">
        <v>45080</v>
      </c>
      <c r="N97" s="60" t="s">
        <v>14975</v>
      </c>
      <c r="O97" s="60" t="s">
        <v>15729</v>
      </c>
      <c r="P97" s="60" t="s">
        <v>9450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6174</v>
      </c>
      <c r="C98" s="77"/>
      <c r="D98" s="60" t="s">
        <v>14975</v>
      </c>
      <c r="E98" s="669" t="s">
        <v>15989</v>
      </c>
      <c r="F98" s="491" t="s">
        <v>15946</v>
      </c>
      <c r="G98" s="614">
        <v>44659</v>
      </c>
      <c r="H98" s="491" t="s">
        <v>696</v>
      </c>
      <c r="I98" s="491"/>
      <c r="J98" s="60"/>
      <c r="K98" s="614">
        <v>44960</v>
      </c>
      <c r="L98" s="752" t="s">
        <v>13732</v>
      </c>
      <c r="M98" s="218">
        <v>45080</v>
      </c>
      <c r="N98" s="60" t="s">
        <v>14982</v>
      </c>
      <c r="O98" s="60" t="s">
        <v>15807</v>
      </c>
      <c r="P98" s="60" t="s">
        <v>9289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32">
        <v>44684</v>
      </c>
      <c r="C99" s="532"/>
      <c r="D99" s="60" t="s">
        <v>14982</v>
      </c>
      <c r="E99" s="483" t="s">
        <v>15990</v>
      </c>
      <c r="F99" s="60" t="s">
        <v>15991</v>
      </c>
      <c r="G99" s="218">
        <v>44745</v>
      </c>
      <c r="H99" s="60" t="s">
        <v>5068</v>
      </c>
      <c r="I99" s="378" t="s">
        <v>5068</v>
      </c>
      <c r="J99" s="60"/>
      <c r="K99" s="60"/>
      <c r="M99" s="614">
        <v>45080</v>
      </c>
      <c r="N99" s="491" t="s">
        <v>14975</v>
      </c>
      <c r="O99" s="491" t="s">
        <v>15808</v>
      </c>
      <c r="P99" s="491"/>
      <c r="Q99" s="491" t="s">
        <v>2485</v>
      </c>
      <c r="R99" s="707" t="s">
        <v>14980</v>
      </c>
      <c r="S99" s="491"/>
      <c r="T99" s="491"/>
    </row>
    <row r="100" spans="1:20" x14ac:dyDescent="0.25">
      <c r="A100" s="60">
        <v>98</v>
      </c>
      <c r="B100" s="77" t="s">
        <v>6174</v>
      </c>
      <c r="C100" s="77"/>
      <c r="D100" s="60" t="s">
        <v>15018</v>
      </c>
      <c r="E100" s="77">
        <v>1021</v>
      </c>
      <c r="F100" s="60" t="s">
        <v>15946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14982</v>
      </c>
      <c r="O100" s="60" t="s">
        <v>15809</v>
      </c>
      <c r="P100" s="60" t="s">
        <v>9287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14982</v>
      </c>
      <c r="E101" s="669" t="s">
        <v>15992</v>
      </c>
      <c r="F101" s="60"/>
      <c r="G101" s="218">
        <v>44869</v>
      </c>
      <c r="H101" s="60" t="s">
        <v>552</v>
      </c>
      <c r="I101" s="60"/>
      <c r="J101" s="60"/>
      <c r="K101" s="491" t="s">
        <v>7719</v>
      </c>
      <c r="M101" s="218">
        <v>45080</v>
      </c>
      <c r="N101" s="60" t="s">
        <v>14975</v>
      </c>
      <c r="O101" s="60" t="s">
        <v>15794</v>
      </c>
      <c r="P101" s="60" t="s">
        <v>14728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6174</v>
      </c>
      <c r="C102" s="77"/>
      <c r="D102" s="60" t="s">
        <v>15018</v>
      </c>
      <c r="E102" s="77">
        <v>3921</v>
      </c>
      <c r="F102" s="60" t="s">
        <v>15946</v>
      </c>
      <c r="G102" s="60" t="s">
        <v>6462</v>
      </c>
      <c r="H102" s="60" t="s">
        <v>696</v>
      </c>
      <c r="I102" s="60"/>
      <c r="J102" s="60"/>
      <c r="K102" s="60"/>
      <c r="M102" s="60"/>
      <c r="N102" s="60" t="s">
        <v>15749</v>
      </c>
      <c r="O102" s="60" t="s">
        <v>15751</v>
      </c>
      <c r="P102" s="60" t="s">
        <v>9253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15022</v>
      </c>
      <c r="E103" s="507" t="s">
        <v>15993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15018</v>
      </c>
      <c r="O103" s="77">
        <v>2820</v>
      </c>
      <c r="P103" s="60" t="s">
        <v>9255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6174</v>
      </c>
      <c r="C104" s="77"/>
      <c r="D104" s="60" t="s">
        <v>15680</v>
      </c>
      <c r="E104" s="77" t="s">
        <v>15994</v>
      </c>
      <c r="F104" s="60" t="s">
        <v>15946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15727</v>
      </c>
      <c r="O104" s="60">
        <v>21910033</v>
      </c>
      <c r="P104" s="60" t="s">
        <v>9581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15560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15022</v>
      </c>
      <c r="O105" s="353" t="s">
        <v>15810</v>
      </c>
      <c r="P105" s="60" t="s">
        <v>9582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6174</v>
      </c>
      <c r="C106" s="77"/>
      <c r="D106" s="60" t="s">
        <v>15680</v>
      </c>
      <c r="E106" s="77" t="s">
        <v>15995</v>
      </c>
      <c r="F106" s="60" t="s">
        <v>15946</v>
      </c>
      <c r="G106" s="60" t="s">
        <v>6462</v>
      </c>
      <c r="H106" s="60" t="s">
        <v>696</v>
      </c>
      <c r="I106" s="60"/>
      <c r="J106" s="60"/>
      <c r="K106" s="60"/>
      <c r="M106" s="60" t="s">
        <v>2485</v>
      </c>
      <c r="N106" s="60" t="s">
        <v>15560</v>
      </c>
      <c r="O106" s="60">
        <v>57000450521</v>
      </c>
      <c r="P106" s="60" t="s">
        <v>9548</v>
      </c>
      <c r="Q106" s="218">
        <v>45234</v>
      </c>
      <c r="R106" s="60" t="s">
        <v>552</v>
      </c>
      <c r="S106" s="60"/>
      <c r="T106" s="58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14982</v>
      </c>
      <c r="E107" s="669">
        <v>30208194</v>
      </c>
      <c r="F107" s="60" t="s">
        <v>15946</v>
      </c>
      <c r="G107" s="60" t="s">
        <v>6994</v>
      </c>
      <c r="H107" s="386" t="s">
        <v>15996</v>
      </c>
      <c r="I107" s="378" t="s">
        <v>2709</v>
      </c>
      <c r="J107" s="60"/>
      <c r="K107" s="491" t="s">
        <v>7719</v>
      </c>
      <c r="M107" s="491" t="s">
        <v>2485</v>
      </c>
      <c r="N107" s="491" t="s">
        <v>15560</v>
      </c>
      <c r="O107" s="491">
        <v>57213971318</v>
      </c>
      <c r="P107" s="491"/>
      <c r="Q107" s="614">
        <v>45234</v>
      </c>
      <c r="R107" s="707" t="s">
        <v>14980</v>
      </c>
      <c r="S107" s="491"/>
      <c r="T107" s="491"/>
    </row>
    <row r="108" spans="1:20" x14ac:dyDescent="0.25">
      <c r="A108" s="60">
        <v>106</v>
      </c>
      <c r="B108" s="85">
        <v>44807</v>
      </c>
      <c r="C108" s="85"/>
      <c r="D108" s="60" t="s">
        <v>15560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14975</v>
      </c>
      <c r="O108" s="60" t="s">
        <v>15480</v>
      </c>
      <c r="P108" s="60" t="s">
        <v>9549</v>
      </c>
      <c r="Q108" s="218">
        <v>45234</v>
      </c>
      <c r="R108" s="60" t="s">
        <v>552</v>
      </c>
      <c r="S108" s="60"/>
      <c r="T108" s="58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14982</v>
      </c>
      <c r="E109" s="77" t="s">
        <v>15997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14975</v>
      </c>
      <c r="O109" s="60" t="s">
        <v>15811</v>
      </c>
      <c r="P109" s="60" t="s">
        <v>9583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14982</v>
      </c>
      <c r="E110" s="77">
        <v>42120621</v>
      </c>
      <c r="F110" s="60" t="s">
        <v>15946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15560</v>
      </c>
      <c r="O110" s="60">
        <v>10133104018</v>
      </c>
      <c r="P110" s="60" t="s">
        <v>9696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14982</v>
      </c>
      <c r="E111" s="669">
        <v>69721521</v>
      </c>
      <c r="F111" s="60" t="s">
        <v>15946</v>
      </c>
      <c r="G111" s="60" t="s">
        <v>6996</v>
      </c>
      <c r="H111" s="60" t="s">
        <v>552</v>
      </c>
      <c r="I111" s="60" t="s">
        <v>15998</v>
      </c>
      <c r="J111" s="60"/>
      <c r="K111" s="60" t="s">
        <v>1015</v>
      </c>
      <c r="M111" s="218">
        <v>45234</v>
      </c>
      <c r="N111" s="60" t="s">
        <v>15022</v>
      </c>
      <c r="O111" s="60" t="s">
        <v>15812</v>
      </c>
      <c r="P111" s="60" t="s">
        <v>9695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14982</v>
      </c>
      <c r="E112" s="77" t="s">
        <v>15999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14975</v>
      </c>
      <c r="O112" s="60" t="s">
        <v>15813</v>
      </c>
      <c r="P112" s="60" t="s">
        <v>9684</v>
      </c>
      <c r="Q112" s="218">
        <v>45143</v>
      </c>
      <c r="R112" s="60" t="s">
        <v>9682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14982</v>
      </c>
      <c r="E113" s="483" t="s">
        <v>16000</v>
      </c>
      <c r="F113" s="60"/>
      <c r="G113" s="60" t="s">
        <v>5650</v>
      </c>
      <c r="H113" s="60" t="s">
        <v>552</v>
      </c>
      <c r="I113" s="60"/>
      <c r="J113" s="60"/>
      <c r="K113" s="60"/>
      <c r="M113" s="218">
        <v>45234</v>
      </c>
      <c r="N113" s="60" t="s">
        <v>14975</v>
      </c>
      <c r="O113" s="60" t="s">
        <v>12471</v>
      </c>
      <c r="P113" s="60" t="s">
        <v>9683</v>
      </c>
      <c r="Q113" s="218">
        <v>45143</v>
      </c>
      <c r="R113" s="60" t="s">
        <v>9682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14982</v>
      </c>
      <c r="E114" s="77">
        <v>17631121</v>
      </c>
      <c r="F114" s="60" t="s">
        <v>15946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14975</v>
      </c>
      <c r="O114" s="60" t="s">
        <v>15814</v>
      </c>
      <c r="P114" s="60" t="s">
        <v>9693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14982</v>
      </c>
      <c r="E115" s="483" t="s">
        <v>16001</v>
      </c>
      <c r="F115" s="60"/>
      <c r="G115" s="60" t="s">
        <v>5650</v>
      </c>
      <c r="H115" s="386" t="s">
        <v>16002</v>
      </c>
      <c r="I115" s="378" t="s">
        <v>1916</v>
      </c>
      <c r="J115" s="60"/>
      <c r="K115" s="60"/>
      <c r="M115" s="614">
        <v>45234</v>
      </c>
      <c r="N115" s="491" t="s">
        <v>14982</v>
      </c>
      <c r="O115" s="491" t="s">
        <v>15815</v>
      </c>
      <c r="P115" s="491" t="s">
        <v>13462</v>
      </c>
      <c r="Q115" s="614">
        <v>45143</v>
      </c>
      <c r="R115" s="707" t="s">
        <v>14980</v>
      </c>
      <c r="S115" s="491"/>
      <c r="T115" s="491"/>
    </row>
    <row r="116" spans="1:20" x14ac:dyDescent="0.25">
      <c r="A116" s="60">
        <v>114</v>
      </c>
      <c r="B116" s="85">
        <v>44782</v>
      </c>
      <c r="C116" s="85"/>
      <c r="D116" s="60" t="s">
        <v>14982</v>
      </c>
      <c r="E116" s="77">
        <v>56890921</v>
      </c>
      <c r="F116" s="60" t="s">
        <v>15946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14975</v>
      </c>
      <c r="O116" s="60" t="s">
        <v>15816</v>
      </c>
      <c r="P116" s="60" t="s">
        <v>9686</v>
      </c>
      <c r="Q116" s="218">
        <v>45143</v>
      </c>
      <c r="R116" s="60" t="s">
        <v>9682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14982</v>
      </c>
      <c r="E117" s="761" t="s">
        <v>16003</v>
      </c>
      <c r="F117" s="60"/>
      <c r="G117" s="60" t="s">
        <v>5650</v>
      </c>
      <c r="H117" s="386" t="s">
        <v>16002</v>
      </c>
      <c r="I117" s="378" t="s">
        <v>1916</v>
      </c>
      <c r="J117" s="60"/>
      <c r="K117" s="60"/>
      <c r="M117" s="218">
        <v>45234</v>
      </c>
      <c r="N117" s="60" t="s">
        <v>14975</v>
      </c>
      <c r="O117" s="60" t="s">
        <v>15817</v>
      </c>
      <c r="P117" s="60" t="s">
        <v>9681</v>
      </c>
      <c r="Q117" s="218">
        <v>45143</v>
      </c>
      <c r="R117" s="60" t="s">
        <v>9682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14982</v>
      </c>
      <c r="E118" s="669">
        <v>67940521</v>
      </c>
      <c r="F118" s="60" t="s">
        <v>15946</v>
      </c>
      <c r="G118" s="60" t="s">
        <v>6994</v>
      </c>
      <c r="H118" s="386" t="s">
        <v>15906</v>
      </c>
      <c r="I118" s="378" t="s">
        <v>5987</v>
      </c>
      <c r="J118" s="60"/>
      <c r="K118" s="60" t="s">
        <v>47</v>
      </c>
      <c r="L118" t="s">
        <v>15818</v>
      </c>
      <c r="M118" s="218">
        <v>45234</v>
      </c>
      <c r="N118" s="60" t="s">
        <v>14975</v>
      </c>
      <c r="O118" s="60" t="s">
        <v>15819</v>
      </c>
      <c r="P118" s="60" t="s">
        <v>9687</v>
      </c>
      <c r="Q118" s="218">
        <v>45143</v>
      </c>
      <c r="R118" s="60" t="s">
        <v>9682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14982</v>
      </c>
      <c r="E119" s="483" t="s">
        <v>16004</v>
      </c>
      <c r="F119" s="60"/>
      <c r="G119" s="60" t="s">
        <v>5650</v>
      </c>
      <c r="H119" s="60" t="s">
        <v>552</v>
      </c>
      <c r="I119" s="60"/>
      <c r="J119" s="60"/>
      <c r="K119" s="60"/>
      <c r="L119" t="s">
        <v>15820</v>
      </c>
      <c r="M119" s="218">
        <v>45234</v>
      </c>
      <c r="N119" s="60" t="s">
        <v>14975</v>
      </c>
      <c r="O119" s="60" t="s">
        <v>15821</v>
      </c>
      <c r="P119" s="60" t="s">
        <v>10205</v>
      </c>
      <c r="Q119" s="218">
        <v>45143</v>
      </c>
      <c r="R119" s="60" t="s">
        <v>15822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14982</v>
      </c>
      <c r="E120" s="77">
        <v>16191121</v>
      </c>
      <c r="F120" s="60" t="s">
        <v>15946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14982</v>
      </c>
      <c r="O120" s="60" t="s">
        <v>15823</v>
      </c>
      <c r="P120" s="60" t="s">
        <v>8465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14975</v>
      </c>
      <c r="E121" s="759" t="s">
        <v>11891</v>
      </c>
      <c r="F121" s="60"/>
      <c r="G121" s="60" t="s">
        <v>5911</v>
      </c>
      <c r="H121" s="60" t="s">
        <v>696</v>
      </c>
      <c r="I121" s="60"/>
      <c r="J121" s="60"/>
      <c r="K121" s="763">
        <v>44958</v>
      </c>
      <c r="M121" s="218">
        <v>45234</v>
      </c>
      <c r="N121" s="60" t="s">
        <v>14975</v>
      </c>
      <c r="O121" s="60" t="s">
        <v>12469</v>
      </c>
      <c r="P121" s="60" t="s">
        <v>9685</v>
      </c>
      <c r="Q121" s="218">
        <v>45143</v>
      </c>
      <c r="R121" s="60" t="s">
        <v>9682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14982</v>
      </c>
      <c r="E122" s="77">
        <v>72246321</v>
      </c>
      <c r="F122" s="60" t="s">
        <v>15946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14975</v>
      </c>
      <c r="O122" s="60" t="s">
        <v>15824</v>
      </c>
      <c r="P122" s="60" t="s">
        <v>9688</v>
      </c>
      <c r="Q122" s="218">
        <v>45143</v>
      </c>
      <c r="R122" s="60" t="s">
        <v>9682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14975</v>
      </c>
      <c r="E123" s="759" t="s">
        <v>16005</v>
      </c>
      <c r="F123" s="60"/>
      <c r="G123" s="60" t="s">
        <v>5911</v>
      </c>
      <c r="H123" s="60" t="s">
        <v>696</v>
      </c>
      <c r="I123" s="60"/>
      <c r="J123" s="60"/>
      <c r="K123" s="614">
        <v>44958</v>
      </c>
      <c r="M123" s="218">
        <v>45234</v>
      </c>
      <c r="N123" s="60" t="s">
        <v>14975</v>
      </c>
      <c r="O123" s="60" t="s">
        <v>12482</v>
      </c>
      <c r="P123" s="60" t="s">
        <v>9689</v>
      </c>
      <c r="Q123" s="218">
        <v>45143</v>
      </c>
      <c r="R123" s="60" t="s">
        <v>9682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14982</v>
      </c>
      <c r="E124" s="77">
        <v>63661021</v>
      </c>
      <c r="F124" s="60" t="s">
        <v>15946</v>
      </c>
      <c r="G124" s="60" t="s">
        <v>6996</v>
      </c>
      <c r="H124" s="60" t="s">
        <v>696</v>
      </c>
      <c r="I124" s="60"/>
      <c r="J124" s="60"/>
      <c r="K124" s="60"/>
      <c r="M124" s="218">
        <v>45234</v>
      </c>
      <c r="N124" s="60" t="s">
        <v>15560</v>
      </c>
      <c r="O124" s="60">
        <v>57360522121</v>
      </c>
      <c r="P124" s="60" t="s">
        <v>9692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14982</v>
      </c>
      <c r="E125" s="483" t="s">
        <v>16006</v>
      </c>
      <c r="F125" s="60"/>
      <c r="G125" s="60" t="s">
        <v>5911</v>
      </c>
      <c r="H125" s="60" t="s">
        <v>696</v>
      </c>
      <c r="I125" s="60"/>
      <c r="J125" s="60"/>
      <c r="K125" s="60"/>
      <c r="M125" s="218">
        <v>45234</v>
      </c>
      <c r="N125" s="60" t="s">
        <v>14975</v>
      </c>
      <c r="O125" s="60" t="s">
        <v>15826</v>
      </c>
      <c r="P125" s="60" t="s">
        <v>9694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14982</v>
      </c>
      <c r="E126" s="77">
        <v>88671120</v>
      </c>
      <c r="F126" s="60" t="s">
        <v>15946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14975</v>
      </c>
      <c r="O126" s="60" t="s">
        <v>15827</v>
      </c>
      <c r="P126" s="60" t="s">
        <v>9691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14982</v>
      </c>
      <c r="E127" s="483" t="s">
        <v>16007</v>
      </c>
      <c r="F127" s="60"/>
      <c r="G127" s="60" t="s">
        <v>5911</v>
      </c>
      <c r="H127" s="60" t="s">
        <v>696</v>
      </c>
      <c r="I127" s="60"/>
      <c r="J127" s="60"/>
      <c r="K127" s="60"/>
      <c r="M127" s="614">
        <v>45234</v>
      </c>
      <c r="N127" s="491" t="s">
        <v>15022</v>
      </c>
      <c r="O127" s="625" t="s">
        <v>15828</v>
      </c>
      <c r="P127" s="491"/>
      <c r="Q127" s="614">
        <v>45143</v>
      </c>
      <c r="R127" s="707" t="s">
        <v>14980</v>
      </c>
      <c r="S127" s="491"/>
      <c r="T127" s="491"/>
    </row>
    <row r="128" spans="1:20" x14ac:dyDescent="0.25">
      <c r="A128" s="60">
        <v>126</v>
      </c>
      <c r="B128" s="85">
        <v>44782</v>
      </c>
      <c r="C128" s="85"/>
      <c r="D128" s="60" t="s">
        <v>14982</v>
      </c>
      <c r="E128" s="77">
        <v>42102019</v>
      </c>
      <c r="F128" s="60" t="s">
        <v>15946</v>
      </c>
      <c r="G128" s="60" t="s">
        <v>6996</v>
      </c>
      <c r="H128" s="60" t="s">
        <v>696</v>
      </c>
      <c r="I128" s="60"/>
      <c r="J128" s="60"/>
      <c r="K128" s="60"/>
      <c r="M128" s="218">
        <v>45234</v>
      </c>
      <c r="N128" s="60" t="s">
        <v>15018</v>
      </c>
      <c r="O128" s="60" t="s">
        <v>15829</v>
      </c>
      <c r="P128" s="60" t="s">
        <v>10206</v>
      </c>
      <c r="Q128" s="218">
        <v>45143</v>
      </c>
      <c r="R128" s="60" t="s">
        <v>15822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14975</v>
      </c>
      <c r="E129" s="483" t="s">
        <v>11896</v>
      </c>
      <c r="F129" s="60"/>
      <c r="G129" s="60" t="s">
        <v>5911</v>
      </c>
      <c r="H129" s="60" t="s">
        <v>696</v>
      </c>
      <c r="I129" s="60"/>
      <c r="J129" s="60"/>
      <c r="K129" s="60"/>
      <c r="L129" s="145"/>
      <c r="M129" s="532">
        <v>45143</v>
      </c>
      <c r="N129" s="60" t="s">
        <v>14975</v>
      </c>
      <c r="O129" s="60" t="s">
        <v>15830</v>
      </c>
      <c r="P129" s="60" t="s">
        <v>9895</v>
      </c>
      <c r="Q129" s="60" t="s">
        <v>3281</v>
      </c>
      <c r="R129" s="60" t="s">
        <v>15831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1" t="s">
        <v>14982</v>
      </c>
      <c r="E130" s="669">
        <v>47343919</v>
      </c>
      <c r="F130" s="491" t="s">
        <v>15946</v>
      </c>
      <c r="G130" s="614">
        <v>44813</v>
      </c>
      <c r="H130" s="491" t="s">
        <v>696</v>
      </c>
      <c r="I130" s="491" t="s">
        <v>16008</v>
      </c>
      <c r="J130" s="491"/>
      <c r="K130" s="491" t="s">
        <v>2924</v>
      </c>
      <c r="M130" s="532">
        <v>45143</v>
      </c>
      <c r="N130" s="60" t="s">
        <v>14975</v>
      </c>
      <c r="O130" s="60" t="s">
        <v>15832</v>
      </c>
      <c r="P130" s="60" t="s">
        <v>9896</v>
      </c>
      <c r="Q130" s="60" t="s">
        <v>3281</v>
      </c>
      <c r="R130" s="60" t="s">
        <v>15831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14975</v>
      </c>
      <c r="E131" s="759" t="s">
        <v>16009</v>
      </c>
      <c r="F131" s="60"/>
      <c r="G131" s="60" t="s">
        <v>5911</v>
      </c>
      <c r="H131" s="60" t="s">
        <v>696</v>
      </c>
      <c r="I131" s="60"/>
      <c r="J131" s="60"/>
      <c r="K131" s="614">
        <v>44958</v>
      </c>
      <c r="M131" s="532">
        <v>45143</v>
      </c>
      <c r="N131" s="75" t="s">
        <v>14982</v>
      </c>
      <c r="O131" s="121" t="s">
        <v>15833</v>
      </c>
      <c r="P131" s="121" t="s">
        <v>8464</v>
      </c>
      <c r="Q131" s="60" t="s">
        <v>3281</v>
      </c>
      <c r="R131" s="60" t="s">
        <v>15831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14982</v>
      </c>
      <c r="E132" s="77">
        <v>72302821</v>
      </c>
      <c r="F132" s="60" t="s">
        <v>15946</v>
      </c>
      <c r="G132" s="60" t="s">
        <v>6994</v>
      </c>
      <c r="H132" s="386" t="s">
        <v>15996</v>
      </c>
      <c r="I132" s="378" t="s">
        <v>2709</v>
      </c>
      <c r="J132" s="60"/>
      <c r="K132" s="60"/>
      <c r="M132" s="532">
        <v>45143</v>
      </c>
      <c r="N132" s="60" t="s">
        <v>14975</v>
      </c>
      <c r="O132" s="60" t="s">
        <v>15834</v>
      </c>
      <c r="P132" s="60" t="s">
        <v>9901</v>
      </c>
      <c r="Q132" s="60" t="s">
        <v>3281</v>
      </c>
      <c r="R132" s="60" t="s">
        <v>15831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14982</v>
      </c>
      <c r="E133" s="669">
        <v>80671121</v>
      </c>
      <c r="F133" s="60" t="s">
        <v>15946</v>
      </c>
      <c r="G133" s="60" t="s">
        <v>6994</v>
      </c>
      <c r="H133" s="386" t="s">
        <v>15996</v>
      </c>
      <c r="I133" s="378" t="s">
        <v>2709</v>
      </c>
      <c r="J133" s="60"/>
      <c r="K133" s="614">
        <v>45017</v>
      </c>
      <c r="M133" s="532">
        <v>45143</v>
      </c>
      <c r="N133" s="60" t="s">
        <v>15018</v>
      </c>
      <c r="O133" s="60" t="s">
        <v>15835</v>
      </c>
      <c r="P133" s="60" t="s">
        <v>9898</v>
      </c>
      <c r="Q133" s="60" t="s">
        <v>3281</v>
      </c>
      <c r="R133" s="60" t="s">
        <v>15831</v>
      </c>
      <c r="S133" s="60"/>
      <c r="T133" s="60" t="s">
        <v>3401</v>
      </c>
    </row>
    <row r="134" spans="1:20" x14ac:dyDescent="0.25">
      <c r="A134" s="60">
        <v>132</v>
      </c>
      <c r="B134" s="65" t="s">
        <v>5650</v>
      </c>
      <c r="C134" s="65"/>
      <c r="D134" s="60" t="s">
        <v>14982</v>
      </c>
      <c r="E134" s="483" t="s">
        <v>16010</v>
      </c>
      <c r="F134" s="60"/>
      <c r="G134" s="60" t="s">
        <v>5658</v>
      </c>
      <c r="H134" s="386" t="s">
        <v>15906</v>
      </c>
      <c r="I134" s="378" t="s">
        <v>5987</v>
      </c>
      <c r="J134" s="60"/>
      <c r="K134" s="60"/>
      <c r="M134" s="532">
        <v>45143</v>
      </c>
      <c r="N134" s="60" t="s">
        <v>14982</v>
      </c>
      <c r="O134" s="60" t="s">
        <v>15836</v>
      </c>
      <c r="P134" s="60" t="s">
        <v>10202</v>
      </c>
      <c r="Q134" s="60" t="s">
        <v>3281</v>
      </c>
      <c r="R134" s="60" t="s">
        <v>16396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14982</v>
      </c>
      <c r="E135" s="669">
        <v>52450220</v>
      </c>
      <c r="F135" s="60" t="s">
        <v>15946</v>
      </c>
      <c r="G135" s="60" t="s">
        <v>6994</v>
      </c>
      <c r="H135" s="386" t="s">
        <v>15906</v>
      </c>
      <c r="I135" s="378" t="s">
        <v>5987</v>
      </c>
      <c r="J135" s="60"/>
      <c r="K135" s="60" t="s">
        <v>923</v>
      </c>
      <c r="M135" s="532">
        <v>45143</v>
      </c>
      <c r="N135" s="60" t="s">
        <v>15560</v>
      </c>
      <c r="O135" s="65">
        <v>57002323220</v>
      </c>
      <c r="P135" s="77" t="s">
        <v>10203</v>
      </c>
      <c r="Q135" s="60" t="s">
        <v>3281</v>
      </c>
      <c r="R135" s="60" t="s">
        <v>16397</v>
      </c>
      <c r="S135" s="60"/>
      <c r="T135" s="386"/>
    </row>
    <row r="136" spans="1:20" x14ac:dyDescent="0.25">
      <c r="A136" s="60">
        <v>134</v>
      </c>
      <c r="B136" s="85">
        <v>44782</v>
      </c>
      <c r="C136" s="85"/>
      <c r="D136" s="60" t="s">
        <v>14982</v>
      </c>
      <c r="E136" s="669">
        <v>33464818</v>
      </c>
      <c r="F136" s="60" t="s">
        <v>15946</v>
      </c>
      <c r="G136" s="60" t="s">
        <v>6996</v>
      </c>
      <c r="H136" s="60" t="s">
        <v>552</v>
      </c>
      <c r="I136" s="60"/>
      <c r="J136" s="60"/>
      <c r="K136" s="614">
        <v>44907</v>
      </c>
      <c r="M136" s="532">
        <v>45143</v>
      </c>
      <c r="N136" s="60" t="s">
        <v>14975</v>
      </c>
      <c r="O136" s="60" t="s">
        <v>12485</v>
      </c>
      <c r="P136" s="60" t="s">
        <v>9899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14982</v>
      </c>
      <c r="E137" s="77">
        <v>75690820</v>
      </c>
      <c r="F137" s="60" t="s">
        <v>15946</v>
      </c>
      <c r="G137" s="218">
        <v>44813</v>
      </c>
      <c r="H137" s="60" t="s">
        <v>696</v>
      </c>
      <c r="I137" s="60"/>
      <c r="J137" s="60"/>
      <c r="K137" s="60"/>
      <c r="M137" s="532">
        <v>45143</v>
      </c>
      <c r="N137" s="60" t="s">
        <v>14975</v>
      </c>
      <c r="O137" s="60" t="s">
        <v>15837</v>
      </c>
      <c r="P137" s="60" t="s">
        <v>9967</v>
      </c>
      <c r="Q137" s="60" t="s">
        <v>3281</v>
      </c>
      <c r="R137" s="60" t="s">
        <v>15838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14982</v>
      </c>
      <c r="E138" s="77">
        <v>22644120</v>
      </c>
      <c r="F138" s="60" t="s">
        <v>15946</v>
      </c>
      <c r="G138" s="218">
        <v>44813</v>
      </c>
      <c r="H138" s="60" t="s">
        <v>696</v>
      </c>
      <c r="I138" s="60"/>
      <c r="J138" s="60"/>
      <c r="K138" s="60"/>
      <c r="M138" s="532">
        <v>45143</v>
      </c>
      <c r="N138" s="60" t="s">
        <v>14975</v>
      </c>
      <c r="O138" s="60" t="s">
        <v>13811</v>
      </c>
      <c r="P138" s="60" t="s">
        <v>9900</v>
      </c>
      <c r="Q138" s="60" t="s">
        <v>3281</v>
      </c>
      <c r="R138" s="60" t="s">
        <v>15831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14982</v>
      </c>
      <c r="E139" s="507" t="s">
        <v>16011</v>
      </c>
      <c r="F139" s="60" t="s">
        <v>15946</v>
      </c>
      <c r="G139" s="60" t="s">
        <v>6994</v>
      </c>
      <c r="H139" s="386" t="s">
        <v>15996</v>
      </c>
      <c r="I139" s="378" t="s">
        <v>2709</v>
      </c>
      <c r="J139" s="60"/>
      <c r="K139" s="60"/>
      <c r="M139" s="532">
        <v>45143</v>
      </c>
      <c r="N139" s="60" t="s">
        <v>15022</v>
      </c>
      <c r="O139" s="353" t="s">
        <v>15840</v>
      </c>
      <c r="P139" s="60" t="s">
        <v>10204</v>
      </c>
      <c r="Q139" s="60" t="s">
        <v>3281</v>
      </c>
      <c r="R139" s="60" t="s">
        <v>16398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14982</v>
      </c>
      <c r="E140" s="507" t="s">
        <v>16012</v>
      </c>
      <c r="F140" s="60" t="s">
        <v>15946</v>
      </c>
      <c r="G140" s="218">
        <v>44813</v>
      </c>
      <c r="H140" s="60" t="s">
        <v>696</v>
      </c>
      <c r="I140" s="60"/>
      <c r="J140" s="60"/>
      <c r="K140" s="60"/>
      <c r="M140" s="532">
        <v>45143</v>
      </c>
      <c r="N140" s="60" t="s">
        <v>14982</v>
      </c>
      <c r="O140" s="60" t="s">
        <v>15841</v>
      </c>
      <c r="P140" s="60" t="s">
        <v>9897</v>
      </c>
      <c r="Q140" s="60" t="s">
        <v>3281</v>
      </c>
      <c r="R140" s="60" t="s">
        <v>15831</v>
      </c>
      <c r="S140" s="60"/>
      <c r="T140" s="60" t="s">
        <v>3401</v>
      </c>
    </row>
    <row r="141" spans="1:20" x14ac:dyDescent="0.25">
      <c r="A141" s="60">
        <v>139</v>
      </c>
      <c r="B141" s="77" t="s">
        <v>7017</v>
      </c>
      <c r="C141" s="77"/>
      <c r="D141" s="60" t="s">
        <v>14975</v>
      </c>
      <c r="E141" s="669" t="s">
        <v>16013</v>
      </c>
      <c r="F141" s="491" t="s">
        <v>15946</v>
      </c>
      <c r="G141" s="491" t="s">
        <v>7049</v>
      </c>
      <c r="H141" s="491" t="s">
        <v>552</v>
      </c>
      <c r="I141" s="60"/>
      <c r="J141" s="60"/>
      <c r="K141" s="491" t="s">
        <v>8294</v>
      </c>
      <c r="M141" s="532">
        <v>45143</v>
      </c>
      <c r="N141" s="60" t="s">
        <v>15018</v>
      </c>
      <c r="O141" s="676" t="s">
        <v>15842</v>
      </c>
      <c r="P141" s="60" t="s">
        <v>10074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7017</v>
      </c>
      <c r="C142" s="77"/>
      <c r="D142" s="60" t="s">
        <v>14975</v>
      </c>
      <c r="E142" s="77" t="s">
        <v>16014</v>
      </c>
      <c r="F142" s="60" t="s">
        <v>15946</v>
      </c>
      <c r="G142" s="60" t="s">
        <v>7070</v>
      </c>
      <c r="H142" s="60" t="s">
        <v>552</v>
      </c>
      <c r="I142" s="60"/>
      <c r="J142" s="60"/>
      <c r="K142" s="60"/>
      <c r="M142" s="532">
        <v>45143</v>
      </c>
      <c r="N142" s="60" t="s">
        <v>15680</v>
      </c>
      <c r="O142" s="491" t="s">
        <v>15843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7017</v>
      </c>
      <c r="C143" s="77"/>
      <c r="D143" s="60" t="s">
        <v>14975</v>
      </c>
      <c r="E143" s="669" t="s">
        <v>15761</v>
      </c>
      <c r="F143" s="60" t="s">
        <v>15946</v>
      </c>
      <c r="G143" s="60" t="s">
        <v>7070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15700</v>
      </c>
      <c r="O143" s="60" t="s">
        <v>15844</v>
      </c>
      <c r="P143" s="60" t="s">
        <v>9982</v>
      </c>
      <c r="Q143" s="60" t="s">
        <v>3431</v>
      </c>
      <c r="R143" s="60" t="s">
        <v>9983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7017</v>
      </c>
      <c r="C144" s="77"/>
      <c r="D144" s="60" t="s">
        <v>15560</v>
      </c>
      <c r="E144" s="77">
        <v>57213971318</v>
      </c>
      <c r="F144" s="60" t="s">
        <v>15946</v>
      </c>
      <c r="G144" s="77" t="s">
        <v>7017</v>
      </c>
      <c r="H144" s="60" t="s">
        <v>552</v>
      </c>
      <c r="I144" s="60"/>
      <c r="J144" s="60"/>
      <c r="K144" s="60"/>
      <c r="M144" s="60" t="s">
        <v>3250</v>
      </c>
      <c r="N144" s="60" t="s">
        <v>15018</v>
      </c>
      <c r="O144" s="60" t="s">
        <v>15845</v>
      </c>
      <c r="P144" s="60" t="s">
        <v>9985</v>
      </c>
      <c r="Q144" s="60" t="s">
        <v>3431</v>
      </c>
      <c r="R144" s="60" t="s">
        <v>9983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7017</v>
      </c>
      <c r="C145" s="77"/>
      <c r="D145" s="60" t="s">
        <v>15560</v>
      </c>
      <c r="E145" s="77">
        <v>57247105119</v>
      </c>
      <c r="F145" s="60" t="s">
        <v>15946</v>
      </c>
      <c r="G145" s="60" t="s">
        <v>7049</v>
      </c>
      <c r="H145" s="60" t="s">
        <v>16015</v>
      </c>
      <c r="I145" s="378" t="s">
        <v>2858</v>
      </c>
      <c r="J145" s="60"/>
      <c r="K145" s="60"/>
      <c r="M145" s="60" t="s">
        <v>3250</v>
      </c>
      <c r="N145" s="60" t="s">
        <v>14975</v>
      </c>
      <c r="O145" s="60" t="s">
        <v>15846</v>
      </c>
      <c r="P145" s="60" t="s">
        <v>9986</v>
      </c>
      <c r="Q145" s="60" t="s">
        <v>3431</v>
      </c>
      <c r="R145" s="60" t="s">
        <v>9983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7017</v>
      </c>
      <c r="C146" s="77"/>
      <c r="D146" s="60" t="s">
        <v>15560</v>
      </c>
      <c r="E146" s="77">
        <v>57037070521</v>
      </c>
      <c r="F146" s="60" t="s">
        <v>15946</v>
      </c>
      <c r="G146" s="77" t="s">
        <v>7017</v>
      </c>
      <c r="H146" s="60" t="s">
        <v>552</v>
      </c>
      <c r="I146" s="60"/>
      <c r="J146" s="60"/>
      <c r="K146" s="60"/>
      <c r="M146" s="60" t="s">
        <v>3250</v>
      </c>
      <c r="N146" s="60" t="s">
        <v>14975</v>
      </c>
      <c r="O146" s="60" t="s">
        <v>15847</v>
      </c>
      <c r="P146" s="60" t="s">
        <v>9987</v>
      </c>
      <c r="Q146" s="60" t="s">
        <v>3431</v>
      </c>
      <c r="R146" s="60" t="s">
        <v>9983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7017</v>
      </c>
      <c r="C147" s="77"/>
      <c r="D147" s="60" t="s">
        <v>15560</v>
      </c>
      <c r="E147" s="77">
        <v>57000230521</v>
      </c>
      <c r="F147" s="60" t="s">
        <v>15946</v>
      </c>
      <c r="G147" s="77" t="s">
        <v>7017</v>
      </c>
      <c r="H147" s="60" t="s">
        <v>552</v>
      </c>
      <c r="I147" s="60"/>
      <c r="J147" s="60"/>
      <c r="K147" s="60"/>
      <c r="M147" s="60" t="s">
        <v>3250</v>
      </c>
      <c r="N147" s="60" t="s">
        <v>14975</v>
      </c>
      <c r="O147" s="60" t="s">
        <v>15848</v>
      </c>
      <c r="P147" s="60" t="s">
        <v>9988</v>
      </c>
      <c r="Q147" s="60" t="s">
        <v>3431</v>
      </c>
      <c r="R147" s="60" t="s">
        <v>9983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7017</v>
      </c>
      <c r="C148" s="77"/>
      <c r="D148" s="60" t="s">
        <v>15560</v>
      </c>
      <c r="E148" s="77">
        <v>57000450521</v>
      </c>
      <c r="F148" s="60" t="s">
        <v>15946</v>
      </c>
      <c r="G148" s="77" t="s">
        <v>7017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14975</v>
      </c>
      <c r="O148" s="60" t="s">
        <v>15849</v>
      </c>
      <c r="P148" s="60" t="s">
        <v>9989</v>
      </c>
      <c r="Q148" s="60" t="s">
        <v>3431</v>
      </c>
      <c r="R148" s="60" t="s">
        <v>9983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7017</v>
      </c>
      <c r="C149" s="77"/>
      <c r="D149" s="491" t="s">
        <v>15018</v>
      </c>
      <c r="E149" s="753" t="s">
        <v>16016</v>
      </c>
      <c r="F149" s="491" t="s">
        <v>15946</v>
      </c>
      <c r="G149" s="491" t="s">
        <v>7097</v>
      </c>
      <c r="H149" s="491" t="s">
        <v>552</v>
      </c>
      <c r="I149" s="491"/>
      <c r="J149" s="491"/>
      <c r="K149" s="491" t="s">
        <v>2025</v>
      </c>
      <c r="M149" s="60" t="s">
        <v>3250</v>
      </c>
      <c r="N149" s="60" t="s">
        <v>14975</v>
      </c>
      <c r="O149" s="77" t="s">
        <v>15850</v>
      </c>
      <c r="P149" s="77" t="s">
        <v>10058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7017</v>
      </c>
      <c r="C150" s="77"/>
      <c r="D150" s="60" t="s">
        <v>15018</v>
      </c>
      <c r="E150" s="77" t="s">
        <v>16017</v>
      </c>
      <c r="F150" s="60" t="s">
        <v>15946</v>
      </c>
      <c r="G150" s="60" t="s">
        <v>7049</v>
      </c>
      <c r="H150" s="60" t="s">
        <v>552</v>
      </c>
      <c r="I150" s="60"/>
      <c r="J150" s="60"/>
      <c r="K150" s="60"/>
      <c r="M150" s="60" t="s">
        <v>3250</v>
      </c>
      <c r="N150" s="86" t="s">
        <v>15851</v>
      </c>
      <c r="O150" s="60" t="s">
        <v>15852</v>
      </c>
      <c r="P150" s="60" t="s">
        <v>10059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54">
        <v>149</v>
      </c>
      <c r="B151" s="77" t="s">
        <v>7017</v>
      </c>
      <c r="C151" s="77"/>
      <c r="D151" s="60" t="s">
        <v>14975</v>
      </c>
      <c r="E151" s="669" t="s">
        <v>15763</v>
      </c>
      <c r="F151" s="60" t="s">
        <v>15946</v>
      </c>
      <c r="G151" s="60" t="s">
        <v>7049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15853</v>
      </c>
      <c r="O151" s="60">
        <v>57117893919</v>
      </c>
      <c r="P151" s="60" t="s">
        <v>10090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7017</v>
      </c>
      <c r="C152" s="77"/>
      <c r="D152" s="60" t="s">
        <v>14975</v>
      </c>
      <c r="E152" s="669" t="s">
        <v>16018</v>
      </c>
      <c r="F152" s="491" t="s">
        <v>15946</v>
      </c>
      <c r="G152" s="491" t="s">
        <v>7097</v>
      </c>
      <c r="H152" s="491" t="s">
        <v>552</v>
      </c>
      <c r="I152" s="60"/>
      <c r="J152" s="60"/>
      <c r="K152" s="491" t="s">
        <v>8294</v>
      </c>
      <c r="M152" s="60" t="s">
        <v>3431</v>
      </c>
      <c r="N152" s="60" t="s">
        <v>15854</v>
      </c>
      <c r="O152" s="65" t="s">
        <v>15855</v>
      </c>
      <c r="P152" s="77" t="s">
        <v>10207</v>
      </c>
      <c r="Q152" s="218">
        <v>45205</v>
      </c>
      <c r="R152" s="60" t="s">
        <v>15822</v>
      </c>
      <c r="S152" s="60"/>
      <c r="T152" s="386"/>
    </row>
    <row r="153" spans="1:20" x14ac:dyDescent="0.25">
      <c r="A153" s="754">
        <v>151</v>
      </c>
      <c r="B153" s="77" t="s">
        <v>7017</v>
      </c>
      <c r="C153" s="77"/>
      <c r="D153" s="491" t="s">
        <v>14975</v>
      </c>
      <c r="E153" s="669" t="s">
        <v>16019</v>
      </c>
      <c r="F153" s="491" t="s">
        <v>15946</v>
      </c>
      <c r="G153" s="491" t="s">
        <v>7070</v>
      </c>
      <c r="H153" s="491" t="s">
        <v>552</v>
      </c>
      <c r="I153" s="60"/>
      <c r="J153" s="60"/>
      <c r="K153" s="751" t="s">
        <v>8200</v>
      </c>
      <c r="M153" s="60" t="s">
        <v>3431</v>
      </c>
      <c r="N153" s="60" t="s">
        <v>14975</v>
      </c>
      <c r="O153" s="60" t="s">
        <v>14294</v>
      </c>
      <c r="P153" s="60" t="s">
        <v>10072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7017</v>
      </c>
      <c r="C154" s="77"/>
      <c r="D154" s="60" t="s">
        <v>14975</v>
      </c>
      <c r="E154" s="669" t="s">
        <v>16020</v>
      </c>
      <c r="F154" s="60" t="s">
        <v>15946</v>
      </c>
      <c r="G154" s="60" t="s">
        <v>7049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15856</v>
      </c>
      <c r="O154" s="353" t="s">
        <v>15857</v>
      </c>
      <c r="P154" s="60" t="s">
        <v>10091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7017</v>
      </c>
      <c r="C155" s="77"/>
      <c r="D155" s="60" t="s">
        <v>14975</v>
      </c>
      <c r="E155" s="77" t="s">
        <v>16021</v>
      </c>
      <c r="F155" s="60" t="s">
        <v>15946</v>
      </c>
      <c r="G155" s="60" t="s">
        <v>7070</v>
      </c>
      <c r="H155" s="60" t="s">
        <v>552</v>
      </c>
      <c r="I155" s="60"/>
      <c r="J155" s="60"/>
      <c r="K155" s="60"/>
      <c r="M155" s="60" t="s">
        <v>3431</v>
      </c>
      <c r="N155" s="60" t="s">
        <v>15759</v>
      </c>
      <c r="O155" s="60" t="s">
        <v>15858</v>
      </c>
      <c r="P155" s="60" t="s">
        <v>10073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7017</v>
      </c>
      <c r="C156" s="77"/>
      <c r="D156" s="60" t="s">
        <v>15560</v>
      </c>
      <c r="E156" s="669">
        <v>10014930421</v>
      </c>
      <c r="F156" s="60" t="s">
        <v>15946</v>
      </c>
      <c r="G156" s="60" t="s">
        <v>7070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14982</v>
      </c>
      <c r="O156" s="60" t="s">
        <v>15859</v>
      </c>
      <c r="P156" s="60" t="s">
        <v>15860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7017</v>
      </c>
      <c r="C157" s="77"/>
      <c r="D157" s="60" t="s">
        <v>14975</v>
      </c>
      <c r="E157" s="669" t="s">
        <v>16022</v>
      </c>
      <c r="F157" s="60" t="s">
        <v>15946</v>
      </c>
      <c r="G157" s="60" t="s">
        <v>7070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15727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7017</v>
      </c>
      <c r="C158" s="77"/>
      <c r="D158" s="60" t="s">
        <v>14975</v>
      </c>
      <c r="E158" s="77" t="s">
        <v>16023</v>
      </c>
      <c r="F158" s="60" t="s">
        <v>15946</v>
      </c>
      <c r="G158" s="60" t="s">
        <v>7049</v>
      </c>
      <c r="H158" s="60" t="s">
        <v>552</v>
      </c>
      <c r="I158" s="60"/>
      <c r="J158" s="60"/>
      <c r="K158" s="60"/>
      <c r="M158" s="218">
        <v>45205</v>
      </c>
      <c r="N158" s="60" t="s">
        <v>14975</v>
      </c>
      <c r="O158" s="77" t="s">
        <v>11655</v>
      </c>
      <c r="P158" s="60" t="s">
        <v>13397</v>
      </c>
      <c r="Q158" s="60" t="s">
        <v>15583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7017</v>
      </c>
      <c r="C159" s="77"/>
      <c r="D159" s="60" t="s">
        <v>15560</v>
      </c>
      <c r="E159" s="77">
        <v>57358940421</v>
      </c>
      <c r="F159" s="60" t="s">
        <v>15946</v>
      </c>
      <c r="G159" s="77" t="s">
        <v>7017</v>
      </c>
      <c r="H159" s="60" t="s">
        <v>552</v>
      </c>
      <c r="I159" s="60"/>
      <c r="J159" s="60"/>
      <c r="K159" s="60"/>
      <c r="M159" s="218">
        <v>45205</v>
      </c>
      <c r="N159" s="60" t="s">
        <v>14975</v>
      </c>
      <c r="O159" s="77" t="s">
        <v>12554</v>
      </c>
      <c r="P159" s="60" t="s">
        <v>8388</v>
      </c>
      <c r="Q159" s="60" t="s">
        <v>15583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7017</v>
      </c>
      <c r="C160" s="77"/>
      <c r="D160" s="60" t="s">
        <v>15560</v>
      </c>
      <c r="E160" s="77">
        <v>57002323220</v>
      </c>
      <c r="F160" s="60" t="s">
        <v>15946</v>
      </c>
      <c r="G160" s="77" t="s">
        <v>7017</v>
      </c>
      <c r="H160" s="60" t="s">
        <v>552</v>
      </c>
      <c r="I160" s="60"/>
      <c r="J160" s="60"/>
      <c r="K160" s="60"/>
      <c r="M160" s="218">
        <v>45205</v>
      </c>
      <c r="N160" s="60" t="s">
        <v>14975</v>
      </c>
      <c r="O160" s="77" t="s">
        <v>15861</v>
      </c>
      <c r="P160" s="77" t="s">
        <v>15862</v>
      </c>
      <c r="Q160" s="60" t="s">
        <v>15583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7106</v>
      </c>
      <c r="C161" s="65"/>
      <c r="D161" s="60" t="s">
        <v>15749</v>
      </c>
      <c r="E161" s="669" t="s">
        <v>16024</v>
      </c>
      <c r="F161" s="72">
        <v>1450000</v>
      </c>
      <c r="G161" s="60" t="s">
        <v>7123</v>
      </c>
      <c r="H161" s="60" t="s">
        <v>552</v>
      </c>
      <c r="I161" s="60"/>
      <c r="J161" s="60"/>
      <c r="K161" s="491" t="s">
        <v>8263</v>
      </c>
      <c r="M161" s="218">
        <v>45205</v>
      </c>
      <c r="N161" s="60" t="s">
        <v>14975</v>
      </c>
      <c r="O161" s="77" t="s">
        <v>11658</v>
      </c>
      <c r="P161" s="60" t="s">
        <v>8386</v>
      </c>
      <c r="Q161" s="60" t="s">
        <v>15583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7106</v>
      </c>
      <c r="C162" s="65"/>
      <c r="D162" s="60" t="s">
        <v>15680</v>
      </c>
      <c r="E162" s="669" t="s">
        <v>16025</v>
      </c>
      <c r="F162" s="72">
        <v>1450000</v>
      </c>
      <c r="G162" s="60" t="s">
        <v>7123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14982</v>
      </c>
      <c r="O162" s="77" t="s">
        <v>15863</v>
      </c>
      <c r="P162" s="60" t="s">
        <v>13609</v>
      </c>
      <c r="Q162" s="60" t="s">
        <v>15583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7106</v>
      </c>
      <c r="C163" s="65"/>
      <c r="D163" s="60" t="s">
        <v>15680</v>
      </c>
      <c r="E163" s="77" t="s">
        <v>16026</v>
      </c>
      <c r="F163" s="72">
        <v>1450000</v>
      </c>
      <c r="G163" s="60" t="s">
        <v>7106</v>
      </c>
      <c r="H163" s="60" t="s">
        <v>5602</v>
      </c>
      <c r="I163" s="378" t="s">
        <v>8085</v>
      </c>
      <c r="J163" s="60"/>
      <c r="K163" s="60"/>
      <c r="M163" s="218">
        <v>45205</v>
      </c>
      <c r="N163" s="60" t="s">
        <v>14982</v>
      </c>
      <c r="O163" s="77" t="s">
        <v>15864</v>
      </c>
      <c r="P163" s="60" t="s">
        <v>15865</v>
      </c>
      <c r="Q163" s="60" t="s">
        <v>15583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7106</v>
      </c>
      <c r="C164" s="65"/>
      <c r="D164" s="60" t="s">
        <v>15745</v>
      </c>
      <c r="E164" s="77">
        <v>5151109064</v>
      </c>
      <c r="F164" s="72">
        <v>1450000</v>
      </c>
      <c r="G164" s="60" t="s">
        <v>7123</v>
      </c>
      <c r="H164" s="60" t="s">
        <v>552</v>
      </c>
      <c r="I164" s="60"/>
      <c r="J164" s="60"/>
      <c r="K164" s="60"/>
      <c r="M164" s="60" t="s">
        <v>3691</v>
      </c>
      <c r="N164" s="60" t="s">
        <v>15866</v>
      </c>
      <c r="O164" s="60" t="s">
        <v>15867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7106</v>
      </c>
      <c r="C165" s="65"/>
      <c r="D165" s="60" t="s">
        <v>15745</v>
      </c>
      <c r="E165" s="77">
        <v>5470712046</v>
      </c>
      <c r="F165" s="72">
        <v>1450000</v>
      </c>
      <c r="G165" s="60" t="s">
        <v>7123</v>
      </c>
      <c r="H165" s="60" t="s">
        <v>552</v>
      </c>
      <c r="I165" s="60"/>
      <c r="J165" s="60"/>
      <c r="K165" s="60"/>
      <c r="M165" s="60" t="s">
        <v>3691</v>
      </c>
      <c r="N165" s="60" t="s">
        <v>15868</v>
      </c>
      <c r="O165" s="60" t="s">
        <v>15869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7106</v>
      </c>
      <c r="C166" s="65"/>
      <c r="D166" s="60" t="s">
        <v>15680</v>
      </c>
      <c r="E166" s="77" t="s">
        <v>16027</v>
      </c>
      <c r="F166" s="72">
        <v>1450000</v>
      </c>
      <c r="G166" s="60" t="s">
        <v>7106</v>
      </c>
      <c r="H166" s="60" t="s">
        <v>5602</v>
      </c>
      <c r="I166" s="378" t="s">
        <v>8085</v>
      </c>
      <c r="J166" s="60"/>
      <c r="K166" s="60"/>
      <c r="M166" s="60" t="s">
        <v>3691</v>
      </c>
      <c r="N166" s="60" t="s">
        <v>14975</v>
      </c>
      <c r="O166" s="60" t="s">
        <v>15870</v>
      </c>
      <c r="P166" s="60" t="s">
        <v>16529</v>
      </c>
      <c r="Q166" s="218">
        <v>45053</v>
      </c>
      <c r="R166" s="60" t="s">
        <v>9983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7106</v>
      </c>
      <c r="C167" s="65"/>
      <c r="D167" s="60" t="s">
        <v>15018</v>
      </c>
      <c r="E167" s="77" t="s">
        <v>16028</v>
      </c>
      <c r="F167" s="72">
        <v>1450000</v>
      </c>
      <c r="G167" s="60" t="s">
        <v>7123</v>
      </c>
      <c r="H167" s="60" t="s">
        <v>552</v>
      </c>
      <c r="I167" s="60"/>
      <c r="J167" s="60"/>
      <c r="K167" s="60"/>
      <c r="M167" s="60" t="s">
        <v>3691</v>
      </c>
      <c r="N167" s="60" t="s">
        <v>15018</v>
      </c>
      <c r="O167" s="60" t="s">
        <v>15871</v>
      </c>
      <c r="P167" s="60" t="s">
        <v>16647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7106</v>
      </c>
      <c r="C168" s="65"/>
      <c r="D168" s="60" t="s">
        <v>16029</v>
      </c>
      <c r="E168" s="507" t="s">
        <v>16030</v>
      </c>
      <c r="F168" s="72">
        <v>1450000</v>
      </c>
      <c r="G168" s="60" t="s">
        <v>7106</v>
      </c>
      <c r="H168" s="60" t="s">
        <v>5602</v>
      </c>
      <c r="I168" s="378" t="s">
        <v>8085</v>
      </c>
      <c r="J168" s="60"/>
      <c r="K168" s="60"/>
      <c r="L168" s="366"/>
      <c r="M168" s="60" t="s">
        <v>3691</v>
      </c>
      <c r="N168" s="60" t="s">
        <v>14975</v>
      </c>
      <c r="O168" s="60" t="s">
        <v>15872</v>
      </c>
      <c r="P168" s="60" t="s">
        <v>16527</v>
      </c>
      <c r="Q168" s="218">
        <v>45053</v>
      </c>
      <c r="R168" s="60" t="s">
        <v>9983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7106</v>
      </c>
      <c r="C169" s="65"/>
      <c r="D169" s="60" t="s">
        <v>16029</v>
      </c>
      <c r="E169" s="507" t="s">
        <v>16030</v>
      </c>
      <c r="F169" s="72">
        <v>1450000</v>
      </c>
      <c r="G169" s="60" t="s">
        <v>7106</v>
      </c>
      <c r="H169" s="60" t="s">
        <v>5602</v>
      </c>
      <c r="I169" s="378" t="s">
        <v>8085</v>
      </c>
      <c r="J169" s="60"/>
      <c r="K169" s="60"/>
      <c r="M169" s="60" t="s">
        <v>3691</v>
      </c>
      <c r="N169" s="60" t="s">
        <v>14975</v>
      </c>
      <c r="O169" s="60" t="s">
        <v>15874</v>
      </c>
      <c r="P169" s="60" t="s">
        <v>16528</v>
      </c>
      <c r="Q169" s="218">
        <v>45053</v>
      </c>
      <c r="R169" s="60" t="s">
        <v>9983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7106</v>
      </c>
      <c r="C170" s="65"/>
      <c r="D170" s="60" t="s">
        <v>14982</v>
      </c>
      <c r="E170" s="77" t="s">
        <v>16031</v>
      </c>
      <c r="F170" s="72">
        <v>1450000</v>
      </c>
      <c r="G170" s="60" t="s">
        <v>7123</v>
      </c>
      <c r="H170" s="60" t="s">
        <v>552</v>
      </c>
      <c r="I170" s="60"/>
      <c r="J170" s="60"/>
      <c r="K170" s="60"/>
      <c r="M170" s="60" t="s">
        <v>327</v>
      </c>
      <c r="N170" s="60" t="s">
        <v>14975</v>
      </c>
      <c r="O170" s="60" t="s">
        <v>15876</v>
      </c>
      <c r="P170" s="60" t="s">
        <v>16646</v>
      </c>
      <c r="Q170" s="218">
        <v>45145</v>
      </c>
      <c r="R170" s="60"/>
      <c r="S170" s="60"/>
      <c r="T170" s="60"/>
    </row>
    <row r="171" spans="1:20" x14ac:dyDescent="0.25">
      <c r="A171" s="60">
        <v>169</v>
      </c>
      <c r="B171" s="532">
        <v>44571</v>
      </c>
      <c r="C171" s="532"/>
      <c r="D171" s="60" t="s">
        <v>14975</v>
      </c>
      <c r="E171" s="669" t="s">
        <v>15819</v>
      </c>
      <c r="F171" s="60" t="s">
        <v>15946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15018</v>
      </c>
      <c r="O171" s="60" t="s">
        <v>15878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32">
        <v>44571</v>
      </c>
      <c r="C172" s="532"/>
      <c r="D172" s="60" t="s">
        <v>14975</v>
      </c>
      <c r="E172" s="77" t="s">
        <v>16032</v>
      </c>
      <c r="F172" s="60" t="s">
        <v>15946</v>
      </c>
      <c r="G172" s="218">
        <v>44661</v>
      </c>
      <c r="H172" s="386" t="s">
        <v>16002</v>
      </c>
      <c r="I172" s="378" t="s">
        <v>1916</v>
      </c>
      <c r="J172" s="60"/>
      <c r="K172" s="60"/>
      <c r="M172" s="60" t="s">
        <v>327</v>
      </c>
      <c r="N172" s="60" t="s">
        <v>15560</v>
      </c>
      <c r="O172" s="77">
        <v>57358940421</v>
      </c>
      <c r="P172" s="60" t="s">
        <v>16648</v>
      </c>
      <c r="Q172" s="218">
        <v>45145</v>
      </c>
      <c r="R172" s="60"/>
      <c r="S172" s="60"/>
      <c r="T172" s="60"/>
    </row>
    <row r="173" spans="1:20" x14ac:dyDescent="0.25">
      <c r="A173" s="60">
        <v>171</v>
      </c>
      <c r="B173" s="532">
        <v>44571</v>
      </c>
      <c r="C173" s="532"/>
      <c r="D173" s="60" t="s">
        <v>14975</v>
      </c>
      <c r="E173" s="77" t="s">
        <v>16033</v>
      </c>
      <c r="F173" s="60" t="s">
        <v>15946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15680</v>
      </c>
      <c r="O173" s="60" t="s">
        <v>15880</v>
      </c>
      <c r="P173" s="60" t="s">
        <v>16649</v>
      </c>
      <c r="Q173" s="218">
        <v>45145</v>
      </c>
      <c r="R173" s="60"/>
      <c r="S173" s="60"/>
      <c r="T173" s="60"/>
    </row>
    <row r="174" spans="1:20" x14ac:dyDescent="0.25">
      <c r="A174" s="60">
        <v>172</v>
      </c>
      <c r="B174" s="532">
        <v>44571</v>
      </c>
      <c r="C174" s="532"/>
      <c r="D174" s="60" t="s">
        <v>14975</v>
      </c>
      <c r="E174" s="77" t="s">
        <v>16034</v>
      </c>
      <c r="F174" s="60" t="s">
        <v>15946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14975</v>
      </c>
      <c r="O174" s="60" t="s">
        <v>16643</v>
      </c>
      <c r="P174" s="60" t="s">
        <v>16644</v>
      </c>
      <c r="Q174" s="218">
        <v>45145</v>
      </c>
      <c r="R174" s="60"/>
      <c r="S174" s="60"/>
      <c r="T174" s="60"/>
    </row>
    <row r="175" spans="1:20" x14ac:dyDescent="0.25">
      <c r="A175" s="60">
        <v>173</v>
      </c>
      <c r="B175" s="532">
        <v>44571</v>
      </c>
      <c r="C175" s="532"/>
      <c r="D175" s="60" t="s">
        <v>14975</v>
      </c>
      <c r="E175" s="669" t="s">
        <v>16035</v>
      </c>
      <c r="F175" s="60" t="s">
        <v>15946</v>
      </c>
      <c r="G175" s="218">
        <v>44752</v>
      </c>
      <c r="H175" s="60" t="s">
        <v>552</v>
      </c>
      <c r="I175" s="60" t="s">
        <v>16036</v>
      </c>
      <c r="J175" s="60"/>
      <c r="K175" s="60" t="s">
        <v>923</v>
      </c>
      <c r="M175" s="60" t="s">
        <v>327</v>
      </c>
      <c r="N175" s="60" t="s">
        <v>14975</v>
      </c>
      <c r="O175" s="60" t="s">
        <v>15882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32">
        <v>44571</v>
      </c>
      <c r="C176" s="532"/>
      <c r="D176" s="60" t="s">
        <v>14975</v>
      </c>
      <c r="E176" s="669" t="s">
        <v>15765</v>
      </c>
      <c r="F176" s="60" t="s">
        <v>15946</v>
      </c>
      <c r="G176" s="60" t="s">
        <v>7373</v>
      </c>
      <c r="H176" s="60" t="s">
        <v>552</v>
      </c>
      <c r="I176" s="60" t="s">
        <v>5987</v>
      </c>
      <c r="J176" s="60"/>
      <c r="K176" s="60" t="s">
        <v>923</v>
      </c>
      <c r="M176" s="60" t="s">
        <v>327</v>
      </c>
      <c r="N176" s="60" t="s">
        <v>15018</v>
      </c>
      <c r="O176" s="60" t="s">
        <v>15884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704">
        <v>44571</v>
      </c>
      <c r="C177" s="704"/>
      <c r="D177" s="491" t="s">
        <v>14975</v>
      </c>
      <c r="E177" s="753" t="s">
        <v>15015</v>
      </c>
      <c r="F177" s="491" t="s">
        <v>15946</v>
      </c>
      <c r="G177" s="614">
        <v>44752</v>
      </c>
      <c r="H177" s="491" t="s">
        <v>552</v>
      </c>
      <c r="I177" s="491" t="s">
        <v>2858</v>
      </c>
      <c r="J177" s="218"/>
      <c r="K177" s="614">
        <v>44906</v>
      </c>
      <c r="M177" s="60" t="s">
        <v>327</v>
      </c>
      <c r="N177" s="60" t="s">
        <v>14975</v>
      </c>
      <c r="O177" s="674" t="s">
        <v>16211</v>
      </c>
      <c r="P177" s="674" t="s">
        <v>16645</v>
      </c>
      <c r="Q177" s="218">
        <v>45145</v>
      </c>
      <c r="R177" s="386"/>
      <c r="S177" s="386"/>
      <c r="T177" s="60"/>
    </row>
    <row r="178" spans="1:20" x14ac:dyDescent="0.25">
      <c r="A178" s="60">
        <v>176</v>
      </c>
      <c r="B178" s="532">
        <v>44571</v>
      </c>
      <c r="C178" s="532"/>
      <c r="D178" s="60" t="s">
        <v>14975</v>
      </c>
      <c r="E178" s="507" t="s">
        <v>15015</v>
      </c>
      <c r="F178" s="60" t="s">
        <v>15946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15868</v>
      </c>
      <c r="O178" s="60" t="s">
        <v>16524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32">
        <v>44571</v>
      </c>
      <c r="C179" s="532"/>
      <c r="D179" s="60" t="s">
        <v>14975</v>
      </c>
      <c r="E179" s="77" t="s">
        <v>16037</v>
      </c>
      <c r="F179" s="60" t="s">
        <v>15946</v>
      </c>
      <c r="G179" s="218">
        <v>44661</v>
      </c>
      <c r="H179" s="386" t="s">
        <v>16002</v>
      </c>
      <c r="I179" s="378" t="s">
        <v>1916</v>
      </c>
      <c r="J179" s="60"/>
      <c r="K179" s="60"/>
      <c r="M179" s="218">
        <v>45053</v>
      </c>
      <c r="N179" s="60" t="s">
        <v>16523</v>
      </c>
      <c r="O179" s="60" t="s">
        <v>16525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32">
        <v>44571</v>
      </c>
      <c r="C180" s="532"/>
      <c r="D180" s="60" t="s">
        <v>14975</v>
      </c>
      <c r="E180" s="669" t="s">
        <v>15766</v>
      </c>
      <c r="F180" s="60" t="s">
        <v>15946</v>
      </c>
      <c r="G180" s="60" t="s">
        <v>7360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14975</v>
      </c>
      <c r="O180" s="60" t="s">
        <v>16048</v>
      </c>
      <c r="P180" s="60" t="s">
        <v>16821</v>
      </c>
      <c r="Q180" s="60" t="s">
        <v>16800</v>
      </c>
      <c r="R180" s="60" t="s">
        <v>106</v>
      </c>
      <c r="S180" s="61">
        <v>1050000</v>
      </c>
      <c r="T180" s="60" t="s">
        <v>16828</v>
      </c>
    </row>
    <row r="181" spans="1:20" x14ac:dyDescent="0.25">
      <c r="A181" s="60">
        <v>179</v>
      </c>
      <c r="B181" s="85">
        <v>44905</v>
      </c>
      <c r="C181" s="85"/>
      <c r="D181" s="60" t="s">
        <v>15018</v>
      </c>
      <c r="E181" s="77" t="s">
        <v>16038</v>
      </c>
      <c r="F181" s="75" t="s">
        <v>15946</v>
      </c>
      <c r="G181" s="218">
        <v>44784</v>
      </c>
      <c r="H181" s="60" t="s">
        <v>15659</v>
      </c>
      <c r="I181" s="378" t="s">
        <v>9492</v>
      </c>
      <c r="J181" s="60">
        <v>11</v>
      </c>
      <c r="K181" s="60"/>
      <c r="M181" s="218">
        <v>45053</v>
      </c>
      <c r="N181" s="60" t="s">
        <v>14975</v>
      </c>
      <c r="O181" s="60" t="s">
        <v>12291</v>
      </c>
      <c r="P181" s="60" t="s">
        <v>16822</v>
      </c>
      <c r="Q181" s="60" t="s">
        <v>16800</v>
      </c>
      <c r="R181" s="60" t="s">
        <v>106</v>
      </c>
      <c r="S181" s="61">
        <v>1050000</v>
      </c>
      <c r="T181" s="60" t="s">
        <v>16828</v>
      </c>
    </row>
    <row r="182" spans="1:20" x14ac:dyDescent="0.25">
      <c r="A182" s="60">
        <v>180</v>
      </c>
      <c r="B182" s="85">
        <v>44905</v>
      </c>
      <c r="C182" s="85"/>
      <c r="D182" s="60" t="s">
        <v>15018</v>
      </c>
      <c r="E182" s="77" t="s">
        <v>16039</v>
      </c>
      <c r="F182" s="60" t="s">
        <v>15946</v>
      </c>
      <c r="G182" s="60" t="s">
        <v>7373</v>
      </c>
      <c r="H182" s="60" t="s">
        <v>552</v>
      </c>
      <c r="I182" s="60"/>
      <c r="J182" s="60"/>
      <c r="K182" s="60"/>
      <c r="M182" s="218">
        <v>45053</v>
      </c>
      <c r="N182" s="60" t="s">
        <v>14975</v>
      </c>
      <c r="O182" s="60" t="s">
        <v>13164</v>
      </c>
      <c r="P182" s="60" t="s">
        <v>16823</v>
      </c>
      <c r="Q182" s="60" t="s">
        <v>16800</v>
      </c>
      <c r="R182" s="60" t="s">
        <v>106</v>
      </c>
      <c r="S182" s="61">
        <v>1050000</v>
      </c>
      <c r="T182" s="60" t="s">
        <v>16828</v>
      </c>
    </row>
    <row r="183" spans="1:20" x14ac:dyDescent="0.25">
      <c r="A183" s="60">
        <v>181</v>
      </c>
      <c r="B183" s="85">
        <v>44905</v>
      </c>
      <c r="C183" s="85"/>
      <c r="D183" s="60" t="s">
        <v>15018</v>
      </c>
      <c r="E183" s="669" t="s">
        <v>16040</v>
      </c>
      <c r="F183" s="60" t="s">
        <v>15946</v>
      </c>
      <c r="G183" s="60" t="s">
        <v>7373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14975</v>
      </c>
      <c r="O183" s="60" t="s">
        <v>16045</v>
      </c>
      <c r="P183" s="60" t="s">
        <v>16824</v>
      </c>
      <c r="Q183" s="60" t="s">
        <v>16800</v>
      </c>
      <c r="R183" s="60" t="s">
        <v>106</v>
      </c>
      <c r="S183" s="61">
        <v>1050000</v>
      </c>
      <c r="T183" s="60" t="s">
        <v>16828</v>
      </c>
    </row>
    <row r="184" spans="1:20" x14ac:dyDescent="0.25">
      <c r="A184" s="60">
        <v>182</v>
      </c>
      <c r="B184" s="85">
        <v>44905</v>
      </c>
      <c r="C184" s="85"/>
      <c r="D184" s="60" t="s">
        <v>15018</v>
      </c>
      <c r="E184" s="77" t="s">
        <v>16041</v>
      </c>
      <c r="F184" s="75" t="s">
        <v>15946</v>
      </c>
      <c r="G184" s="218">
        <v>44784</v>
      </c>
      <c r="H184" s="60" t="s">
        <v>687</v>
      </c>
      <c r="I184" s="60" t="s">
        <v>9244</v>
      </c>
      <c r="J184" s="60">
        <v>11</v>
      </c>
      <c r="K184" s="60"/>
      <c r="M184" s="218">
        <v>45053</v>
      </c>
      <c r="N184" s="60" t="s">
        <v>14975</v>
      </c>
      <c r="O184" s="60" t="s">
        <v>16049</v>
      </c>
      <c r="P184" s="60" t="s">
        <v>16825</v>
      </c>
      <c r="Q184" s="60" t="s">
        <v>16800</v>
      </c>
      <c r="R184" s="60" t="s">
        <v>106</v>
      </c>
      <c r="S184" s="61">
        <v>1050000</v>
      </c>
      <c r="T184" s="60" t="s">
        <v>16828</v>
      </c>
    </row>
    <row r="185" spans="1:20" x14ac:dyDescent="0.25">
      <c r="A185" s="60">
        <v>183</v>
      </c>
      <c r="B185" s="85">
        <v>44905</v>
      </c>
      <c r="C185" s="85"/>
      <c r="D185" s="60" t="s">
        <v>14975</v>
      </c>
      <c r="E185" s="77" t="s">
        <v>15832</v>
      </c>
      <c r="F185" s="60" t="s">
        <v>15946</v>
      </c>
      <c r="G185" s="60" t="s">
        <v>7360</v>
      </c>
      <c r="H185" s="60" t="s">
        <v>552</v>
      </c>
      <c r="I185" s="60"/>
      <c r="J185" s="60"/>
      <c r="K185" s="60"/>
      <c r="M185" s="218">
        <v>45053</v>
      </c>
      <c r="N185" s="60" t="s">
        <v>14982</v>
      </c>
      <c r="O185" s="60" t="s">
        <v>16526</v>
      </c>
      <c r="P185" s="60" t="s">
        <v>16826</v>
      </c>
      <c r="Q185" s="60" t="s">
        <v>16800</v>
      </c>
      <c r="R185" s="60" t="s">
        <v>552</v>
      </c>
      <c r="S185" s="61">
        <v>1050000</v>
      </c>
      <c r="T185" s="60" t="s">
        <v>16828</v>
      </c>
    </row>
    <row r="186" spans="1:20" x14ac:dyDescent="0.25">
      <c r="A186" s="60">
        <v>184</v>
      </c>
      <c r="B186" s="85">
        <v>44905</v>
      </c>
      <c r="C186" s="85"/>
      <c r="D186" s="60" t="s">
        <v>14975</v>
      </c>
      <c r="E186" s="77" t="s">
        <v>16042</v>
      </c>
      <c r="F186" s="75" t="s">
        <v>15946</v>
      </c>
      <c r="G186" s="218">
        <v>44784</v>
      </c>
      <c r="H186" s="60" t="s">
        <v>687</v>
      </c>
      <c r="I186" s="378" t="s">
        <v>9646</v>
      </c>
      <c r="J186" s="60">
        <v>11</v>
      </c>
      <c r="K186" s="60"/>
      <c r="M186" s="218">
        <v>45053</v>
      </c>
      <c r="N186" s="60" t="s">
        <v>15727</v>
      </c>
      <c r="O186" s="77">
        <v>5151109064</v>
      </c>
      <c r="P186" s="60" t="s">
        <v>16827</v>
      </c>
      <c r="Q186" s="60" t="s">
        <v>16800</v>
      </c>
      <c r="R186" s="60" t="s">
        <v>106</v>
      </c>
      <c r="S186" s="61">
        <v>1050000</v>
      </c>
      <c r="T186" s="60" t="s">
        <v>16828</v>
      </c>
    </row>
    <row r="187" spans="1:20" x14ac:dyDescent="0.25">
      <c r="A187" s="60">
        <v>185</v>
      </c>
      <c r="B187" s="85">
        <v>44905</v>
      </c>
      <c r="C187" s="85"/>
      <c r="D187" s="60" t="s">
        <v>14975</v>
      </c>
      <c r="E187" s="77" t="s">
        <v>16043</v>
      </c>
      <c r="F187" s="60" t="s">
        <v>15946</v>
      </c>
      <c r="G187" s="60" t="s">
        <v>433</v>
      </c>
      <c r="H187" s="60" t="s">
        <v>16044</v>
      </c>
      <c r="I187" s="378" t="s">
        <v>15839</v>
      </c>
      <c r="J187" s="60"/>
      <c r="K187" s="60"/>
      <c r="M187" s="532">
        <v>45145</v>
      </c>
      <c r="N187" s="60" t="s">
        <v>14975</v>
      </c>
      <c r="O187" s="60" t="s">
        <v>13773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14975</v>
      </c>
      <c r="E188" s="77" t="s">
        <v>16045</v>
      </c>
      <c r="F188" s="60" t="s">
        <v>15946</v>
      </c>
      <c r="G188" s="60" t="s">
        <v>433</v>
      </c>
      <c r="H188" s="60" t="s">
        <v>696</v>
      </c>
      <c r="I188" s="60"/>
      <c r="J188" s="60"/>
      <c r="K188" s="60"/>
      <c r="M188" s="532">
        <v>45145</v>
      </c>
      <c r="N188" s="60" t="s">
        <v>14975</v>
      </c>
      <c r="O188" s="60" t="s">
        <v>13148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14975</v>
      </c>
      <c r="E189" s="77" t="s">
        <v>16046</v>
      </c>
      <c r="F189" s="60" t="s">
        <v>15946</v>
      </c>
      <c r="G189" s="60" t="s">
        <v>433</v>
      </c>
      <c r="H189" s="60" t="s">
        <v>16044</v>
      </c>
      <c r="I189" s="378" t="s">
        <v>15839</v>
      </c>
      <c r="J189" s="60"/>
      <c r="K189" s="60"/>
      <c r="M189" s="60" t="s">
        <v>16828</v>
      </c>
      <c r="N189" s="60" t="s">
        <v>14975</v>
      </c>
      <c r="O189" s="60" t="s">
        <v>16221</v>
      </c>
      <c r="P189" s="60" t="s">
        <v>8955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1" t="s">
        <v>15018</v>
      </c>
      <c r="E190" s="669" t="s">
        <v>16047</v>
      </c>
      <c r="F190" s="491" t="s">
        <v>15946</v>
      </c>
      <c r="G190" s="491" t="s">
        <v>7360</v>
      </c>
      <c r="H190" s="491" t="s">
        <v>552</v>
      </c>
      <c r="I190" s="491"/>
      <c r="J190" s="491"/>
      <c r="K190" s="491" t="s">
        <v>2880</v>
      </c>
      <c r="M190" s="60" t="s">
        <v>16828</v>
      </c>
      <c r="N190" s="60" t="s">
        <v>14975</v>
      </c>
      <c r="O190" s="77" t="s">
        <v>16095</v>
      </c>
      <c r="P190" s="60" t="s">
        <v>16830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14975</v>
      </c>
      <c r="E191" s="77" t="s">
        <v>16048</v>
      </c>
      <c r="F191" s="60" t="s">
        <v>15946</v>
      </c>
      <c r="G191" s="60" t="s">
        <v>433</v>
      </c>
      <c r="H191" s="60" t="s">
        <v>696</v>
      </c>
      <c r="I191" s="60"/>
      <c r="J191" s="60"/>
      <c r="K191" s="60"/>
      <c r="M191" s="60" t="s">
        <v>16828</v>
      </c>
      <c r="N191" s="60" t="s">
        <v>14975</v>
      </c>
      <c r="O191" s="60" t="s">
        <v>16100</v>
      </c>
      <c r="P191" s="60" t="s">
        <v>13393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14975</v>
      </c>
      <c r="E192" s="77" t="s">
        <v>16049</v>
      </c>
      <c r="F192" s="60" t="s">
        <v>15946</v>
      </c>
      <c r="G192" s="60" t="s">
        <v>433</v>
      </c>
      <c r="H192" s="60" t="s">
        <v>696</v>
      </c>
      <c r="I192" s="378" t="s">
        <v>15468</v>
      </c>
      <c r="J192" s="366" t="s">
        <v>7795</v>
      </c>
      <c r="K192" s="366"/>
      <c r="M192" s="60" t="s">
        <v>16828</v>
      </c>
      <c r="N192" s="60" t="s">
        <v>14975</v>
      </c>
      <c r="O192" s="60" t="s">
        <v>16829</v>
      </c>
      <c r="P192" s="60" t="s">
        <v>16831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14975</v>
      </c>
      <c r="E193" s="77" t="s">
        <v>16050</v>
      </c>
      <c r="F193" s="60" t="s">
        <v>15946</v>
      </c>
      <c r="G193" s="60" t="s">
        <v>426</v>
      </c>
      <c r="H193" s="60" t="s">
        <v>552</v>
      </c>
      <c r="I193" s="60" t="s">
        <v>16051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14975</v>
      </c>
      <c r="E194" s="77" t="s">
        <v>16052</v>
      </c>
      <c r="F194" s="60" t="s">
        <v>15946</v>
      </c>
      <c r="G194" s="60" t="s">
        <v>433</v>
      </c>
      <c r="H194" s="60" t="s">
        <v>16053</v>
      </c>
      <c r="I194" s="378" t="s">
        <v>15408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1" t="s">
        <v>14975</v>
      </c>
      <c r="E195" s="669" t="s">
        <v>16054</v>
      </c>
      <c r="F195" s="491" t="s">
        <v>15946</v>
      </c>
      <c r="G195" s="491" t="s">
        <v>7360</v>
      </c>
      <c r="H195" s="491" t="s">
        <v>552</v>
      </c>
      <c r="I195" s="60"/>
      <c r="J195" s="98" t="s">
        <v>7360</v>
      </c>
      <c r="K195" s="60" t="s">
        <v>8200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14975</v>
      </c>
      <c r="E196" s="77" t="s">
        <v>13095</v>
      </c>
      <c r="F196" s="75" t="s">
        <v>15946</v>
      </c>
      <c r="G196" s="218">
        <v>44784</v>
      </c>
      <c r="H196" s="60" t="s">
        <v>687</v>
      </c>
      <c r="I196" s="378" t="s">
        <v>16055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14975</v>
      </c>
      <c r="E197" s="77" t="s">
        <v>16056</v>
      </c>
      <c r="F197" s="60" t="s">
        <v>15946</v>
      </c>
      <c r="G197" s="60" t="s">
        <v>426</v>
      </c>
      <c r="H197" s="60" t="s">
        <v>552</v>
      </c>
      <c r="I197" s="60" t="s">
        <v>4010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14975</v>
      </c>
      <c r="E198" s="77" t="s">
        <v>16057</v>
      </c>
      <c r="F198" s="60" t="s">
        <v>15946</v>
      </c>
      <c r="G198" s="60" t="s">
        <v>7373</v>
      </c>
      <c r="H198" s="60" t="s">
        <v>552</v>
      </c>
      <c r="I198" s="378" t="s">
        <v>2858</v>
      </c>
      <c r="J198" s="60" t="s">
        <v>7373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15018</v>
      </c>
      <c r="E199" s="77" t="s">
        <v>13096</v>
      </c>
      <c r="F199" s="75" t="s">
        <v>15946</v>
      </c>
      <c r="G199" s="218">
        <v>44784</v>
      </c>
      <c r="H199" s="60" t="s">
        <v>687</v>
      </c>
      <c r="I199" s="378" t="s">
        <v>16055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14975</v>
      </c>
      <c r="E200" s="77" t="s">
        <v>15846</v>
      </c>
      <c r="F200" s="60" t="s">
        <v>15946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32">
        <v>44906</v>
      </c>
      <c r="C201" s="532"/>
      <c r="D201" s="60" t="s">
        <v>15018</v>
      </c>
      <c r="E201" s="77" t="s">
        <v>16058</v>
      </c>
      <c r="F201" s="60"/>
      <c r="G201" s="60" t="s">
        <v>7673</v>
      </c>
      <c r="H201" s="60" t="s">
        <v>7629</v>
      </c>
      <c r="I201" s="378" t="s">
        <v>16059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32">
        <v>44906</v>
      </c>
      <c r="C202" s="532"/>
      <c r="D202" s="60" t="s">
        <v>15018</v>
      </c>
      <c r="E202" s="77" t="s">
        <v>16060</v>
      </c>
      <c r="F202" s="60"/>
      <c r="G202" s="60" t="s">
        <v>7673</v>
      </c>
      <c r="H202" s="60" t="s">
        <v>7629</v>
      </c>
      <c r="I202" s="378" t="s">
        <v>16059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32">
        <v>44906</v>
      </c>
      <c r="C203" s="532"/>
      <c r="D203" s="60" t="s">
        <v>15018</v>
      </c>
      <c r="E203" s="77" t="s">
        <v>16061</v>
      </c>
      <c r="F203" s="60"/>
      <c r="G203" s="60" t="s">
        <v>7698</v>
      </c>
      <c r="H203" s="60" t="s">
        <v>687</v>
      </c>
      <c r="I203" s="378" t="s">
        <v>9646</v>
      </c>
      <c r="J203" s="60"/>
      <c r="K203" s="60"/>
      <c r="O203"/>
      <c r="P203"/>
    </row>
    <row r="204" spans="1:20" x14ac:dyDescent="0.25">
      <c r="A204" s="60">
        <v>193</v>
      </c>
      <c r="B204" s="532">
        <v>44906</v>
      </c>
      <c r="C204" s="532"/>
      <c r="D204" s="60" t="s">
        <v>15018</v>
      </c>
      <c r="E204" s="77" t="s">
        <v>16062</v>
      </c>
      <c r="F204" s="60"/>
      <c r="G204" s="60" t="s">
        <v>7673</v>
      </c>
      <c r="H204" s="60" t="s">
        <v>7629</v>
      </c>
      <c r="I204" s="378" t="s">
        <v>16059</v>
      </c>
      <c r="J204" s="60"/>
      <c r="K204" s="60"/>
      <c r="O204"/>
      <c r="P204"/>
    </row>
    <row r="205" spans="1:20" x14ac:dyDescent="0.25">
      <c r="A205" s="60">
        <v>194</v>
      </c>
      <c r="B205" s="532">
        <v>44906</v>
      </c>
      <c r="C205" s="532"/>
      <c r="D205" s="60" t="s">
        <v>15018</v>
      </c>
      <c r="E205" s="77" t="s">
        <v>16063</v>
      </c>
      <c r="F205" s="60"/>
      <c r="G205" s="60" t="s">
        <v>308</v>
      </c>
      <c r="H205" s="60" t="s">
        <v>687</v>
      </c>
      <c r="I205" s="378" t="s">
        <v>9646</v>
      </c>
      <c r="J205" s="60"/>
      <c r="K205" s="60"/>
      <c r="M205" s="725"/>
      <c r="N205" s="725"/>
      <c r="O205" s="728"/>
      <c r="P205" s="757"/>
      <c r="Q205" s="98"/>
      <c r="R205" s="98"/>
      <c r="S205" s="98"/>
      <c r="T205" s="98"/>
    </row>
    <row r="206" spans="1:20" x14ac:dyDescent="0.25">
      <c r="A206" s="80">
        <v>194</v>
      </c>
      <c r="B206" s="532">
        <v>44906</v>
      </c>
      <c r="C206" s="532"/>
      <c r="D206" s="60" t="s">
        <v>16064</v>
      </c>
      <c r="E206" s="77">
        <v>2920</v>
      </c>
      <c r="F206" s="60" t="s">
        <v>16065</v>
      </c>
      <c r="G206" s="60" t="s">
        <v>7795</v>
      </c>
      <c r="H206" s="60" t="s">
        <v>7607</v>
      </c>
      <c r="I206" s="60" t="s">
        <v>16066</v>
      </c>
      <c r="J206" s="60"/>
      <c r="K206" s="60"/>
      <c r="O206"/>
      <c r="P206"/>
    </row>
    <row r="207" spans="1:20" x14ac:dyDescent="0.25">
      <c r="A207" s="60">
        <v>195</v>
      </c>
      <c r="B207" s="532">
        <v>44906</v>
      </c>
      <c r="C207" s="532"/>
      <c r="D207" s="60" t="s">
        <v>16064</v>
      </c>
      <c r="E207" s="77">
        <v>2521</v>
      </c>
      <c r="F207" s="60" t="s">
        <v>16067</v>
      </c>
      <c r="G207" s="60" t="s">
        <v>7795</v>
      </c>
      <c r="H207" s="60" t="s">
        <v>7607</v>
      </c>
      <c r="I207" s="60" t="s">
        <v>16066</v>
      </c>
      <c r="J207" s="60"/>
      <c r="K207" s="60"/>
      <c r="O207"/>
      <c r="P207"/>
    </row>
    <row r="208" spans="1:20" x14ac:dyDescent="0.25">
      <c r="A208" s="60">
        <v>195</v>
      </c>
      <c r="B208" s="532">
        <v>44906</v>
      </c>
      <c r="C208" s="532"/>
      <c r="D208" s="491" t="s">
        <v>15727</v>
      </c>
      <c r="E208" s="669">
        <v>5480712086</v>
      </c>
      <c r="F208" s="491"/>
      <c r="G208" s="491" t="s">
        <v>7673</v>
      </c>
      <c r="H208" s="491" t="s">
        <v>7629</v>
      </c>
      <c r="I208" s="491" t="s">
        <v>16059</v>
      </c>
      <c r="J208" s="491"/>
      <c r="K208" s="60" t="s">
        <v>2025</v>
      </c>
      <c r="O208"/>
      <c r="P208"/>
    </row>
    <row r="209" spans="1:20" x14ac:dyDescent="0.25">
      <c r="A209" s="60">
        <v>196</v>
      </c>
      <c r="B209" s="532">
        <v>44906</v>
      </c>
      <c r="C209" s="532"/>
      <c r="D209" s="60" t="s">
        <v>15727</v>
      </c>
      <c r="E209" s="77">
        <v>5428911045</v>
      </c>
      <c r="F209" s="60"/>
      <c r="G209" s="60" t="s">
        <v>7698</v>
      </c>
      <c r="H209" s="60" t="s">
        <v>687</v>
      </c>
      <c r="I209" s="378" t="s">
        <v>9646</v>
      </c>
      <c r="J209" s="60"/>
      <c r="K209" s="60"/>
      <c r="O209"/>
      <c r="P209"/>
    </row>
    <row r="210" spans="1:20" x14ac:dyDescent="0.25">
      <c r="A210" s="60">
        <v>196</v>
      </c>
      <c r="B210" s="532">
        <v>44906</v>
      </c>
      <c r="C210" s="532"/>
      <c r="D210" s="60" t="s">
        <v>14982</v>
      </c>
      <c r="E210" s="77" t="s">
        <v>16068</v>
      </c>
      <c r="F210" s="60"/>
      <c r="G210" s="60" t="s">
        <v>7698</v>
      </c>
      <c r="H210" s="60" t="s">
        <v>687</v>
      </c>
      <c r="I210" s="378" t="s">
        <v>16055</v>
      </c>
      <c r="J210" s="60"/>
      <c r="K210" s="60"/>
      <c r="O210"/>
      <c r="P210"/>
    </row>
    <row r="211" spans="1:20" x14ac:dyDescent="0.25">
      <c r="A211" s="60">
        <v>197</v>
      </c>
      <c r="B211" s="532">
        <v>44906</v>
      </c>
      <c r="C211" s="532"/>
      <c r="D211" s="60" t="s">
        <v>14982</v>
      </c>
      <c r="E211" s="77" t="s">
        <v>16069</v>
      </c>
      <c r="F211" s="60"/>
      <c r="G211" s="60" t="s">
        <v>7673</v>
      </c>
      <c r="H211" s="60" t="s">
        <v>4181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32">
        <v>44906</v>
      </c>
      <c r="C212" s="532"/>
      <c r="D212" s="60" t="s">
        <v>14982</v>
      </c>
      <c r="E212" s="77" t="s">
        <v>16070</v>
      </c>
      <c r="F212" s="60"/>
      <c r="G212" s="60" t="s">
        <v>7673</v>
      </c>
      <c r="H212" s="60" t="s">
        <v>4181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32">
        <v>44906</v>
      </c>
      <c r="C213" s="532"/>
      <c r="D213" s="60" t="s">
        <v>14982</v>
      </c>
      <c r="E213" s="77" t="s">
        <v>16071</v>
      </c>
      <c r="F213" s="60"/>
      <c r="G213" s="60" t="s">
        <v>7673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32">
        <v>44906</v>
      </c>
      <c r="C214" s="532"/>
      <c r="D214" s="60" t="s">
        <v>14982</v>
      </c>
      <c r="E214" s="77" t="s">
        <v>16072</v>
      </c>
      <c r="F214" s="60"/>
      <c r="G214" s="60" t="s">
        <v>7673</v>
      </c>
      <c r="H214" s="60" t="s">
        <v>16073</v>
      </c>
      <c r="I214" s="388" t="s">
        <v>3709</v>
      </c>
      <c r="J214" s="60"/>
      <c r="K214" s="60"/>
      <c r="O214"/>
      <c r="P214"/>
    </row>
    <row r="215" spans="1:20" x14ac:dyDescent="0.25">
      <c r="A215" s="60">
        <v>198</v>
      </c>
      <c r="B215" s="532">
        <v>44906</v>
      </c>
      <c r="C215" s="532"/>
      <c r="D215" s="60" t="s">
        <v>15560</v>
      </c>
      <c r="E215" s="77">
        <v>10874472619</v>
      </c>
      <c r="F215" s="60"/>
      <c r="G215" s="60" t="s">
        <v>7673</v>
      </c>
      <c r="H215" s="60" t="s">
        <v>16074</v>
      </c>
      <c r="I215" s="378" t="s">
        <v>3185</v>
      </c>
      <c r="J215" s="60"/>
      <c r="K215" s="60"/>
      <c r="O215"/>
      <c r="P215"/>
    </row>
    <row r="216" spans="1:20" x14ac:dyDescent="0.25">
      <c r="A216" s="60">
        <v>198</v>
      </c>
      <c r="B216" s="532">
        <v>44906</v>
      </c>
      <c r="C216" s="532"/>
      <c r="D216" s="60" t="s">
        <v>15560</v>
      </c>
      <c r="E216" s="77">
        <v>11044194419</v>
      </c>
      <c r="F216" s="60"/>
      <c r="G216" s="60" t="s">
        <v>7673</v>
      </c>
      <c r="H216" s="60" t="s">
        <v>16074</v>
      </c>
      <c r="I216" s="388" t="s">
        <v>2858</v>
      </c>
      <c r="J216" s="60"/>
      <c r="K216" s="60"/>
      <c r="O216"/>
      <c r="P216"/>
    </row>
    <row r="217" spans="1:20" x14ac:dyDescent="0.25">
      <c r="A217" s="60">
        <v>198</v>
      </c>
      <c r="B217" s="532">
        <v>44906</v>
      </c>
      <c r="C217" s="532"/>
      <c r="D217" s="60" t="s">
        <v>14982</v>
      </c>
      <c r="E217" s="77" t="s">
        <v>16075</v>
      </c>
      <c r="F217" s="60"/>
      <c r="G217" s="60" t="s">
        <v>7698</v>
      </c>
      <c r="H217" s="60" t="s">
        <v>687</v>
      </c>
      <c r="I217" s="79" t="s">
        <v>9492</v>
      </c>
      <c r="J217" s="60"/>
      <c r="K217" s="60"/>
      <c r="O217"/>
      <c r="P217"/>
    </row>
    <row r="218" spans="1:20" x14ac:dyDescent="0.25">
      <c r="A218" s="60">
        <v>198</v>
      </c>
      <c r="B218" s="532">
        <v>44906</v>
      </c>
      <c r="C218" s="532"/>
      <c r="D218" s="60" t="s">
        <v>14975</v>
      </c>
      <c r="E218" s="77" t="s">
        <v>16076</v>
      </c>
      <c r="F218" s="60"/>
      <c r="G218" s="60" t="s">
        <v>7673</v>
      </c>
      <c r="H218" s="60" t="s">
        <v>7629</v>
      </c>
      <c r="I218" s="378" t="s">
        <v>16059</v>
      </c>
      <c r="J218" s="60"/>
      <c r="K218" s="60"/>
      <c r="O218"/>
      <c r="P218"/>
    </row>
    <row r="219" spans="1:20" x14ac:dyDescent="0.25">
      <c r="A219" s="60">
        <v>199</v>
      </c>
      <c r="B219" s="532">
        <v>44906</v>
      </c>
      <c r="C219" s="532"/>
      <c r="D219" s="60" t="s">
        <v>15022</v>
      </c>
      <c r="E219" s="77" t="s">
        <v>16077</v>
      </c>
      <c r="F219" s="60"/>
      <c r="G219" s="60" t="s">
        <v>7673</v>
      </c>
      <c r="H219" s="60" t="s">
        <v>7629</v>
      </c>
      <c r="I219" s="378" t="s">
        <v>16059</v>
      </c>
      <c r="J219" s="60"/>
      <c r="K219" s="60"/>
      <c r="O219"/>
      <c r="P219"/>
    </row>
    <row r="220" spans="1:20" x14ac:dyDescent="0.25">
      <c r="A220" s="60">
        <v>200</v>
      </c>
      <c r="B220" s="532">
        <v>44906</v>
      </c>
      <c r="C220" s="532"/>
      <c r="D220" s="60" t="s">
        <v>15675</v>
      </c>
      <c r="E220" s="77">
        <v>1021</v>
      </c>
      <c r="F220" s="60"/>
      <c r="G220" s="60" t="s">
        <v>7673</v>
      </c>
      <c r="H220" s="60" t="s">
        <v>7629</v>
      </c>
      <c r="I220" s="378" t="s">
        <v>16059</v>
      </c>
      <c r="J220" s="60"/>
      <c r="K220" s="60"/>
      <c r="O220"/>
      <c r="P220"/>
    </row>
    <row r="221" spans="1:20" x14ac:dyDescent="0.25">
      <c r="A221" s="60">
        <v>200</v>
      </c>
      <c r="B221" s="65" t="s">
        <v>7817</v>
      </c>
      <c r="C221" s="65"/>
      <c r="D221" s="60" t="s">
        <v>15018</v>
      </c>
      <c r="E221" s="77" t="s">
        <v>16078</v>
      </c>
      <c r="F221" s="60" t="s">
        <v>16079</v>
      </c>
      <c r="G221" s="60" t="s">
        <v>369</v>
      </c>
      <c r="H221" s="60" t="s">
        <v>687</v>
      </c>
      <c r="I221" s="378" t="s">
        <v>16055</v>
      </c>
      <c r="J221" s="60"/>
      <c r="K221" s="60"/>
      <c r="M221" s="725"/>
      <c r="N221" s="725"/>
      <c r="O221" s="728"/>
      <c r="P221" s="757"/>
      <c r="Q221" s="98"/>
      <c r="R221" s="98"/>
      <c r="S221" s="98"/>
      <c r="T221" s="98"/>
    </row>
    <row r="222" spans="1:20" x14ac:dyDescent="0.25">
      <c r="A222" s="60">
        <v>201</v>
      </c>
      <c r="B222" s="65" t="s">
        <v>7817</v>
      </c>
      <c r="C222" s="65"/>
      <c r="D222" s="60" t="s">
        <v>15018</v>
      </c>
      <c r="E222" s="77" t="s">
        <v>16080</v>
      </c>
      <c r="F222" s="60" t="s">
        <v>16081</v>
      </c>
      <c r="G222" s="60" t="s">
        <v>369</v>
      </c>
      <c r="H222" s="60" t="s">
        <v>687</v>
      </c>
      <c r="I222" s="60" t="s">
        <v>16059</v>
      </c>
      <c r="J222" s="60"/>
      <c r="K222" s="60"/>
      <c r="O222"/>
      <c r="P222"/>
    </row>
    <row r="223" spans="1:20" x14ac:dyDescent="0.25">
      <c r="A223" s="60">
        <v>202</v>
      </c>
      <c r="B223" s="65" t="s">
        <v>7817</v>
      </c>
      <c r="C223" s="65"/>
      <c r="D223" s="60" t="s">
        <v>15018</v>
      </c>
      <c r="E223" s="77" t="s">
        <v>16082</v>
      </c>
      <c r="F223" s="60" t="s">
        <v>16083</v>
      </c>
      <c r="G223" s="60" t="s">
        <v>7856</v>
      </c>
      <c r="H223" s="60" t="s">
        <v>1760</v>
      </c>
      <c r="I223" s="378" t="s">
        <v>6217</v>
      </c>
      <c r="J223" s="60"/>
      <c r="K223" s="60"/>
      <c r="M223" s="725"/>
      <c r="N223" s="725"/>
      <c r="O223" s="757"/>
      <c r="P223" s="728"/>
      <c r="Q223" s="98"/>
      <c r="R223" s="98"/>
      <c r="S223" s="98"/>
      <c r="T223" s="98"/>
    </row>
    <row r="224" spans="1:20" x14ac:dyDescent="0.25">
      <c r="A224" s="60">
        <v>203</v>
      </c>
      <c r="B224" s="65" t="s">
        <v>7817</v>
      </c>
      <c r="C224" s="65"/>
      <c r="D224" s="60" t="s">
        <v>15018</v>
      </c>
      <c r="E224" s="77" t="s">
        <v>16084</v>
      </c>
      <c r="F224" s="60" t="s">
        <v>16085</v>
      </c>
      <c r="G224" s="60" t="s">
        <v>369</v>
      </c>
      <c r="H224" s="60" t="s">
        <v>687</v>
      </c>
      <c r="I224" s="60" t="s">
        <v>9492</v>
      </c>
      <c r="J224" s="60"/>
      <c r="K224" s="60"/>
      <c r="O224"/>
      <c r="P224"/>
    </row>
    <row r="225" spans="1:20" x14ac:dyDescent="0.25">
      <c r="A225" s="60">
        <v>204</v>
      </c>
      <c r="B225" s="65" t="s">
        <v>7817</v>
      </c>
      <c r="C225" s="65"/>
      <c r="D225" s="60" t="s">
        <v>14975</v>
      </c>
      <c r="E225" s="77" t="s">
        <v>16086</v>
      </c>
      <c r="F225" s="60" t="s">
        <v>16087</v>
      </c>
      <c r="G225" s="60" t="s">
        <v>7856</v>
      </c>
      <c r="H225" s="60" t="s">
        <v>1760</v>
      </c>
      <c r="I225" s="378" t="s">
        <v>6217</v>
      </c>
      <c r="J225" s="60"/>
      <c r="K225" s="60"/>
      <c r="O225"/>
      <c r="P225"/>
    </row>
    <row r="226" spans="1:20" x14ac:dyDescent="0.25">
      <c r="A226" s="60">
        <v>204</v>
      </c>
      <c r="B226" s="65" t="s">
        <v>7817</v>
      </c>
      <c r="C226" s="65"/>
      <c r="D226" s="60" t="s">
        <v>16088</v>
      </c>
      <c r="E226" s="77">
        <v>369109026</v>
      </c>
      <c r="F226" s="491" t="s">
        <v>16089</v>
      </c>
      <c r="G226" s="491" t="s">
        <v>7856</v>
      </c>
      <c r="H226" s="491" t="s">
        <v>1760</v>
      </c>
      <c r="I226" s="491" t="s">
        <v>16090</v>
      </c>
      <c r="J226" s="491"/>
      <c r="K226" s="614">
        <v>44960</v>
      </c>
      <c r="O226"/>
      <c r="P226"/>
    </row>
    <row r="227" spans="1:20" x14ac:dyDescent="0.25">
      <c r="A227" s="60">
        <v>205</v>
      </c>
      <c r="B227" s="532">
        <v>44604</v>
      </c>
      <c r="C227" s="532"/>
      <c r="D227" s="60" t="s">
        <v>14975</v>
      </c>
      <c r="E227" s="77" t="s">
        <v>16091</v>
      </c>
      <c r="F227" s="60" t="s">
        <v>16092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32">
        <v>44604</v>
      </c>
      <c r="C228" s="532"/>
      <c r="D228" s="60" t="s">
        <v>14975</v>
      </c>
      <c r="E228" s="77" t="s">
        <v>16093</v>
      </c>
      <c r="F228" s="60" t="s">
        <v>16094</v>
      </c>
      <c r="G228" s="218">
        <v>44632</v>
      </c>
      <c r="H228" s="60" t="s">
        <v>4181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32">
        <v>44604</v>
      </c>
      <c r="C229" s="532"/>
      <c r="D229" s="60" t="s">
        <v>14975</v>
      </c>
      <c r="E229" s="77" t="s">
        <v>16095</v>
      </c>
      <c r="F229" s="60" t="s">
        <v>16096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32">
        <v>44604</v>
      </c>
      <c r="C230" s="532"/>
      <c r="D230" s="60" t="s">
        <v>14975</v>
      </c>
      <c r="E230" s="77" t="s">
        <v>16097</v>
      </c>
      <c r="F230" s="60" t="s">
        <v>16098</v>
      </c>
      <c r="G230" s="218">
        <v>44632</v>
      </c>
      <c r="H230" s="60" t="s">
        <v>4181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32">
        <v>44604</v>
      </c>
      <c r="C231" s="532"/>
      <c r="D231" s="60" t="s">
        <v>14975</v>
      </c>
      <c r="E231" s="77" t="s">
        <v>15837</v>
      </c>
      <c r="F231" s="60" t="s">
        <v>16099</v>
      </c>
      <c r="G231" s="218">
        <v>44632</v>
      </c>
      <c r="H231" s="60" t="s">
        <v>687</v>
      </c>
      <c r="I231" s="60" t="s">
        <v>9244</v>
      </c>
      <c r="J231" s="60"/>
      <c r="K231" s="60"/>
      <c r="O231"/>
      <c r="P231"/>
    </row>
    <row r="232" spans="1:20" x14ac:dyDescent="0.25">
      <c r="A232" s="60">
        <v>207</v>
      </c>
      <c r="B232" s="532">
        <v>44604</v>
      </c>
      <c r="C232" s="532"/>
      <c r="D232" s="60" t="s">
        <v>14975</v>
      </c>
      <c r="E232" s="77" t="s">
        <v>16100</v>
      </c>
      <c r="F232" s="60" t="s">
        <v>16101</v>
      </c>
      <c r="G232" s="218">
        <v>44632</v>
      </c>
      <c r="H232" s="60" t="s">
        <v>106</v>
      </c>
      <c r="I232" s="60" t="s">
        <v>15825</v>
      </c>
      <c r="J232" s="218">
        <v>44693</v>
      </c>
      <c r="K232" s="60"/>
      <c r="O232"/>
      <c r="P232"/>
    </row>
    <row r="233" spans="1:20" x14ac:dyDescent="0.25">
      <c r="A233" s="491">
        <v>208</v>
      </c>
      <c r="B233" s="532">
        <v>44604</v>
      </c>
      <c r="C233" s="532"/>
      <c r="D233" s="60" t="s">
        <v>14975</v>
      </c>
      <c r="E233" s="77" t="s">
        <v>16102</v>
      </c>
      <c r="F233" s="60" t="s">
        <v>16103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32">
        <v>44604</v>
      </c>
      <c r="C234" s="532"/>
      <c r="D234" s="60" t="s">
        <v>14975</v>
      </c>
      <c r="E234" s="77" t="s">
        <v>16104</v>
      </c>
      <c r="F234" s="60" t="s">
        <v>16105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1">
        <v>209</v>
      </c>
      <c r="B235" s="532">
        <v>44604</v>
      </c>
      <c r="C235" s="532"/>
      <c r="D235" s="60" t="s">
        <v>14975</v>
      </c>
      <c r="E235" s="77" t="s">
        <v>16106</v>
      </c>
      <c r="F235" s="60" t="s">
        <v>16107</v>
      </c>
      <c r="G235" s="218">
        <v>44754</v>
      </c>
      <c r="H235" s="60" t="s">
        <v>687</v>
      </c>
      <c r="I235" s="60"/>
      <c r="J235" s="60"/>
      <c r="K235" s="60"/>
      <c r="M235" s="760"/>
      <c r="N235" s="98"/>
      <c r="Q235" s="760"/>
      <c r="R235" s="98"/>
      <c r="S235" s="98"/>
      <c r="T235" s="98"/>
    </row>
    <row r="236" spans="1:20" x14ac:dyDescent="0.25">
      <c r="A236" s="60">
        <v>209</v>
      </c>
      <c r="B236" s="532">
        <v>44604</v>
      </c>
      <c r="C236" s="532"/>
      <c r="D236" s="60" t="s">
        <v>14975</v>
      </c>
      <c r="E236" s="77" t="s">
        <v>16108</v>
      </c>
      <c r="F236" s="60" t="s">
        <v>16109</v>
      </c>
      <c r="G236" s="218">
        <v>44632</v>
      </c>
      <c r="H236" s="60" t="s">
        <v>4181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14982</v>
      </c>
      <c r="E237" s="77" t="s">
        <v>16110</v>
      </c>
      <c r="F237" s="75" t="s">
        <v>16111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14982</v>
      </c>
      <c r="E238" s="77" t="s">
        <v>16112</v>
      </c>
      <c r="F238" s="75" t="s">
        <v>16113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14982</v>
      </c>
      <c r="E239" s="77" t="s">
        <v>16114</v>
      </c>
      <c r="F239" s="75" t="s">
        <v>16115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14982</v>
      </c>
      <c r="E240" s="77" t="s">
        <v>16116</v>
      </c>
      <c r="F240" s="75" t="s">
        <v>16117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14982</v>
      </c>
      <c r="E241" s="77" t="s">
        <v>16118</v>
      </c>
      <c r="F241" s="75" t="s">
        <v>16119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14982</v>
      </c>
      <c r="E242" s="77" t="s">
        <v>16120</v>
      </c>
      <c r="F242" s="75" t="s">
        <v>16121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32">
        <v>44846</v>
      </c>
      <c r="C243" s="532"/>
      <c r="D243" s="60" t="s">
        <v>14982</v>
      </c>
      <c r="E243" s="507" t="s">
        <v>16122</v>
      </c>
      <c r="F243" s="60" t="s">
        <v>16123</v>
      </c>
      <c r="G243" s="60" t="s">
        <v>8200</v>
      </c>
      <c r="H243" s="60" t="s">
        <v>8615</v>
      </c>
      <c r="I243" s="60" t="s">
        <v>16124</v>
      </c>
      <c r="J243" s="60"/>
      <c r="K243" s="60"/>
      <c r="O243"/>
      <c r="P243"/>
    </row>
    <row r="244" spans="1:20" x14ac:dyDescent="0.25">
      <c r="A244" s="60">
        <v>213</v>
      </c>
      <c r="B244" s="532">
        <v>44846</v>
      </c>
      <c r="C244" s="532"/>
      <c r="D244" s="60" t="s">
        <v>15749</v>
      </c>
      <c r="E244" s="77">
        <v>43201414</v>
      </c>
      <c r="F244" s="60" t="s">
        <v>16125</v>
      </c>
      <c r="G244" s="60" t="s">
        <v>8200</v>
      </c>
      <c r="H244" s="60" t="s">
        <v>8615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32">
        <v>44846</v>
      </c>
      <c r="C245" s="532"/>
      <c r="D245" s="491" t="s">
        <v>15749</v>
      </c>
      <c r="E245" s="669">
        <v>51214607</v>
      </c>
      <c r="F245" s="491" t="s">
        <v>16126</v>
      </c>
      <c r="G245" s="491" t="s">
        <v>8200</v>
      </c>
      <c r="H245" s="491" t="s">
        <v>8615</v>
      </c>
      <c r="I245" s="491" t="s">
        <v>16124</v>
      </c>
      <c r="J245" s="491"/>
      <c r="K245" s="491" t="s">
        <v>2025</v>
      </c>
      <c r="M245" s="98"/>
      <c r="N245" s="98"/>
      <c r="Q245" s="98"/>
      <c r="R245" s="98"/>
      <c r="S245" s="98"/>
      <c r="T245" s="725"/>
    </row>
    <row r="246" spans="1:20" x14ac:dyDescent="0.25">
      <c r="A246" s="60">
        <v>214</v>
      </c>
      <c r="B246" s="532">
        <v>44846</v>
      </c>
      <c r="C246" s="532"/>
      <c r="D246" s="60" t="s">
        <v>15749</v>
      </c>
      <c r="E246" s="507">
        <v>49186225</v>
      </c>
      <c r="F246" s="60" t="s">
        <v>16127</v>
      </c>
      <c r="G246" s="60" t="s">
        <v>8200</v>
      </c>
      <c r="H246" s="60" t="s">
        <v>8615</v>
      </c>
      <c r="I246" s="60" t="s">
        <v>16124</v>
      </c>
      <c r="J246" s="60"/>
      <c r="K246" s="60"/>
      <c r="O246"/>
      <c r="P246"/>
    </row>
    <row r="247" spans="1:20" x14ac:dyDescent="0.25">
      <c r="A247" s="60">
        <v>215</v>
      </c>
      <c r="B247" s="532">
        <v>44846</v>
      </c>
      <c r="C247" s="532"/>
      <c r="D247" s="60" t="s">
        <v>14975</v>
      </c>
      <c r="E247" s="77" t="s">
        <v>16128</v>
      </c>
      <c r="F247" s="60" t="s">
        <v>16129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25"/>
    </row>
    <row r="248" spans="1:20" x14ac:dyDescent="0.25">
      <c r="A248" s="60">
        <v>215</v>
      </c>
      <c r="B248" s="532">
        <v>44846</v>
      </c>
      <c r="C248" s="532"/>
      <c r="D248" s="60" t="s">
        <v>14975</v>
      </c>
      <c r="E248" s="77" t="s">
        <v>16130</v>
      </c>
      <c r="F248" s="60" t="s">
        <v>16131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32">
        <v>44846</v>
      </c>
      <c r="C249" s="532"/>
      <c r="D249" s="60" t="s">
        <v>14975</v>
      </c>
      <c r="E249" s="77" t="s">
        <v>15827</v>
      </c>
      <c r="F249" s="60" t="s">
        <v>13568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32">
        <v>44846</v>
      </c>
      <c r="C250" s="532"/>
      <c r="D250" s="60" t="s">
        <v>14975</v>
      </c>
      <c r="E250" s="77" t="s">
        <v>16132</v>
      </c>
      <c r="F250" s="60" t="s">
        <v>13569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32">
        <v>44846</v>
      </c>
      <c r="C251" s="532"/>
      <c r="D251" s="491" t="s">
        <v>14975</v>
      </c>
      <c r="E251" s="669" t="s">
        <v>16133</v>
      </c>
      <c r="F251" s="491" t="s">
        <v>16134</v>
      </c>
      <c r="G251" s="491" t="s">
        <v>8130</v>
      </c>
      <c r="H251" s="491" t="s">
        <v>552</v>
      </c>
      <c r="I251" s="491"/>
      <c r="J251" s="491"/>
      <c r="K251" s="491" t="s">
        <v>2025</v>
      </c>
      <c r="O251"/>
      <c r="P251"/>
    </row>
    <row r="252" spans="1:20" x14ac:dyDescent="0.25">
      <c r="A252" s="60">
        <v>217</v>
      </c>
      <c r="B252" s="532">
        <v>44846</v>
      </c>
      <c r="C252" s="532"/>
      <c r="D252" s="60" t="s">
        <v>14975</v>
      </c>
      <c r="E252" s="77" t="s">
        <v>16135</v>
      </c>
      <c r="F252" s="491" t="s">
        <v>16136</v>
      </c>
      <c r="G252" s="60" t="s">
        <v>8130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32">
        <v>44846</v>
      </c>
      <c r="C253" s="532"/>
      <c r="D253" s="60" t="s">
        <v>14975</v>
      </c>
      <c r="E253" s="77" t="s">
        <v>16137</v>
      </c>
      <c r="F253" s="60" t="s">
        <v>16138</v>
      </c>
      <c r="G253" s="60" t="s">
        <v>8130</v>
      </c>
      <c r="H253" s="60" t="s">
        <v>552</v>
      </c>
      <c r="I253" s="60"/>
      <c r="J253" s="60"/>
      <c r="K253" s="60"/>
      <c r="M253" s="760"/>
      <c r="N253" s="98"/>
      <c r="O253" s="176"/>
      <c r="P253" s="762"/>
      <c r="Q253" s="760"/>
      <c r="R253" s="98"/>
      <c r="S253" s="98"/>
      <c r="T253" s="760"/>
    </row>
    <row r="254" spans="1:20" x14ac:dyDescent="0.25">
      <c r="A254" s="60">
        <v>218</v>
      </c>
      <c r="B254" s="532">
        <v>44846</v>
      </c>
      <c r="C254" s="532"/>
      <c r="D254" s="60" t="s">
        <v>14975</v>
      </c>
      <c r="E254" s="77" t="s">
        <v>16139</v>
      </c>
      <c r="F254" s="60" t="s">
        <v>16140</v>
      </c>
      <c r="G254" s="60" t="s">
        <v>8130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32">
        <v>44846</v>
      </c>
      <c r="C255" s="532"/>
      <c r="D255" s="60" t="s">
        <v>14975</v>
      </c>
      <c r="E255" s="77" t="s">
        <v>16141</v>
      </c>
      <c r="F255" s="60" t="s">
        <v>16142</v>
      </c>
      <c r="G255" s="60" t="s">
        <v>8147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32">
        <v>44846</v>
      </c>
      <c r="C256" s="532"/>
      <c r="D256" s="60" t="s">
        <v>14975</v>
      </c>
      <c r="E256" s="77" t="s">
        <v>16143</v>
      </c>
      <c r="F256" s="60" t="s">
        <v>16144</v>
      </c>
      <c r="G256" s="60" t="s">
        <v>8147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16145</v>
      </c>
      <c r="E257" s="60" t="s">
        <v>16146</v>
      </c>
      <c r="F257" s="60" t="s">
        <v>16147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16145</v>
      </c>
      <c r="E258" s="60" t="s">
        <v>16148</v>
      </c>
      <c r="F258" s="60" t="s">
        <v>16149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16145</v>
      </c>
      <c r="E259" s="60" t="s">
        <v>16150</v>
      </c>
      <c r="F259" s="60" t="s">
        <v>16151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16145</v>
      </c>
      <c r="E260" s="60" t="s">
        <v>16152</v>
      </c>
      <c r="F260" s="60" t="s">
        <v>16153</v>
      </c>
      <c r="G260" s="60" t="s">
        <v>358</v>
      </c>
      <c r="H260" s="60" t="s">
        <v>687</v>
      </c>
      <c r="I260" s="386" t="s">
        <v>16154</v>
      </c>
      <c r="J260" s="76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16145</v>
      </c>
      <c r="E261" s="60" t="s">
        <v>16155</v>
      </c>
      <c r="F261" s="60" t="s">
        <v>16156</v>
      </c>
      <c r="G261" s="60" t="s">
        <v>8263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16145</v>
      </c>
      <c r="E262" s="60" t="s">
        <v>16157</v>
      </c>
      <c r="F262" s="60" t="s">
        <v>16158</v>
      </c>
      <c r="G262" s="60" t="s">
        <v>8263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16145</v>
      </c>
      <c r="E263" s="60" t="s">
        <v>16159</v>
      </c>
      <c r="F263" s="60" t="s">
        <v>16160</v>
      </c>
      <c r="G263" s="60" t="s">
        <v>8263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16145</v>
      </c>
      <c r="E264" s="60" t="s">
        <v>16161</v>
      </c>
      <c r="F264" s="60" t="s">
        <v>16162</v>
      </c>
      <c r="G264" s="60" t="s">
        <v>8263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16145</v>
      </c>
      <c r="E265" s="60" t="s">
        <v>16163</v>
      </c>
      <c r="F265" s="60" t="s">
        <v>16164</v>
      </c>
      <c r="G265" s="60" t="s">
        <v>8263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16145</v>
      </c>
      <c r="E266" s="60" t="s">
        <v>16165</v>
      </c>
      <c r="F266" s="60" t="s">
        <v>16166</v>
      </c>
      <c r="G266" s="60" t="s">
        <v>8263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16167</v>
      </c>
      <c r="E267" s="60" t="s">
        <v>16168</v>
      </c>
      <c r="F267" s="378" t="s">
        <v>16169</v>
      </c>
      <c r="G267" s="60" t="s">
        <v>8263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16167</v>
      </c>
      <c r="E268" s="60" t="s">
        <v>16170</v>
      </c>
      <c r="F268" s="378" t="s">
        <v>16171</v>
      </c>
      <c r="G268" s="60" t="s">
        <v>8263</v>
      </c>
      <c r="H268" s="60" t="s">
        <v>552</v>
      </c>
      <c r="I268" s="386" t="s">
        <v>3751</v>
      </c>
      <c r="J268" s="386" t="s">
        <v>8287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16172</v>
      </c>
      <c r="E269" s="60" t="s">
        <v>16173</v>
      </c>
      <c r="F269" s="60" t="s">
        <v>16174</v>
      </c>
      <c r="G269" s="60" t="s">
        <v>8287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16172</v>
      </c>
      <c r="E270" s="60" t="s">
        <v>16175</v>
      </c>
      <c r="F270" s="60" t="s">
        <v>16176</v>
      </c>
      <c r="G270" s="60" t="s">
        <v>8287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16172</v>
      </c>
      <c r="E271" s="60" t="s">
        <v>16177</v>
      </c>
      <c r="F271" s="60" t="s">
        <v>16178</v>
      </c>
      <c r="G271" s="60" t="s">
        <v>8287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16172</v>
      </c>
      <c r="E272" s="60" t="s">
        <v>16179</v>
      </c>
      <c r="F272" s="60" t="s">
        <v>16180</v>
      </c>
      <c r="G272" s="60" t="s">
        <v>8287</v>
      </c>
      <c r="H272" s="60" t="s">
        <v>1890</v>
      </c>
      <c r="I272" s="386" t="s">
        <v>16090</v>
      </c>
      <c r="J272" s="60" t="s">
        <v>8294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16172</v>
      </c>
      <c r="E273" s="60" t="s">
        <v>16181</v>
      </c>
      <c r="F273" s="60" t="s">
        <v>16182</v>
      </c>
      <c r="G273" s="60" t="s">
        <v>8287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16172</v>
      </c>
      <c r="E274" s="60" t="s">
        <v>16183</v>
      </c>
      <c r="F274" s="60" t="s">
        <v>16184</v>
      </c>
      <c r="G274" s="60" t="s">
        <v>8287</v>
      </c>
      <c r="H274" s="60" t="s">
        <v>1890</v>
      </c>
      <c r="I274" s="386" t="s">
        <v>16090</v>
      </c>
      <c r="J274" s="60" t="s">
        <v>8294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16172</v>
      </c>
      <c r="E275" s="60" t="s">
        <v>16185</v>
      </c>
      <c r="F275" s="386" t="s">
        <v>16186</v>
      </c>
      <c r="G275" s="60" t="s">
        <v>8287</v>
      </c>
      <c r="H275" s="60" t="s">
        <v>1890</v>
      </c>
      <c r="I275" s="60" t="s">
        <v>15408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16172</v>
      </c>
      <c r="E276" s="60" t="s">
        <v>16187</v>
      </c>
      <c r="F276" s="386" t="s">
        <v>16188</v>
      </c>
      <c r="G276" s="60" t="s">
        <v>8287</v>
      </c>
      <c r="H276" s="60" t="s">
        <v>1890</v>
      </c>
      <c r="I276" s="386" t="s">
        <v>9126</v>
      </c>
      <c r="J276" s="60" t="s">
        <v>8294</v>
      </c>
      <c r="K276" s="60"/>
      <c r="O276"/>
      <c r="P276"/>
    </row>
    <row r="277" spans="1:20" x14ac:dyDescent="0.25">
      <c r="A277" s="60">
        <v>230</v>
      </c>
      <c r="B277" s="532">
        <v>45108</v>
      </c>
      <c r="C277" s="85" t="s">
        <v>16189</v>
      </c>
      <c r="D277" s="60" t="s">
        <v>16172</v>
      </c>
      <c r="E277" s="77" t="s">
        <v>16190</v>
      </c>
      <c r="F277" s="60" t="s">
        <v>16191</v>
      </c>
      <c r="G277" s="218">
        <v>44866</v>
      </c>
      <c r="H277" s="60" t="s">
        <v>552</v>
      </c>
      <c r="I277" s="60" t="s">
        <v>3709</v>
      </c>
      <c r="J277" s="769" t="s">
        <v>1329</v>
      </c>
      <c r="K277" s="60"/>
      <c r="L277" s="725"/>
      <c r="O277"/>
      <c r="P277"/>
    </row>
    <row r="278" spans="1:20" x14ac:dyDescent="0.25">
      <c r="A278" s="60">
        <v>230</v>
      </c>
      <c r="B278" s="532">
        <v>45108</v>
      </c>
      <c r="C278" s="85" t="s">
        <v>16189</v>
      </c>
      <c r="D278" s="60" t="s">
        <v>16172</v>
      </c>
      <c r="E278" s="77" t="s">
        <v>16192</v>
      </c>
      <c r="F278" s="60" t="s">
        <v>16193</v>
      </c>
      <c r="G278" s="218">
        <v>44866</v>
      </c>
      <c r="H278" s="60" t="s">
        <v>552</v>
      </c>
      <c r="I278" s="60" t="s">
        <v>2497</v>
      </c>
      <c r="J278" s="512" t="s">
        <v>16194</v>
      </c>
      <c r="K278" s="60"/>
      <c r="O278"/>
      <c r="P278"/>
    </row>
    <row r="279" spans="1:20" x14ac:dyDescent="0.25">
      <c r="A279" s="60">
        <v>231</v>
      </c>
      <c r="B279" s="532">
        <v>45108</v>
      </c>
      <c r="C279" s="85" t="s">
        <v>16189</v>
      </c>
      <c r="D279" s="60" t="s">
        <v>16172</v>
      </c>
      <c r="E279" s="77" t="s">
        <v>16195</v>
      </c>
      <c r="F279" s="60" t="s">
        <v>16196</v>
      </c>
      <c r="G279" s="218">
        <v>44866</v>
      </c>
      <c r="H279" s="60" t="s">
        <v>552</v>
      </c>
      <c r="I279" s="60" t="s">
        <v>1711</v>
      </c>
      <c r="J279" s="512" t="s">
        <v>923</v>
      </c>
      <c r="K279" s="60"/>
      <c r="M279" s="146"/>
      <c r="N279" s="146"/>
      <c r="O279" s="176"/>
      <c r="P279" s="762"/>
      <c r="Q279" s="146"/>
      <c r="R279" s="146"/>
      <c r="S279" s="146"/>
      <c r="T279" s="98"/>
    </row>
    <row r="280" spans="1:20" x14ac:dyDescent="0.25">
      <c r="A280" s="60">
        <v>231</v>
      </c>
      <c r="B280" s="532">
        <v>45108</v>
      </c>
      <c r="C280" s="85" t="s">
        <v>16189</v>
      </c>
      <c r="D280" s="60" t="s">
        <v>16172</v>
      </c>
      <c r="E280" s="77" t="s">
        <v>16197</v>
      </c>
      <c r="F280" s="60" t="s">
        <v>16198</v>
      </c>
      <c r="G280" s="218">
        <v>44866</v>
      </c>
      <c r="H280" s="60" t="s">
        <v>552</v>
      </c>
      <c r="I280" s="60" t="s">
        <v>1711</v>
      </c>
      <c r="J280" s="512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32">
        <v>45108</v>
      </c>
      <c r="C281" s="85" t="s">
        <v>16189</v>
      </c>
      <c r="D281" s="60" t="s">
        <v>16172</v>
      </c>
      <c r="E281" s="77" t="s">
        <v>16199</v>
      </c>
      <c r="F281" s="60" t="s">
        <v>16200</v>
      </c>
      <c r="G281" s="218">
        <v>44866</v>
      </c>
      <c r="H281" s="60" t="s">
        <v>552</v>
      </c>
      <c r="I281" s="60" t="s">
        <v>7195</v>
      </c>
      <c r="J281" s="512" t="s">
        <v>1198</v>
      </c>
      <c r="K281" s="60"/>
      <c r="O281"/>
      <c r="P281"/>
    </row>
    <row r="282" spans="1:20" x14ac:dyDescent="0.25">
      <c r="A282" s="60">
        <v>232</v>
      </c>
      <c r="B282" s="532">
        <v>45108</v>
      </c>
      <c r="C282" s="85" t="s">
        <v>16189</v>
      </c>
      <c r="D282" s="60" t="s">
        <v>16172</v>
      </c>
      <c r="E282" s="77" t="s">
        <v>16201</v>
      </c>
      <c r="F282" s="60" t="s">
        <v>16202</v>
      </c>
      <c r="G282" s="218">
        <v>44866</v>
      </c>
      <c r="H282" s="60" t="s">
        <v>552</v>
      </c>
      <c r="I282" s="60" t="s">
        <v>7195</v>
      </c>
      <c r="J282" s="512" t="s">
        <v>1198</v>
      </c>
      <c r="K282" s="60"/>
      <c r="O282"/>
      <c r="P282"/>
    </row>
    <row r="283" spans="1:20" x14ac:dyDescent="0.25">
      <c r="A283" s="60">
        <v>233</v>
      </c>
      <c r="B283" s="532">
        <v>45108</v>
      </c>
      <c r="C283" s="85" t="s">
        <v>16189</v>
      </c>
      <c r="D283" s="60" t="s">
        <v>16172</v>
      </c>
      <c r="E283" s="77" t="s">
        <v>16203</v>
      </c>
      <c r="F283" s="60" t="s">
        <v>8515</v>
      </c>
      <c r="G283" s="60" t="s">
        <v>986</v>
      </c>
      <c r="H283" s="60" t="s">
        <v>552</v>
      </c>
      <c r="I283" s="60" t="s">
        <v>2497</v>
      </c>
      <c r="J283" s="512" t="s">
        <v>1055</v>
      </c>
      <c r="K283" s="60"/>
      <c r="O283"/>
      <c r="P283"/>
    </row>
    <row r="284" spans="1:20" x14ac:dyDescent="0.25">
      <c r="A284" s="60">
        <v>233</v>
      </c>
      <c r="B284" s="532">
        <v>45108</v>
      </c>
      <c r="C284" s="85" t="s">
        <v>16189</v>
      </c>
      <c r="D284" s="60" t="s">
        <v>16172</v>
      </c>
      <c r="E284" s="77" t="s">
        <v>16204</v>
      </c>
      <c r="F284" s="60" t="s">
        <v>8517</v>
      </c>
      <c r="G284" s="60" t="s">
        <v>986</v>
      </c>
      <c r="H284" s="60" t="s">
        <v>552</v>
      </c>
      <c r="I284" s="386" t="s">
        <v>1711</v>
      </c>
      <c r="J284" s="512" t="s">
        <v>1030</v>
      </c>
      <c r="K284" s="60"/>
      <c r="L284" s="725"/>
      <c r="O284"/>
      <c r="P284"/>
    </row>
    <row r="285" spans="1:20" x14ac:dyDescent="0.25">
      <c r="A285" s="60">
        <v>234</v>
      </c>
      <c r="B285" s="706">
        <v>45108</v>
      </c>
      <c r="C285" s="770" t="s">
        <v>16189</v>
      </c>
      <c r="D285" s="378" t="s">
        <v>16205</v>
      </c>
      <c r="E285" s="544">
        <v>57360522121</v>
      </c>
      <c r="F285" s="378" t="s">
        <v>8518</v>
      </c>
      <c r="G285" s="378" t="s">
        <v>986</v>
      </c>
      <c r="H285" s="378" t="s">
        <v>552</v>
      </c>
      <c r="I285" s="378" t="s">
        <v>1711</v>
      </c>
      <c r="J285" s="377" t="s">
        <v>1030</v>
      </c>
      <c r="K285" s="378"/>
      <c r="M285" s="98"/>
      <c r="N285" s="98"/>
      <c r="Q285" s="760"/>
      <c r="R285" s="98"/>
      <c r="S285" s="98"/>
      <c r="T285" s="98"/>
    </row>
    <row r="286" spans="1:20" x14ac:dyDescent="0.25">
      <c r="A286" s="60">
        <v>234</v>
      </c>
      <c r="B286" s="532">
        <v>45108</v>
      </c>
      <c r="C286" s="85" t="s">
        <v>16189</v>
      </c>
      <c r="D286" s="60" t="s">
        <v>16205</v>
      </c>
      <c r="E286" s="77">
        <v>57329271020</v>
      </c>
      <c r="F286" s="60" t="s">
        <v>8519</v>
      </c>
      <c r="G286" s="60" t="s">
        <v>986</v>
      </c>
      <c r="H286" s="60" t="s">
        <v>552</v>
      </c>
      <c r="I286" s="386" t="s">
        <v>1711</v>
      </c>
      <c r="J286" s="512" t="s">
        <v>1068</v>
      </c>
      <c r="K286" s="60"/>
      <c r="O286"/>
      <c r="P286"/>
    </row>
    <row r="287" spans="1:20" x14ac:dyDescent="0.25">
      <c r="A287" s="60">
        <v>235</v>
      </c>
      <c r="B287" s="532">
        <v>45108</v>
      </c>
      <c r="C287" s="85" t="s">
        <v>16189</v>
      </c>
      <c r="D287" s="60" t="s">
        <v>15584</v>
      </c>
      <c r="E287" s="77" t="s">
        <v>16206</v>
      </c>
      <c r="F287" s="60" t="s">
        <v>8520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32">
        <v>45108</v>
      </c>
      <c r="C288" s="85" t="s">
        <v>16189</v>
      </c>
      <c r="D288" s="60" t="s">
        <v>15584</v>
      </c>
      <c r="E288" s="507" t="s">
        <v>16207</v>
      </c>
      <c r="F288" s="60" t="s">
        <v>8521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32">
        <v>45108</v>
      </c>
      <c r="C289" s="85" t="s">
        <v>16189</v>
      </c>
      <c r="D289" s="60" t="s">
        <v>16208</v>
      </c>
      <c r="E289" s="77" t="s">
        <v>15876</v>
      </c>
      <c r="F289" s="60" t="s">
        <v>8522</v>
      </c>
      <c r="G289" s="60" t="s">
        <v>986</v>
      </c>
      <c r="H289" s="60" t="s">
        <v>552</v>
      </c>
      <c r="I289" s="386" t="s">
        <v>7195</v>
      </c>
      <c r="J289" s="769">
        <v>44959</v>
      </c>
      <c r="K289" s="60"/>
      <c r="L289" s="764"/>
      <c r="M289" s="98"/>
      <c r="N289" s="98"/>
      <c r="Q289" s="760"/>
      <c r="R289" s="98"/>
      <c r="S289" s="98"/>
      <c r="T289" s="98"/>
    </row>
    <row r="290" spans="1:20" x14ac:dyDescent="0.25">
      <c r="A290" s="60">
        <v>236</v>
      </c>
      <c r="B290" s="532">
        <v>45108</v>
      </c>
      <c r="C290" s="85" t="s">
        <v>16189</v>
      </c>
      <c r="D290" s="60" t="s">
        <v>16208</v>
      </c>
      <c r="E290" s="77" t="s">
        <v>16209</v>
      </c>
      <c r="F290" s="60" t="s">
        <v>8545</v>
      </c>
      <c r="G290" s="60" t="s">
        <v>1015</v>
      </c>
      <c r="H290" s="60" t="s">
        <v>687</v>
      </c>
      <c r="I290" s="386" t="s">
        <v>16055</v>
      </c>
      <c r="J290" s="512" t="s">
        <v>1055</v>
      </c>
      <c r="K290" s="60"/>
      <c r="O290"/>
      <c r="P290"/>
    </row>
    <row r="291" spans="1:20" x14ac:dyDescent="0.25">
      <c r="A291" s="60">
        <v>237</v>
      </c>
      <c r="B291" s="532">
        <v>45108</v>
      </c>
      <c r="C291" s="85" t="s">
        <v>16189</v>
      </c>
      <c r="D291" s="60" t="s">
        <v>16208</v>
      </c>
      <c r="E291" s="77" t="s">
        <v>16210</v>
      </c>
      <c r="F291" s="60" t="s">
        <v>8547</v>
      </c>
      <c r="G291" s="60" t="s">
        <v>1015</v>
      </c>
      <c r="H291" s="60" t="s">
        <v>687</v>
      </c>
      <c r="I291" s="386" t="s">
        <v>9492</v>
      </c>
      <c r="J291" s="512" t="s">
        <v>1055</v>
      </c>
      <c r="K291" s="60"/>
      <c r="O291"/>
      <c r="P291"/>
    </row>
    <row r="292" spans="1:20" x14ac:dyDescent="0.25">
      <c r="A292" s="60">
        <v>237</v>
      </c>
      <c r="B292" s="532">
        <v>45108</v>
      </c>
      <c r="C292" s="85" t="s">
        <v>16189</v>
      </c>
      <c r="D292" s="60" t="s">
        <v>16208</v>
      </c>
      <c r="E292" s="77" t="s">
        <v>16211</v>
      </c>
      <c r="F292" s="60" t="s">
        <v>8548</v>
      </c>
      <c r="G292" s="60" t="s">
        <v>1015</v>
      </c>
      <c r="H292" s="60" t="s">
        <v>687</v>
      </c>
      <c r="I292" s="386" t="s">
        <v>16055</v>
      </c>
      <c r="J292" s="512" t="s">
        <v>1068</v>
      </c>
      <c r="K292" s="60"/>
      <c r="O292"/>
      <c r="P292"/>
    </row>
    <row r="293" spans="1:20" x14ac:dyDescent="0.25">
      <c r="A293" s="60">
        <v>238</v>
      </c>
      <c r="B293" s="532">
        <v>45108</v>
      </c>
      <c r="C293" s="85" t="s">
        <v>16189</v>
      </c>
      <c r="D293" s="60" t="s">
        <v>16208</v>
      </c>
      <c r="E293" s="77" t="s">
        <v>16212</v>
      </c>
      <c r="F293" s="60" t="s">
        <v>8549</v>
      </c>
      <c r="G293" s="60" t="s">
        <v>1015</v>
      </c>
      <c r="H293" s="60" t="s">
        <v>687</v>
      </c>
      <c r="I293" s="386" t="s">
        <v>9646</v>
      </c>
      <c r="J293" s="769">
        <v>45140</v>
      </c>
      <c r="K293" s="60"/>
      <c r="O293"/>
      <c r="P293"/>
    </row>
    <row r="294" spans="1:20" x14ac:dyDescent="0.25">
      <c r="A294" s="60">
        <v>238</v>
      </c>
      <c r="B294" s="532">
        <v>45108</v>
      </c>
      <c r="C294" s="85" t="s">
        <v>16189</v>
      </c>
      <c r="D294" s="60" t="s">
        <v>16208</v>
      </c>
      <c r="E294" s="77" t="s">
        <v>16213</v>
      </c>
      <c r="F294" s="60" t="s">
        <v>8550</v>
      </c>
      <c r="G294" s="60" t="s">
        <v>1015</v>
      </c>
      <c r="H294" s="60" t="s">
        <v>687</v>
      </c>
      <c r="I294" s="386" t="s">
        <v>9322</v>
      </c>
      <c r="J294" s="769">
        <v>45171</v>
      </c>
      <c r="K294" s="60"/>
      <c r="O294"/>
      <c r="P294"/>
    </row>
    <row r="295" spans="1:20" x14ac:dyDescent="0.25">
      <c r="A295" s="60">
        <v>239</v>
      </c>
      <c r="B295" s="532">
        <v>45108</v>
      </c>
      <c r="C295" s="85" t="s">
        <v>16189</v>
      </c>
      <c r="D295" s="60" t="s">
        <v>16208</v>
      </c>
      <c r="E295" s="77" t="s">
        <v>16214</v>
      </c>
      <c r="F295" s="60" t="s">
        <v>8636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32">
        <v>45108</v>
      </c>
      <c r="C296" s="85" t="s">
        <v>16189</v>
      </c>
      <c r="D296" s="60" t="s">
        <v>16208</v>
      </c>
      <c r="E296" s="77" t="s">
        <v>16215</v>
      </c>
      <c r="F296" s="60" t="s">
        <v>8638</v>
      </c>
      <c r="G296" s="60" t="s">
        <v>1198</v>
      </c>
      <c r="H296" s="60" t="s">
        <v>1760</v>
      </c>
      <c r="I296" s="60"/>
      <c r="J296" s="60"/>
      <c r="K296" s="60"/>
      <c r="L296" s="798"/>
      <c r="O296"/>
      <c r="P296"/>
    </row>
    <row r="297" spans="1:20" x14ac:dyDescent="0.25">
      <c r="A297" s="60">
        <v>240</v>
      </c>
      <c r="B297" s="674" t="s">
        <v>968</v>
      </c>
      <c r="C297" s="65" t="s">
        <v>16216</v>
      </c>
      <c r="D297" s="386" t="s">
        <v>14982</v>
      </c>
      <c r="E297" s="674" t="s">
        <v>16217</v>
      </c>
      <c r="F297" s="60" t="s">
        <v>16218</v>
      </c>
      <c r="G297" s="76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74" t="s">
        <v>968</v>
      </c>
      <c r="C298" s="65" t="s">
        <v>16216</v>
      </c>
      <c r="D298" s="386" t="s">
        <v>14975</v>
      </c>
      <c r="E298" s="674" t="s">
        <v>16018</v>
      </c>
      <c r="F298" s="60" t="s">
        <v>15758</v>
      </c>
      <c r="G298" s="76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09" t="s">
        <v>1086</v>
      </c>
      <c r="C299" s="65" t="s">
        <v>15762</v>
      </c>
      <c r="D299" s="386" t="s">
        <v>14982</v>
      </c>
      <c r="E299" s="771" t="s">
        <v>15750</v>
      </c>
      <c r="F299" s="60" t="s">
        <v>16219</v>
      </c>
      <c r="G299" s="769">
        <v>45232</v>
      </c>
      <c r="H299" s="60" t="s">
        <v>552</v>
      </c>
      <c r="I299" s="60"/>
      <c r="J299" s="60"/>
      <c r="K299" s="60"/>
      <c r="L299" s="725"/>
      <c r="M299" s="98"/>
      <c r="N299" s="98"/>
      <c r="O299" s="190"/>
      <c r="P299" s="151"/>
      <c r="Q299" s="98"/>
      <c r="R299" s="98"/>
      <c r="S299" s="98"/>
      <c r="T299" s="725"/>
    </row>
    <row r="300" spans="1:20" x14ac:dyDescent="0.25">
      <c r="A300" s="60">
        <v>241</v>
      </c>
      <c r="B300" s="60" t="s">
        <v>16220</v>
      </c>
      <c r="C300" s="65" t="s">
        <v>16189</v>
      </c>
      <c r="D300" s="60" t="s">
        <v>14975</v>
      </c>
      <c r="E300" s="60" t="s">
        <v>16221</v>
      </c>
      <c r="F300" s="60" t="s">
        <v>16222</v>
      </c>
      <c r="G300" s="86" t="s">
        <v>1927</v>
      </c>
      <c r="H300" s="60" t="s">
        <v>687</v>
      </c>
      <c r="I300" s="77"/>
      <c r="J300" s="77"/>
      <c r="K300" s="60"/>
      <c r="L300" s="764"/>
      <c r="O300"/>
      <c r="P300"/>
    </row>
    <row r="301" spans="1:20" x14ac:dyDescent="0.25">
      <c r="A301" s="60">
        <v>242</v>
      </c>
      <c r="B301" s="60" t="s">
        <v>16220</v>
      </c>
      <c r="C301" s="65" t="s">
        <v>16189</v>
      </c>
      <c r="D301" s="60" t="s">
        <v>14975</v>
      </c>
      <c r="E301" s="60" t="s">
        <v>16223</v>
      </c>
      <c r="F301" s="60" t="s">
        <v>16224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65"/>
      <c r="Q301" s="98"/>
      <c r="R301" s="98"/>
      <c r="S301" s="98"/>
      <c r="T301" s="725"/>
    </row>
    <row r="302" spans="1:20" x14ac:dyDescent="0.25">
      <c r="A302" s="60">
        <v>243</v>
      </c>
      <c r="B302" s="60" t="s">
        <v>16220</v>
      </c>
      <c r="C302" s="65" t="s">
        <v>16189</v>
      </c>
      <c r="D302" s="60" t="s">
        <v>14975</v>
      </c>
      <c r="E302" s="60" t="s">
        <v>16225</v>
      </c>
      <c r="F302" s="60" t="s">
        <v>16226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16220</v>
      </c>
      <c r="C303" s="65" t="s">
        <v>16189</v>
      </c>
      <c r="D303" s="60" t="s">
        <v>14975</v>
      </c>
      <c r="E303" s="60" t="s">
        <v>16227</v>
      </c>
      <c r="F303" s="60" t="s">
        <v>16228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16229</v>
      </c>
      <c r="C304" s="60" t="s">
        <v>16189</v>
      </c>
      <c r="D304" s="60" t="s">
        <v>15749</v>
      </c>
      <c r="E304" s="60" t="s">
        <v>16230</v>
      </c>
      <c r="F304" s="60" t="s">
        <v>16231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16229</v>
      </c>
      <c r="C305" s="60" t="s">
        <v>16189</v>
      </c>
      <c r="D305" s="60" t="s">
        <v>15749</v>
      </c>
      <c r="E305" s="77" t="s">
        <v>16232</v>
      </c>
      <c r="F305" s="60" t="s">
        <v>16233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16229</v>
      </c>
      <c r="C306" s="60" t="s">
        <v>16189</v>
      </c>
      <c r="D306" s="60" t="s">
        <v>15749</v>
      </c>
      <c r="E306" s="77" t="s">
        <v>16234</v>
      </c>
      <c r="F306" s="60" t="s">
        <v>16235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16229</v>
      </c>
      <c r="C307" s="60" t="s">
        <v>16189</v>
      </c>
      <c r="D307" s="60" t="s">
        <v>15749</v>
      </c>
      <c r="E307" s="77" t="s">
        <v>16236</v>
      </c>
      <c r="F307" s="60" t="s">
        <v>16237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16229</v>
      </c>
      <c r="C308" s="60" t="s">
        <v>16189</v>
      </c>
      <c r="D308" s="60" t="s">
        <v>15749</v>
      </c>
      <c r="E308" s="77" t="s">
        <v>16238</v>
      </c>
      <c r="F308" s="60" t="s">
        <v>16239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16229</v>
      </c>
      <c r="C309" s="60" t="s">
        <v>16189</v>
      </c>
      <c r="D309" s="60" t="s">
        <v>15749</v>
      </c>
      <c r="E309" s="77" t="s">
        <v>16240</v>
      </c>
      <c r="F309" s="60" t="s">
        <v>16241</v>
      </c>
      <c r="G309" s="218">
        <v>44960</v>
      </c>
      <c r="H309" s="60" t="s">
        <v>3894</v>
      </c>
      <c r="I309" s="60"/>
      <c r="J309" s="60"/>
      <c r="K309" s="60"/>
      <c r="L309" s="764"/>
      <c r="M309" s="725"/>
      <c r="N309" s="725"/>
      <c r="O309" s="728"/>
      <c r="P309" s="75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16229</v>
      </c>
      <c r="C310" s="60" t="s">
        <v>16189</v>
      </c>
      <c r="D310" s="60" t="s">
        <v>15749</v>
      </c>
      <c r="E310" s="77" t="s">
        <v>16242</v>
      </c>
      <c r="F310" s="60" t="s">
        <v>16243</v>
      </c>
      <c r="G310" s="218">
        <v>44960</v>
      </c>
      <c r="H310" s="60" t="s">
        <v>3894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16229</v>
      </c>
      <c r="C311" s="60" t="s">
        <v>16189</v>
      </c>
      <c r="D311" s="60" t="s">
        <v>15749</v>
      </c>
      <c r="E311" s="507" t="s">
        <v>16244</v>
      </c>
      <c r="F311" s="60" t="s">
        <v>16245</v>
      </c>
      <c r="G311" s="218">
        <v>44960</v>
      </c>
      <c r="H311" s="60" t="s">
        <v>3894</v>
      </c>
      <c r="I311" s="60"/>
      <c r="J311" s="60"/>
      <c r="K311" s="60"/>
      <c r="M311" s="98"/>
      <c r="N311" s="98"/>
      <c r="P311" s="766"/>
      <c r="Q311" s="760"/>
      <c r="R311" s="98"/>
      <c r="S311" s="98"/>
      <c r="T311" s="98"/>
    </row>
    <row r="312" spans="1:20" x14ac:dyDescent="0.25">
      <c r="A312" s="60">
        <v>253</v>
      </c>
      <c r="B312" s="60" t="s">
        <v>16229</v>
      </c>
      <c r="C312" s="60" t="s">
        <v>16189</v>
      </c>
      <c r="D312" s="60" t="s">
        <v>15749</v>
      </c>
      <c r="E312" s="77" t="s">
        <v>16246</v>
      </c>
      <c r="F312" s="60" t="s">
        <v>16247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16229</v>
      </c>
      <c r="C313" s="60" t="s">
        <v>16189</v>
      </c>
      <c r="D313" s="60" t="s">
        <v>15749</v>
      </c>
      <c r="E313" s="77" t="s">
        <v>16248</v>
      </c>
      <c r="F313" s="60" t="s">
        <v>16249</v>
      </c>
      <c r="G313" s="218">
        <v>44960</v>
      </c>
      <c r="H313" s="60" t="s">
        <v>3894</v>
      </c>
      <c r="I313" s="60"/>
      <c r="J313" s="60"/>
      <c r="K313" s="60"/>
      <c r="M313" s="760"/>
      <c r="N313" s="725"/>
      <c r="Q313" s="98"/>
      <c r="R313" s="98"/>
      <c r="S313" s="98"/>
      <c r="T313" s="760"/>
    </row>
    <row r="314" spans="1:20" x14ac:dyDescent="0.25">
      <c r="A314" s="60">
        <v>255</v>
      </c>
      <c r="B314" s="85">
        <v>45233</v>
      </c>
      <c r="C314" s="65"/>
      <c r="D314" s="60" t="s">
        <v>16250</v>
      </c>
      <c r="E314" s="77" t="s">
        <v>16251</v>
      </c>
      <c r="F314" s="60" t="s">
        <v>9171</v>
      </c>
      <c r="G314" s="218">
        <v>45233</v>
      </c>
      <c r="H314" s="60" t="s">
        <v>552</v>
      </c>
      <c r="I314" s="60"/>
      <c r="J314" s="60"/>
      <c r="K314" s="60"/>
      <c r="M314" s="760"/>
      <c r="N314" s="725"/>
      <c r="Q314" s="98"/>
      <c r="R314" s="98"/>
      <c r="S314" s="98"/>
      <c r="T314" s="760"/>
    </row>
    <row r="315" spans="1:20" x14ac:dyDescent="0.25">
      <c r="A315" s="60">
        <v>256</v>
      </c>
      <c r="B315" s="85">
        <v>45233</v>
      </c>
      <c r="C315" s="65"/>
      <c r="D315" s="60" t="s">
        <v>16250</v>
      </c>
      <c r="E315" s="77" t="s">
        <v>16252</v>
      </c>
      <c r="F315" s="60" t="s">
        <v>9172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16250</v>
      </c>
      <c r="E316" s="77" t="s">
        <v>16253</v>
      </c>
      <c r="F316" s="60" t="s">
        <v>9173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16250</v>
      </c>
      <c r="E317" s="77" t="s">
        <v>16254</v>
      </c>
      <c r="F317" s="60" t="s">
        <v>9250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16250</v>
      </c>
      <c r="E318" s="77" t="s">
        <v>16255</v>
      </c>
      <c r="F318" s="60" t="s">
        <v>9168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16250</v>
      </c>
      <c r="E319" s="77" t="s">
        <v>16256</v>
      </c>
      <c r="F319" s="60" t="s">
        <v>9169</v>
      </c>
      <c r="G319" s="218">
        <v>45233</v>
      </c>
      <c r="H319" s="60" t="s">
        <v>687</v>
      </c>
      <c r="I319" s="60"/>
      <c r="J319" s="60"/>
      <c r="K319" s="60"/>
      <c r="M319" s="760"/>
      <c r="N319" s="725"/>
      <c r="Q319" s="98"/>
      <c r="R319" s="98"/>
      <c r="S319" s="98"/>
      <c r="T319" s="760"/>
    </row>
    <row r="320" spans="1:20" x14ac:dyDescent="0.25">
      <c r="A320" s="60">
        <v>261</v>
      </c>
      <c r="B320" s="85">
        <v>45233</v>
      </c>
      <c r="C320" s="65"/>
      <c r="D320" s="60" t="s">
        <v>16250</v>
      </c>
      <c r="E320" s="77" t="s">
        <v>16257</v>
      </c>
      <c r="F320" s="60" t="s">
        <v>9163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16250</v>
      </c>
      <c r="E321" s="77" t="s">
        <v>16258</v>
      </c>
      <c r="F321" s="60" t="s">
        <v>9165</v>
      </c>
      <c r="G321" s="218">
        <v>45233</v>
      </c>
      <c r="H321" s="60" t="s">
        <v>687</v>
      </c>
      <c r="I321" s="60"/>
      <c r="J321" s="60"/>
      <c r="K321" s="60"/>
      <c r="M321" s="760"/>
      <c r="N321" s="725"/>
      <c r="Q321" s="98"/>
      <c r="R321" s="98"/>
      <c r="S321" s="98"/>
      <c r="T321" s="760"/>
    </row>
    <row r="322" spans="1:20" x14ac:dyDescent="0.25">
      <c r="A322" s="60">
        <v>263</v>
      </c>
      <c r="B322" s="85">
        <v>45233</v>
      </c>
      <c r="C322" s="65"/>
      <c r="D322" s="60" t="s">
        <v>16250</v>
      </c>
      <c r="E322" s="77" t="s">
        <v>16259</v>
      </c>
      <c r="F322" s="60" t="s">
        <v>9166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16250</v>
      </c>
      <c r="E323" s="77" t="s">
        <v>16260</v>
      </c>
      <c r="F323" s="60" t="s">
        <v>9167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16261</v>
      </c>
      <c r="E324" s="77" t="s">
        <v>16262</v>
      </c>
      <c r="F324" s="60" t="s">
        <v>9449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16261</v>
      </c>
      <c r="E325" s="77" t="s">
        <v>16263</v>
      </c>
      <c r="F325" s="60" t="s">
        <v>9488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16261</v>
      </c>
      <c r="E326" s="77" t="s">
        <v>16264</v>
      </c>
      <c r="F326" s="60" t="s">
        <v>9490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16261</v>
      </c>
      <c r="E327" s="77" t="s">
        <v>16265</v>
      </c>
      <c r="F327" s="60" t="s">
        <v>9447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16266</v>
      </c>
      <c r="E328" s="77" t="s">
        <v>16267</v>
      </c>
      <c r="F328" s="60" t="s">
        <v>9484</v>
      </c>
      <c r="G328" s="218">
        <v>45050</v>
      </c>
      <c r="H328" s="60" t="s">
        <v>687</v>
      </c>
      <c r="I328" s="60"/>
      <c r="J328" s="60"/>
      <c r="K328" s="60"/>
      <c r="L328" s="72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16266</v>
      </c>
      <c r="E329" s="77" t="s">
        <v>16268</v>
      </c>
      <c r="F329" s="60" t="s">
        <v>9487</v>
      </c>
      <c r="G329" s="218">
        <v>45050</v>
      </c>
      <c r="H329" s="60" t="s">
        <v>687</v>
      </c>
      <c r="I329" s="60"/>
      <c r="J329" s="60"/>
      <c r="K329" s="60"/>
      <c r="M329" s="760"/>
      <c r="N329" s="98"/>
      <c r="Q329" s="98"/>
      <c r="R329" s="98"/>
      <c r="S329" s="98"/>
      <c r="T329" s="760"/>
    </row>
    <row r="330" spans="1:20" x14ac:dyDescent="0.25">
      <c r="A330" s="60">
        <v>271</v>
      </c>
      <c r="B330" s="85" t="s">
        <v>2572</v>
      </c>
      <c r="C330" s="65"/>
      <c r="D330" s="60" t="s">
        <v>16269</v>
      </c>
      <c r="E330" s="77">
        <v>1422</v>
      </c>
      <c r="F330" s="60" t="s">
        <v>9383</v>
      </c>
      <c r="G330" s="60" t="s">
        <v>2636</v>
      </c>
      <c r="H330" s="60" t="s">
        <v>717</v>
      </c>
      <c r="I330" s="60"/>
      <c r="J330" s="60"/>
      <c r="K330" s="60"/>
      <c r="M330" s="760"/>
      <c r="N330" s="98"/>
      <c r="Q330" s="98"/>
      <c r="R330" s="98"/>
      <c r="S330" s="98"/>
      <c r="T330" s="760"/>
    </row>
    <row r="331" spans="1:20" x14ac:dyDescent="0.25">
      <c r="A331" s="60">
        <v>272</v>
      </c>
      <c r="B331" s="85" t="s">
        <v>2572</v>
      </c>
      <c r="C331" s="65"/>
      <c r="D331" s="60" t="s">
        <v>16269</v>
      </c>
      <c r="E331" s="77">
        <v>4420</v>
      </c>
      <c r="F331" s="60" t="s">
        <v>9382</v>
      </c>
      <c r="G331" s="60" t="s">
        <v>2636</v>
      </c>
      <c r="H331" s="60" t="s">
        <v>717</v>
      </c>
      <c r="I331" s="60"/>
      <c r="J331" s="60"/>
      <c r="K331" s="60"/>
      <c r="M331" s="767"/>
      <c r="N331" s="98"/>
      <c r="Q331" s="98"/>
      <c r="R331" s="98"/>
      <c r="S331" s="98"/>
      <c r="T331" s="760"/>
    </row>
    <row r="332" spans="1:20" x14ac:dyDescent="0.25">
      <c r="A332" s="60">
        <v>273</v>
      </c>
      <c r="B332" s="85" t="s">
        <v>2572</v>
      </c>
      <c r="C332" s="65"/>
      <c r="D332" s="60" t="s">
        <v>16145</v>
      </c>
      <c r="E332" s="77" t="s">
        <v>16270</v>
      </c>
      <c r="F332" s="60" t="s">
        <v>9380</v>
      </c>
      <c r="G332" s="60" t="s">
        <v>2636</v>
      </c>
      <c r="H332" s="60" t="s">
        <v>717</v>
      </c>
      <c r="I332" s="60"/>
      <c r="J332" s="60"/>
      <c r="K332" s="60"/>
      <c r="M332" s="767"/>
      <c r="N332" s="98"/>
      <c r="Q332" s="98"/>
      <c r="R332" s="98"/>
      <c r="S332" s="98"/>
      <c r="T332" s="760"/>
    </row>
    <row r="333" spans="1:20" x14ac:dyDescent="0.25">
      <c r="A333" s="60">
        <v>274</v>
      </c>
      <c r="B333" s="85" t="s">
        <v>2572</v>
      </c>
      <c r="C333" s="65"/>
      <c r="D333" s="60" t="s">
        <v>16145</v>
      </c>
      <c r="E333" s="77" t="s">
        <v>16271</v>
      </c>
      <c r="F333" s="60" t="s">
        <v>9381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16145</v>
      </c>
      <c r="E334" s="77" t="s">
        <v>16272</v>
      </c>
      <c r="F334" s="60" t="s">
        <v>9377</v>
      </c>
      <c r="G334" s="60" t="s">
        <v>2636</v>
      </c>
      <c r="H334" s="60" t="s">
        <v>717</v>
      </c>
      <c r="I334" s="60"/>
      <c r="J334" s="60"/>
      <c r="K334" s="60"/>
      <c r="M334" s="76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16145</v>
      </c>
      <c r="E335" s="77" t="s">
        <v>16273</v>
      </c>
      <c r="F335" s="60" t="s">
        <v>9379</v>
      </c>
      <c r="G335" s="60" t="s">
        <v>2636</v>
      </c>
      <c r="H335" s="60" t="s">
        <v>717</v>
      </c>
      <c r="I335" s="60"/>
      <c r="J335" s="60"/>
      <c r="K335" s="60"/>
      <c r="M335" s="767"/>
      <c r="N335" s="98"/>
      <c r="Q335" s="98"/>
      <c r="R335" s="98"/>
      <c r="S335" s="98"/>
      <c r="T335" s="760"/>
    </row>
    <row r="336" spans="1:20" x14ac:dyDescent="0.25">
      <c r="A336" s="60">
        <v>277</v>
      </c>
      <c r="B336" s="85" t="s">
        <v>2572</v>
      </c>
      <c r="C336" s="65"/>
      <c r="D336" s="60" t="s">
        <v>16145</v>
      </c>
      <c r="E336" s="77" t="s">
        <v>16274</v>
      </c>
      <c r="F336" s="60" t="s">
        <v>9452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16145</v>
      </c>
      <c r="E337" s="77" t="s">
        <v>16275</v>
      </c>
      <c r="F337" s="60" t="s">
        <v>9453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16261</v>
      </c>
      <c r="E338" s="77" t="s">
        <v>16276</v>
      </c>
      <c r="F338" s="60" t="s">
        <v>9489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16261</v>
      </c>
      <c r="E339" s="77" t="s">
        <v>16277</v>
      </c>
      <c r="F339" s="60" t="s">
        <v>9522</v>
      </c>
      <c r="G339" s="218">
        <v>45203</v>
      </c>
      <c r="H339" s="60" t="s">
        <v>1760</v>
      </c>
      <c r="I339" s="60"/>
      <c r="J339" s="60"/>
      <c r="K339" s="60"/>
      <c r="M339" s="767"/>
      <c r="N339" s="98"/>
      <c r="Q339" s="98"/>
      <c r="R339" s="98"/>
      <c r="S339" s="98"/>
      <c r="T339" s="760"/>
    </row>
    <row r="340" spans="1:20" x14ac:dyDescent="0.25">
      <c r="A340" s="60">
        <v>281</v>
      </c>
      <c r="B340" s="532">
        <v>45234</v>
      </c>
      <c r="C340" s="65"/>
      <c r="D340" s="60" t="s">
        <v>16269</v>
      </c>
      <c r="E340" s="77" t="s">
        <v>16278</v>
      </c>
      <c r="F340" s="60" t="s">
        <v>9572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32">
        <v>45234</v>
      </c>
      <c r="C341" s="65"/>
      <c r="D341" s="60" t="s">
        <v>16167</v>
      </c>
      <c r="E341" s="77" t="s">
        <v>16279</v>
      </c>
      <c r="F341" s="60" t="s">
        <v>9863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32">
        <v>45234</v>
      </c>
      <c r="C342" s="65"/>
      <c r="D342" s="60" t="s">
        <v>16261</v>
      </c>
      <c r="E342" s="77" t="s">
        <v>16280</v>
      </c>
      <c r="F342" s="60" t="s">
        <v>9573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32">
        <v>45234</v>
      </c>
      <c r="C343" s="65"/>
      <c r="D343" s="60" t="s">
        <v>16269</v>
      </c>
      <c r="E343" s="77" t="s">
        <v>16281</v>
      </c>
      <c r="F343" s="60" t="s">
        <v>9574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32">
        <v>45234</v>
      </c>
      <c r="C344" s="65"/>
      <c r="D344" s="60" t="s">
        <v>16145</v>
      </c>
      <c r="E344" s="77" t="s">
        <v>16282</v>
      </c>
      <c r="F344" s="60" t="s">
        <v>9865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32">
        <v>45234</v>
      </c>
      <c r="C345" s="65"/>
      <c r="D345" s="60" t="s">
        <v>16167</v>
      </c>
      <c r="E345" s="77">
        <v>1421127</v>
      </c>
      <c r="F345" s="60" t="s">
        <v>9575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32">
        <v>45234</v>
      </c>
      <c r="C346" s="65"/>
      <c r="D346" s="60" t="s">
        <v>16269</v>
      </c>
      <c r="E346" s="77" t="s">
        <v>16283</v>
      </c>
      <c r="F346" s="60" t="s">
        <v>9576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32">
        <v>45234</v>
      </c>
      <c r="C347" s="65"/>
      <c r="D347" s="60" t="s">
        <v>16269</v>
      </c>
      <c r="E347" s="77" t="s">
        <v>16284</v>
      </c>
      <c r="F347" s="60" t="s">
        <v>9577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32">
        <v>45234</v>
      </c>
      <c r="C348" s="65"/>
      <c r="D348" s="60" t="s">
        <v>16261</v>
      </c>
      <c r="E348" s="77" t="s">
        <v>16285</v>
      </c>
      <c r="F348" s="60" t="s">
        <v>9578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32">
        <v>45234</v>
      </c>
      <c r="C349" s="65"/>
      <c r="D349" s="60" t="s">
        <v>16269</v>
      </c>
      <c r="E349" s="77" t="s">
        <v>16286</v>
      </c>
      <c r="F349" s="60" t="s">
        <v>9579</v>
      </c>
      <c r="G349" s="60" t="s">
        <v>2911</v>
      </c>
      <c r="H349" s="69" t="s">
        <v>1752</v>
      </c>
      <c r="I349" s="60"/>
      <c r="J349" s="60"/>
      <c r="K349" s="60"/>
      <c r="L349" s="725"/>
      <c r="O349"/>
      <c r="P349"/>
    </row>
    <row r="350" spans="1:20" x14ac:dyDescent="0.25">
      <c r="A350" s="60">
        <v>291</v>
      </c>
      <c r="B350" s="532">
        <v>45234</v>
      </c>
      <c r="C350" s="65"/>
      <c r="D350" s="60" t="s">
        <v>16145</v>
      </c>
      <c r="E350" s="77" t="s">
        <v>16287</v>
      </c>
      <c r="F350" s="60" t="s">
        <v>9690</v>
      </c>
      <c r="G350" s="53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16208</v>
      </c>
      <c r="E351" s="77" t="s">
        <v>16288</v>
      </c>
      <c r="F351" s="60" t="s">
        <v>9827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16208</v>
      </c>
      <c r="E352" s="77" t="s">
        <v>16289</v>
      </c>
      <c r="F352" s="60" t="s">
        <v>9829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16208</v>
      </c>
      <c r="E353" s="77" t="s">
        <v>16290</v>
      </c>
      <c r="F353" s="60" t="s">
        <v>9830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6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16208</v>
      </c>
      <c r="E354" s="77" t="s">
        <v>16291</v>
      </c>
      <c r="F354" s="60" t="s">
        <v>9831</v>
      </c>
      <c r="G354" s="60" t="s">
        <v>3250</v>
      </c>
      <c r="H354" s="60" t="s">
        <v>3015</v>
      </c>
      <c r="I354" s="60"/>
      <c r="J354" s="60"/>
      <c r="K354" s="60"/>
      <c r="M354" s="76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16208</v>
      </c>
      <c r="E355" s="77" t="s">
        <v>16292</v>
      </c>
      <c r="F355" s="60" t="s">
        <v>9832</v>
      </c>
      <c r="G355" s="60" t="s">
        <v>3250</v>
      </c>
      <c r="H355" s="60" t="s">
        <v>3015</v>
      </c>
      <c r="I355" s="60"/>
      <c r="J355" s="60"/>
      <c r="K355" s="60"/>
      <c r="M355" s="76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16208</v>
      </c>
      <c r="E356" s="77" t="s">
        <v>16293</v>
      </c>
      <c r="F356" s="60" t="s">
        <v>9833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16208</v>
      </c>
      <c r="E357" s="77" t="s">
        <v>16294</v>
      </c>
      <c r="F357" s="60" t="s">
        <v>9850</v>
      </c>
      <c r="G357" s="60" t="s">
        <v>528</v>
      </c>
      <c r="H357" s="60" t="s">
        <v>7681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16208</v>
      </c>
      <c r="E358" s="77" t="s">
        <v>16295</v>
      </c>
      <c r="F358" s="60" t="s">
        <v>9867</v>
      </c>
      <c r="G358" s="60" t="s">
        <v>3339</v>
      </c>
      <c r="H358" s="60" t="s">
        <v>552</v>
      </c>
      <c r="I358" s="60"/>
      <c r="J358" s="60"/>
      <c r="K358" s="60"/>
      <c r="L358" s="725"/>
      <c r="M358" s="76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16208</v>
      </c>
      <c r="E359" s="77" t="s">
        <v>16296</v>
      </c>
      <c r="F359" s="60" t="s">
        <v>9851</v>
      </c>
      <c r="G359" s="60" t="s">
        <v>528</v>
      </c>
      <c r="H359" s="60" t="s">
        <v>7681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16208</v>
      </c>
      <c r="E360" s="77" t="s">
        <v>16297</v>
      </c>
      <c r="F360" s="60" t="s">
        <v>9852</v>
      </c>
      <c r="G360" s="60" t="s">
        <v>528</v>
      </c>
      <c r="H360" s="60" t="s">
        <v>7681</v>
      </c>
      <c r="I360" s="60" t="s">
        <v>5068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16208</v>
      </c>
      <c r="E361" s="77" t="s">
        <v>16298</v>
      </c>
      <c r="F361" s="60" t="s">
        <v>9868</v>
      </c>
      <c r="G361" s="60" t="s">
        <v>3339</v>
      </c>
      <c r="H361" s="60" t="s">
        <v>552</v>
      </c>
      <c r="I361" s="60"/>
      <c r="J361" s="60"/>
      <c r="K361" s="60"/>
      <c r="L361" s="76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16208</v>
      </c>
      <c r="E362" s="77" t="s">
        <v>16299</v>
      </c>
      <c r="F362" s="60" t="s">
        <v>9853</v>
      </c>
      <c r="G362" s="60" t="s">
        <v>528</v>
      </c>
      <c r="H362" s="60" t="s">
        <v>7681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16300</v>
      </c>
      <c r="E363" s="77">
        <v>4620</v>
      </c>
      <c r="F363" s="60" t="s">
        <v>10005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16208</v>
      </c>
      <c r="E364" s="77">
        <v>4121</v>
      </c>
      <c r="F364" s="60" t="s">
        <v>9915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16300</v>
      </c>
      <c r="E365" s="77" t="s">
        <v>16301</v>
      </c>
      <c r="F365" s="60" t="s">
        <v>10045</v>
      </c>
      <c r="G365" s="218">
        <v>45205</v>
      </c>
      <c r="H365" s="60" t="s">
        <v>16302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16300</v>
      </c>
      <c r="E366" s="77" t="s">
        <v>16303</v>
      </c>
      <c r="F366" s="60" t="s">
        <v>10046</v>
      </c>
      <c r="G366" s="218">
        <v>45205</v>
      </c>
      <c r="H366" s="60" t="s">
        <v>16302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16208</v>
      </c>
      <c r="E367" s="77" t="s">
        <v>16304</v>
      </c>
      <c r="F367" s="60" t="s">
        <v>9916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16208</v>
      </c>
      <c r="E368" s="77" t="s">
        <v>16305</v>
      </c>
      <c r="F368" s="60" t="s">
        <v>10047</v>
      </c>
      <c r="G368" s="218">
        <v>45205</v>
      </c>
      <c r="H368" s="60" t="s">
        <v>16302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16208</v>
      </c>
      <c r="E369" s="77" t="s">
        <v>16306</v>
      </c>
      <c r="F369" s="60" t="s">
        <v>9917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16208</v>
      </c>
      <c r="E370" s="77" t="s">
        <v>16307</v>
      </c>
      <c r="F370" s="60" t="s">
        <v>10056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16208</v>
      </c>
      <c r="E371" s="77" t="s">
        <v>16308</v>
      </c>
      <c r="F371" s="60" t="s">
        <v>9918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16208</v>
      </c>
      <c r="E372" s="77" t="s">
        <v>16309</v>
      </c>
      <c r="F372" s="60" t="s">
        <v>10057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16208</v>
      </c>
      <c r="E373" s="77" t="s">
        <v>16310</v>
      </c>
      <c r="F373" s="60" t="s">
        <v>9991</v>
      </c>
      <c r="G373" s="218">
        <v>45052</v>
      </c>
      <c r="H373" s="60" t="s">
        <v>9983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16208</v>
      </c>
      <c r="E374" s="77" t="s">
        <v>16311</v>
      </c>
      <c r="F374" s="60" t="s">
        <v>9992</v>
      </c>
      <c r="G374" s="218">
        <v>45052</v>
      </c>
      <c r="H374" s="60" t="s">
        <v>9983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16208</v>
      </c>
      <c r="E375" s="77" t="s">
        <v>16312</v>
      </c>
      <c r="F375" s="60" t="s">
        <v>10007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16208</v>
      </c>
      <c r="E376" s="77" t="s">
        <v>16313</v>
      </c>
      <c r="F376" s="60" t="s">
        <v>10139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16172</v>
      </c>
      <c r="E377" s="77" t="s">
        <v>16314</v>
      </c>
      <c r="F377" s="60" t="s">
        <v>10140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16208</v>
      </c>
      <c r="E378" s="77" t="s">
        <v>16315</v>
      </c>
      <c r="F378" s="60" t="s">
        <v>10114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16208</v>
      </c>
      <c r="E379" s="77" t="s">
        <v>16316</v>
      </c>
      <c r="F379" s="60" t="s">
        <v>10116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16208</v>
      </c>
      <c r="E380" s="77" t="s">
        <v>16317</v>
      </c>
      <c r="F380" s="60" t="s">
        <v>10117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16208</v>
      </c>
      <c r="E381" s="77" t="s">
        <v>16318</v>
      </c>
      <c r="F381" s="60" t="s">
        <v>10118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16208</v>
      </c>
      <c r="E382" s="77" t="s">
        <v>16319</v>
      </c>
      <c r="F382" s="60" t="s">
        <v>10119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16208</v>
      </c>
      <c r="E383" s="77" t="s">
        <v>16320</v>
      </c>
      <c r="F383" s="60" t="s">
        <v>10120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16205</v>
      </c>
      <c r="E384" s="77" t="s">
        <v>16321</v>
      </c>
      <c r="F384" s="60" t="s">
        <v>10121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16205</v>
      </c>
      <c r="E385" s="77" t="s">
        <v>16322</v>
      </c>
      <c r="F385" s="60" t="s">
        <v>10141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16323</v>
      </c>
      <c r="E386" s="77" t="s">
        <v>16324</v>
      </c>
      <c r="F386" s="60" t="s">
        <v>10122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16325</v>
      </c>
      <c r="E387" s="77" t="s">
        <v>16326</v>
      </c>
      <c r="F387" s="60" t="s">
        <v>10152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16323</v>
      </c>
      <c r="E388" s="77" t="s">
        <v>16327</v>
      </c>
      <c r="F388" s="60" t="s">
        <v>10123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16328</v>
      </c>
      <c r="E389" s="77" t="s">
        <v>16329</v>
      </c>
      <c r="F389" s="60" t="s">
        <v>10154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16328</v>
      </c>
      <c r="E390" s="77" t="s">
        <v>16330</v>
      </c>
      <c r="F390" s="60" t="s">
        <v>10142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16331</v>
      </c>
      <c r="E391" s="77" t="s">
        <v>16332</v>
      </c>
      <c r="F391" s="60" t="s">
        <v>10124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16333</v>
      </c>
      <c r="E392" s="77" t="s">
        <v>16334</v>
      </c>
      <c r="F392" s="60" t="s">
        <v>10155</v>
      </c>
      <c r="G392" s="60" t="s">
        <v>3734</v>
      </c>
      <c r="H392" s="60" t="s">
        <v>3015</v>
      </c>
      <c r="I392" s="60"/>
      <c r="J392" s="60"/>
      <c r="K392" s="79"/>
      <c r="L392" s="72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16333</v>
      </c>
      <c r="E393" s="77" t="s">
        <v>16335</v>
      </c>
      <c r="F393" s="60" t="s">
        <v>10156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16333</v>
      </c>
      <c r="E394" s="77" t="s">
        <v>16336</v>
      </c>
      <c r="F394" s="60" t="s">
        <v>10157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16333</v>
      </c>
      <c r="E395" s="77" t="s">
        <v>16337</v>
      </c>
      <c r="F395" s="60" t="s">
        <v>10158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32">
        <v>45053</v>
      </c>
      <c r="C396" s="65"/>
      <c r="D396" s="60" t="s">
        <v>16503</v>
      </c>
      <c r="E396" s="507" t="s">
        <v>16030</v>
      </c>
      <c r="F396" s="60" t="s">
        <v>16506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32">
        <v>45053</v>
      </c>
      <c r="C397" s="65"/>
      <c r="D397" s="60" t="s">
        <v>16269</v>
      </c>
      <c r="E397" s="77" t="s">
        <v>16504</v>
      </c>
      <c r="F397" s="60" t="s">
        <v>16507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32">
        <v>45053</v>
      </c>
      <c r="C398" s="65"/>
      <c r="D398" s="60" t="s">
        <v>16269</v>
      </c>
      <c r="E398" s="77" t="s">
        <v>16505</v>
      </c>
      <c r="F398" s="60" t="s">
        <v>16508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32">
        <v>45053</v>
      </c>
      <c r="C399" s="65"/>
      <c r="D399" s="60" t="s">
        <v>16503</v>
      </c>
      <c r="E399" s="77">
        <v>4421</v>
      </c>
      <c r="F399" s="60" t="s">
        <v>16509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32">
        <v>45053</v>
      </c>
      <c r="C400" s="65"/>
      <c r="D400" s="60" t="s">
        <v>16300</v>
      </c>
      <c r="E400" s="77" t="s">
        <v>16510</v>
      </c>
      <c r="F400" s="60" t="s">
        <v>16588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32">
        <v>45053</v>
      </c>
      <c r="C401" s="65"/>
      <c r="D401" s="60" t="s">
        <v>16300</v>
      </c>
      <c r="E401" s="77" t="s">
        <v>16511</v>
      </c>
      <c r="F401" s="60" t="s">
        <v>16589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32">
        <v>45053</v>
      </c>
      <c r="C402" s="65"/>
      <c r="D402" s="60" t="s">
        <v>16300</v>
      </c>
      <c r="E402" s="77" t="s">
        <v>16512</v>
      </c>
      <c r="F402" s="60" t="s">
        <v>16603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32">
        <v>45053</v>
      </c>
      <c r="C403" s="65"/>
      <c r="D403" s="60" t="s">
        <v>16208</v>
      </c>
      <c r="E403" s="77" t="s">
        <v>16513</v>
      </c>
      <c r="F403" s="60" t="s">
        <v>16522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32">
        <v>45053</v>
      </c>
      <c r="C404" s="65"/>
      <c r="D404" s="60" t="s">
        <v>16208</v>
      </c>
      <c r="E404" s="77" t="s">
        <v>16514</v>
      </c>
      <c r="F404" s="60" t="s">
        <v>16604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32">
        <v>45053</v>
      </c>
      <c r="C405" s="65"/>
      <c r="D405" s="60" t="s">
        <v>16172</v>
      </c>
      <c r="E405" s="77">
        <v>8766</v>
      </c>
      <c r="F405" s="60" t="s">
        <v>16605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32">
        <v>45053</v>
      </c>
      <c r="C406" s="65"/>
      <c r="D406" s="60" t="s">
        <v>16208</v>
      </c>
      <c r="E406" s="77" t="s">
        <v>16515</v>
      </c>
      <c r="F406" s="60" t="s">
        <v>16487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32">
        <v>45053</v>
      </c>
      <c r="C407" s="65"/>
      <c r="D407" s="60" t="s">
        <v>16208</v>
      </c>
      <c r="E407" s="77" t="s">
        <v>16516</v>
      </c>
      <c r="F407" s="60" t="s">
        <v>16606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32">
        <v>45053</v>
      </c>
      <c r="C408" s="65"/>
      <c r="D408" s="60" t="s">
        <v>16208</v>
      </c>
      <c r="E408" s="77" t="s">
        <v>16517</v>
      </c>
      <c r="F408" s="60" t="s">
        <v>16607</v>
      </c>
      <c r="G408" s="218">
        <v>45206</v>
      </c>
      <c r="H408" s="60" t="s">
        <v>16658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32">
        <v>45053</v>
      </c>
      <c r="C409" s="65"/>
      <c r="D409" s="60" t="s">
        <v>16208</v>
      </c>
      <c r="E409" s="77" t="s">
        <v>16518</v>
      </c>
      <c r="F409" s="60" t="s">
        <v>16486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32">
        <v>45053</v>
      </c>
      <c r="C410" s="65"/>
      <c r="D410" s="60" t="s">
        <v>16208</v>
      </c>
      <c r="E410" s="77" t="s">
        <v>16519</v>
      </c>
      <c r="F410" s="60" t="s">
        <v>16608</v>
      </c>
      <c r="G410" s="218">
        <v>45206</v>
      </c>
      <c r="H410" s="60" t="s">
        <v>16658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32">
        <v>45053</v>
      </c>
      <c r="C411" s="65"/>
      <c r="D411" s="60" t="s">
        <v>16172</v>
      </c>
      <c r="E411" s="77" t="s">
        <v>16520</v>
      </c>
      <c r="F411" s="60" t="s">
        <v>16609</v>
      </c>
      <c r="G411" s="218">
        <v>45206</v>
      </c>
      <c r="H411" s="60" t="s">
        <v>16658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32">
        <v>45053</v>
      </c>
      <c r="C412" s="65"/>
      <c r="D412" s="60" t="s">
        <v>16172</v>
      </c>
      <c r="E412" s="77" t="s">
        <v>16521</v>
      </c>
      <c r="F412" s="60" t="s">
        <v>16610</v>
      </c>
      <c r="G412" s="218">
        <v>45206</v>
      </c>
      <c r="H412" s="60" t="s">
        <v>16658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16800</v>
      </c>
      <c r="C413" s="65"/>
      <c r="D413" s="60" t="s">
        <v>16172</v>
      </c>
      <c r="E413" s="77" t="s">
        <v>16801</v>
      </c>
      <c r="F413" s="60" t="s">
        <v>16811</v>
      </c>
      <c r="G413" s="60" t="s">
        <v>16828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16800</v>
      </c>
      <c r="C414" s="65"/>
      <c r="D414" s="60" t="s">
        <v>16172</v>
      </c>
      <c r="E414" s="77" t="s">
        <v>16802</v>
      </c>
      <c r="F414" s="60" t="s">
        <v>16812</v>
      </c>
      <c r="G414" s="60" t="s">
        <v>16828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16800</v>
      </c>
      <c r="C415" s="65"/>
      <c r="D415" s="60" t="s">
        <v>16172</v>
      </c>
      <c r="E415" s="77" t="s">
        <v>16803</v>
      </c>
      <c r="F415" s="60" t="s">
        <v>16813</v>
      </c>
      <c r="G415" s="60"/>
      <c r="H415" s="60"/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16800</v>
      </c>
      <c r="C416" s="65"/>
      <c r="D416" s="60" t="s">
        <v>16172</v>
      </c>
      <c r="E416" s="77" t="s">
        <v>16804</v>
      </c>
      <c r="F416" s="60" t="s">
        <v>16814</v>
      </c>
      <c r="G416" s="60"/>
      <c r="H416" s="60"/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16800</v>
      </c>
      <c r="C417" s="65"/>
      <c r="D417" s="60" t="s">
        <v>16172</v>
      </c>
      <c r="E417" s="77" t="s">
        <v>16805</v>
      </c>
      <c r="F417" s="60" t="s">
        <v>16815</v>
      </c>
      <c r="G417" s="60"/>
      <c r="H417" s="60"/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16800</v>
      </c>
      <c r="C418" s="65"/>
      <c r="D418" s="60" t="s">
        <v>16172</v>
      </c>
      <c r="E418" s="77" t="s">
        <v>16806</v>
      </c>
      <c r="F418" s="60" t="s">
        <v>16816</v>
      </c>
      <c r="G418" s="60"/>
      <c r="H418" s="60"/>
      <c r="I418" s="60"/>
      <c r="J418" s="60"/>
      <c r="K418" s="79"/>
      <c r="L418" s="725"/>
      <c r="M418" s="98"/>
      <c r="O418"/>
      <c r="P418"/>
    </row>
    <row r="419" spans="1:16" x14ac:dyDescent="0.25">
      <c r="A419" s="60">
        <v>360</v>
      </c>
      <c r="B419" s="77" t="s">
        <v>16800</v>
      </c>
      <c r="C419" s="65"/>
      <c r="D419" s="60" t="s">
        <v>16208</v>
      </c>
      <c r="E419" s="77" t="s">
        <v>16807</v>
      </c>
      <c r="F419" s="60" t="s">
        <v>16817</v>
      </c>
      <c r="G419" s="60"/>
      <c r="H419" s="60"/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16800</v>
      </c>
      <c r="C420" s="65"/>
      <c r="D420" s="60" t="s">
        <v>16208</v>
      </c>
      <c r="E420" s="77" t="s">
        <v>16808</v>
      </c>
      <c r="F420" s="60" t="s">
        <v>16818</v>
      </c>
      <c r="G420" s="60"/>
      <c r="H420" s="60"/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16800</v>
      </c>
      <c r="C421" s="65"/>
      <c r="D421" s="60" t="s">
        <v>16208</v>
      </c>
      <c r="E421" s="77" t="s">
        <v>16809</v>
      </c>
      <c r="F421" s="60" t="s">
        <v>16819</v>
      </c>
      <c r="G421" s="60" t="s">
        <v>16828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16800</v>
      </c>
      <c r="C422" s="65"/>
      <c r="D422" s="60" t="s">
        <v>16208</v>
      </c>
      <c r="E422" s="77" t="s">
        <v>16810</v>
      </c>
      <c r="F422" s="60" t="s">
        <v>16820</v>
      </c>
      <c r="G422" s="60" t="s">
        <v>16828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4" t="s">
        <v>16338</v>
      </c>
      <c r="M1" s="694" t="s">
        <v>16339</v>
      </c>
    </row>
    <row r="2" spans="1:21" ht="15.75" thickBot="1" x14ac:dyDescent="0.3">
      <c r="A2" s="772" t="s">
        <v>3</v>
      </c>
      <c r="B2" s="700" t="s">
        <v>17</v>
      </c>
      <c r="C2" s="772" t="s">
        <v>14967</v>
      </c>
      <c r="D2" s="773" t="s">
        <v>14968</v>
      </c>
      <c r="E2" s="700" t="s">
        <v>14969</v>
      </c>
      <c r="F2" s="700" t="s">
        <v>14970</v>
      </c>
      <c r="G2" s="700" t="s">
        <v>23</v>
      </c>
      <c r="H2" s="700" t="s">
        <v>578</v>
      </c>
      <c r="I2" s="700" t="s">
        <v>15401</v>
      </c>
      <c r="J2" s="700" t="s">
        <v>15402</v>
      </c>
      <c r="L2" s="714" t="s">
        <v>3</v>
      </c>
      <c r="M2" s="715" t="s">
        <v>17</v>
      </c>
      <c r="N2" s="714" t="s">
        <v>14967</v>
      </c>
      <c r="O2" s="716" t="s">
        <v>14968</v>
      </c>
      <c r="P2" s="716" t="s">
        <v>14969</v>
      </c>
      <c r="Q2" s="716" t="s">
        <v>14970</v>
      </c>
      <c r="R2" s="716" t="s">
        <v>23</v>
      </c>
      <c r="S2" s="716" t="s">
        <v>578</v>
      </c>
      <c r="T2" s="702" t="s">
        <v>15401</v>
      </c>
      <c r="U2" s="702" t="s">
        <v>15402</v>
      </c>
    </row>
    <row r="3" spans="1:21" ht="15.75" thickTop="1" x14ac:dyDescent="0.25">
      <c r="A3" s="60">
        <v>1</v>
      </c>
      <c r="B3" s="60" t="s">
        <v>4098</v>
      </c>
      <c r="C3" s="60" t="s">
        <v>14982</v>
      </c>
      <c r="D3" s="65">
        <v>3361</v>
      </c>
      <c r="E3" s="60" t="s">
        <v>16340</v>
      </c>
      <c r="F3" s="218">
        <v>44512</v>
      </c>
      <c r="G3" s="60" t="s">
        <v>16341</v>
      </c>
      <c r="H3" s="60"/>
      <c r="I3" s="60"/>
      <c r="J3" s="60"/>
      <c r="L3" s="60">
        <v>1</v>
      </c>
      <c r="M3" s="60" t="s">
        <v>4139</v>
      </c>
      <c r="N3" s="60" t="s">
        <v>14975</v>
      </c>
      <c r="O3" s="60" t="s">
        <v>16342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4098</v>
      </c>
      <c r="C4" s="60" t="s">
        <v>14982</v>
      </c>
      <c r="D4" s="65">
        <v>4771</v>
      </c>
      <c r="E4" s="60" t="s">
        <v>16343</v>
      </c>
      <c r="F4" s="218">
        <v>44512</v>
      </c>
      <c r="G4" s="60" t="s">
        <v>16341</v>
      </c>
      <c r="H4" s="60"/>
      <c r="I4" s="60"/>
      <c r="J4" s="60"/>
      <c r="L4" s="60">
        <v>2</v>
      </c>
      <c r="M4" s="60" t="s">
        <v>4139</v>
      </c>
      <c r="N4" s="60" t="s">
        <v>14975</v>
      </c>
      <c r="O4" s="60" t="s">
        <v>16344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4098</v>
      </c>
      <c r="C5" s="60" t="s">
        <v>14975</v>
      </c>
      <c r="D5" s="65">
        <v>1006</v>
      </c>
      <c r="E5" s="60" t="s">
        <v>16345</v>
      </c>
      <c r="F5" s="218">
        <v>44512</v>
      </c>
      <c r="G5" s="60" t="s">
        <v>16341</v>
      </c>
      <c r="H5" s="60"/>
      <c r="I5" s="60"/>
      <c r="J5" s="60"/>
      <c r="L5" s="60">
        <v>3</v>
      </c>
      <c r="M5" s="60" t="s">
        <v>4139</v>
      </c>
      <c r="N5" s="60" t="s">
        <v>14975</v>
      </c>
      <c r="O5" s="60" t="s">
        <v>16346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4098</v>
      </c>
      <c r="C6" s="60" t="s">
        <v>14975</v>
      </c>
      <c r="D6" s="520" t="s">
        <v>16347</v>
      </c>
      <c r="E6" s="60" t="s">
        <v>16348</v>
      </c>
      <c r="F6" s="218">
        <v>44512</v>
      </c>
      <c r="G6" s="60" t="s">
        <v>16341</v>
      </c>
      <c r="H6" s="60"/>
      <c r="I6" s="60"/>
      <c r="J6" s="60"/>
      <c r="L6" s="60">
        <v>4</v>
      </c>
      <c r="M6" s="60" t="s">
        <v>4139</v>
      </c>
      <c r="N6" s="60" t="s">
        <v>14975</v>
      </c>
      <c r="O6" s="60" t="s">
        <v>16349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4098</v>
      </c>
      <c r="C7" s="60" t="s">
        <v>14975</v>
      </c>
      <c r="D7" s="65">
        <v>1097</v>
      </c>
      <c r="E7" s="60" t="s">
        <v>16350</v>
      </c>
      <c r="F7" s="218">
        <v>44512</v>
      </c>
      <c r="G7" s="60" t="s">
        <v>16341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4098</v>
      </c>
      <c r="C8" s="60" t="s">
        <v>14975</v>
      </c>
      <c r="D8" s="520" t="s">
        <v>16351</v>
      </c>
      <c r="E8" s="60" t="s">
        <v>16352</v>
      </c>
      <c r="F8" s="218">
        <v>44512</v>
      </c>
      <c r="G8" s="60" t="s">
        <v>16341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4098</v>
      </c>
      <c r="C9" s="60" t="s">
        <v>14975</v>
      </c>
      <c r="D9" s="520" t="s">
        <v>16353</v>
      </c>
      <c r="E9" s="60" t="s">
        <v>16354</v>
      </c>
      <c r="F9" s="218">
        <v>44512</v>
      </c>
      <c r="G9" s="60" t="s">
        <v>16341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4098</v>
      </c>
      <c r="C10" s="60" t="s">
        <v>14975</v>
      </c>
      <c r="D10" s="520" t="s">
        <v>16355</v>
      </c>
      <c r="E10" s="60" t="s">
        <v>16356</v>
      </c>
      <c r="F10" s="218">
        <v>44512</v>
      </c>
      <c r="G10" s="60" t="s">
        <v>16341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4098</v>
      </c>
      <c r="C11" s="60" t="s">
        <v>14975</v>
      </c>
      <c r="D11" s="520" t="s">
        <v>16357</v>
      </c>
      <c r="E11" s="60" t="s">
        <v>16358</v>
      </c>
      <c r="F11" s="218">
        <v>44512</v>
      </c>
      <c r="G11" s="60" t="s">
        <v>16341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4098</v>
      </c>
      <c r="C12" s="60" t="s">
        <v>14975</v>
      </c>
      <c r="D12" s="65">
        <v>1196</v>
      </c>
      <c r="E12" s="60" t="s">
        <v>16359</v>
      </c>
      <c r="F12" s="218">
        <v>44512</v>
      </c>
      <c r="G12" s="60" t="s">
        <v>16341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14975</v>
      </c>
      <c r="D13" s="65"/>
      <c r="E13" s="60" t="s">
        <v>16613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74"/>
    </row>
    <row r="24" spans="1:21" x14ac:dyDescent="0.25">
      <c r="H24" s="728"/>
    </row>
    <row r="25" spans="1:21" x14ac:dyDescent="0.25">
      <c r="H25" s="728"/>
    </row>
    <row r="26" spans="1:21" x14ac:dyDescent="0.25">
      <c r="H26" s="728"/>
    </row>
    <row r="27" spans="1:21" x14ac:dyDescent="0.25">
      <c r="H27" s="728"/>
    </row>
    <row r="28" spans="1:21" x14ac:dyDescent="0.25">
      <c r="H28" s="728"/>
    </row>
    <row r="29" spans="1:21" x14ac:dyDescent="0.25">
      <c r="H29" s="728"/>
    </row>
    <row r="30" spans="1:21" x14ac:dyDescent="0.25">
      <c r="H30" s="7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2023-07-18T10:36:29Z</dcterms:modified>
</cp:coreProperties>
</file>